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R:\CorpStrategy\_RegNew\01_Reset 2020-25\22_Reset RIN\6 Regulatory Proposal\01 Landing Area\01 QA In Progress\"/>
    </mc:Choice>
  </mc:AlternateContent>
  <xr:revisionPtr revIDLastSave="0" documentId="13_ncr:1_{E11FBED9-CDDF-4585-8D69-3164053F8D4F}" xr6:coauthVersionLast="45" xr6:coauthVersionMax="45" xr10:uidLastSave="{00000000-0000-0000-0000-000000000000}"/>
  <bookViews>
    <workbookView xWindow="-120" yWindow="-120" windowWidth="29040" windowHeight="15840" xr2:uid="{BF8FBF2D-52D9-422F-9D45-2E6D8290835F}"/>
  </bookViews>
  <sheets>
    <sheet name="Proposals comparison" sheetId="1" r:id="rId1"/>
    <sheet name="Major project sites" sheetId="7" r:id="rId2"/>
    <sheet name="CBA model" sheetId="4" r:id="rId3"/>
    <sheet name="Minor project sites" sheetId="5" r:id="rId4"/>
    <sheet name="Original RLB estimate" sheetId="3" r:id="rId5"/>
    <sheet name="Data table" sheetId="2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0" i="1"/>
  <c r="I4" i="1"/>
  <c r="I5" i="1"/>
  <c r="I6" i="1"/>
  <c r="I7" i="1"/>
  <c r="I8" i="1"/>
  <c r="I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0" i="1"/>
  <c r="I43" i="1" l="1"/>
  <c r="H43" i="1"/>
  <c r="I9" i="1"/>
  <c r="H4" i="1"/>
  <c r="H5" i="1"/>
  <c r="H7" i="1"/>
  <c r="H8" i="1"/>
  <c r="H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0" i="1"/>
  <c r="E4" i="1"/>
  <c r="E5" i="1"/>
  <c r="E6" i="1"/>
  <c r="E7" i="1"/>
  <c r="E8" i="1"/>
  <c r="E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0" i="1"/>
  <c r="D4" i="1"/>
  <c r="D5" i="1"/>
  <c r="D6" i="1"/>
  <c r="D7" i="1"/>
  <c r="D8" i="1"/>
  <c r="D3" i="1"/>
  <c r="R10" i="1" l="1"/>
  <c r="F6" i="1"/>
  <c r="G6" i="1" s="1"/>
  <c r="R6" i="1"/>
  <c r="F42" i="1"/>
  <c r="R42" i="1"/>
  <c r="F38" i="1"/>
  <c r="G38" i="1" s="1"/>
  <c r="R38" i="1"/>
  <c r="F34" i="1"/>
  <c r="G34" i="1" s="1"/>
  <c r="R34" i="1"/>
  <c r="F30" i="1"/>
  <c r="G30" i="1" s="1"/>
  <c r="R30" i="1"/>
  <c r="F26" i="1"/>
  <c r="G26" i="1" s="1"/>
  <c r="R26" i="1"/>
  <c r="F22" i="1"/>
  <c r="G22" i="1" s="1"/>
  <c r="R22" i="1"/>
  <c r="F18" i="1"/>
  <c r="R18" i="1"/>
  <c r="F14" i="1"/>
  <c r="G14" i="1" s="1"/>
  <c r="R14" i="1"/>
  <c r="F3" i="1"/>
  <c r="R3" i="1"/>
  <c r="F5" i="1"/>
  <c r="G5" i="1" s="1"/>
  <c r="R5" i="1"/>
  <c r="F41" i="1"/>
  <c r="G41" i="1" s="1"/>
  <c r="R41" i="1"/>
  <c r="F37" i="1"/>
  <c r="G37" i="1" s="1"/>
  <c r="R37" i="1"/>
  <c r="F33" i="1"/>
  <c r="G33" i="1" s="1"/>
  <c r="R33" i="1"/>
  <c r="F29" i="1"/>
  <c r="G29" i="1" s="1"/>
  <c r="R29" i="1"/>
  <c r="F25" i="1"/>
  <c r="G25" i="1" s="1"/>
  <c r="R25" i="1"/>
  <c r="F21" i="1"/>
  <c r="G21" i="1" s="1"/>
  <c r="R21" i="1"/>
  <c r="F17" i="1"/>
  <c r="G17" i="1" s="1"/>
  <c r="R17" i="1"/>
  <c r="F13" i="1"/>
  <c r="G13" i="1" s="1"/>
  <c r="R13" i="1"/>
  <c r="F8" i="1"/>
  <c r="R8" i="1"/>
  <c r="F4" i="1"/>
  <c r="G4" i="1" s="1"/>
  <c r="R4" i="1"/>
  <c r="F40" i="1"/>
  <c r="R40" i="1"/>
  <c r="F36" i="1"/>
  <c r="G36" i="1" s="1"/>
  <c r="R36" i="1"/>
  <c r="F32" i="1"/>
  <c r="R32" i="1"/>
  <c r="F28" i="1"/>
  <c r="G28" i="1" s="1"/>
  <c r="R28" i="1"/>
  <c r="F24" i="1"/>
  <c r="R24" i="1"/>
  <c r="F20" i="1"/>
  <c r="G20" i="1" s="1"/>
  <c r="R20" i="1"/>
  <c r="F16" i="1"/>
  <c r="R16" i="1"/>
  <c r="F12" i="1"/>
  <c r="G12" i="1" s="1"/>
  <c r="R12" i="1"/>
  <c r="F7" i="1"/>
  <c r="G7" i="1" s="1"/>
  <c r="R7" i="1"/>
  <c r="F39" i="1"/>
  <c r="G39" i="1" s="1"/>
  <c r="R39" i="1"/>
  <c r="F35" i="1"/>
  <c r="G35" i="1" s="1"/>
  <c r="R35" i="1"/>
  <c r="F31" i="1"/>
  <c r="R31" i="1"/>
  <c r="F27" i="1"/>
  <c r="G27" i="1" s="1"/>
  <c r="R27" i="1"/>
  <c r="F23" i="1"/>
  <c r="G23" i="1" s="1"/>
  <c r="R23" i="1"/>
  <c r="F19" i="1"/>
  <c r="G19" i="1" s="1"/>
  <c r="R19" i="1"/>
  <c r="F15" i="1"/>
  <c r="G15" i="1" s="1"/>
  <c r="R15" i="1"/>
  <c r="F11" i="1"/>
  <c r="G11" i="1" s="1"/>
  <c r="R11" i="1"/>
  <c r="G31" i="1"/>
  <c r="I44" i="1"/>
  <c r="H9" i="1"/>
  <c r="H44" i="1" s="1"/>
  <c r="H45" i="1" s="1"/>
  <c r="K45" i="1" s="1"/>
  <c r="G8" i="1"/>
  <c r="E43" i="1"/>
  <c r="G42" i="1"/>
  <c r="G18" i="1"/>
  <c r="G40" i="1"/>
  <c r="G32" i="1"/>
  <c r="G24" i="1"/>
  <c r="G16" i="1"/>
  <c r="F10" i="1"/>
  <c r="G10" i="1" s="1"/>
  <c r="E9" i="1"/>
  <c r="D43" i="1"/>
  <c r="D9" i="1"/>
  <c r="F9" i="1" l="1"/>
  <c r="G3" i="1"/>
  <c r="L7" i="1"/>
  <c r="Q7" i="1" s="1"/>
  <c r="L41" i="1"/>
  <c r="Q41" i="1" s="1"/>
  <c r="L20" i="1"/>
  <c r="L28" i="1"/>
  <c r="L36" i="1"/>
  <c r="L4" i="1"/>
  <c r="Q4" i="1" s="1"/>
  <c r="L39" i="1"/>
  <c r="Q39" i="1" s="1"/>
  <c r="L29" i="1"/>
  <c r="Q29" i="1" s="1"/>
  <c r="K29" i="1"/>
  <c r="L14" i="1"/>
  <c r="Q14" i="1" s="1"/>
  <c r="L22" i="1"/>
  <c r="Q22" i="1" s="1"/>
  <c r="L30" i="1"/>
  <c r="Q30" i="1" s="1"/>
  <c r="L38" i="1"/>
  <c r="Q38" i="1" s="1"/>
  <c r="E44" i="1"/>
  <c r="L24" i="1"/>
  <c r="Q24" i="1" s="1"/>
  <c r="L40" i="1"/>
  <c r="Q40" i="1" s="1"/>
  <c r="L3" i="1"/>
  <c r="Q3" i="1" s="1"/>
  <c r="L26" i="1"/>
  <c r="Q26" i="1" s="1"/>
  <c r="L42" i="1"/>
  <c r="Q42" i="1" s="1"/>
  <c r="L8" i="1"/>
  <c r="L31" i="1"/>
  <c r="Q31" i="1" s="1"/>
  <c r="L35" i="1"/>
  <c r="Q35" i="1" s="1"/>
  <c r="L16" i="1"/>
  <c r="Q16" i="1" s="1"/>
  <c r="L32" i="1"/>
  <c r="Q32" i="1" s="1"/>
  <c r="L37" i="1"/>
  <c r="Q37" i="1" s="1"/>
  <c r="L18" i="1"/>
  <c r="Q18" i="1" s="1"/>
  <c r="L34" i="1"/>
  <c r="Q34" i="1" s="1"/>
  <c r="L6" i="1"/>
  <c r="Q6" i="1" s="1"/>
  <c r="K31" i="1"/>
  <c r="O31" i="1" s="1"/>
  <c r="U31" i="1" s="1"/>
  <c r="L12" i="1"/>
  <c r="Q12" i="1" s="1"/>
  <c r="L15" i="1"/>
  <c r="Q15" i="1" s="1"/>
  <c r="K15" i="1"/>
  <c r="L17" i="1"/>
  <c r="Q17" i="1" s="1"/>
  <c r="K17" i="1"/>
  <c r="K23" i="1"/>
  <c r="L23" i="1"/>
  <c r="Q23" i="1" s="1"/>
  <c r="L25" i="1"/>
  <c r="Q25" i="1" s="1"/>
  <c r="K25" i="1"/>
  <c r="L33" i="1"/>
  <c r="Q33" i="1" s="1"/>
  <c r="K33" i="1"/>
  <c r="L11" i="1"/>
  <c r="Q11" i="1" s="1"/>
  <c r="K11" i="1"/>
  <c r="K19" i="1"/>
  <c r="L19" i="1"/>
  <c r="Q19" i="1" s="1"/>
  <c r="L27" i="1"/>
  <c r="Q27" i="1" s="1"/>
  <c r="K27" i="1"/>
  <c r="L13" i="1"/>
  <c r="Q13" i="1" s="1"/>
  <c r="K13" i="1"/>
  <c r="L21" i="1"/>
  <c r="Q21" i="1" s="1"/>
  <c r="K21" i="1"/>
  <c r="Q20" i="1"/>
  <c r="Q36" i="1"/>
  <c r="R9" i="1"/>
  <c r="L5" i="1"/>
  <c r="L10" i="1"/>
  <c r="O29" i="1"/>
  <c r="N29" i="1" s="1"/>
  <c r="T29" i="1" s="1"/>
  <c r="Q28" i="1"/>
  <c r="Q8" i="1"/>
  <c r="K5" i="1"/>
  <c r="R43" i="1"/>
  <c r="K16" i="1"/>
  <c r="K32" i="1"/>
  <c r="K37" i="1"/>
  <c r="K18" i="1"/>
  <c r="K34" i="1"/>
  <c r="K39" i="1"/>
  <c r="K20" i="1"/>
  <c r="K36" i="1"/>
  <c r="K41" i="1"/>
  <c r="K22" i="1"/>
  <c r="K38" i="1"/>
  <c r="K6" i="1"/>
  <c r="K24" i="1"/>
  <c r="K40" i="1"/>
  <c r="K3" i="1"/>
  <c r="K26" i="1"/>
  <c r="K42" i="1"/>
  <c r="K7" i="1"/>
  <c r="K12" i="1"/>
  <c r="K28" i="1"/>
  <c r="K4" i="1"/>
  <c r="K14" i="1"/>
  <c r="K30" i="1"/>
  <c r="K35" i="1"/>
  <c r="K8" i="1"/>
  <c r="G43" i="1"/>
  <c r="K10" i="1"/>
  <c r="G9" i="1"/>
  <c r="F43" i="1"/>
  <c r="F44" i="1" s="1"/>
  <c r="D44" i="1"/>
  <c r="U29" i="1" l="1"/>
  <c r="O14" i="1"/>
  <c r="U14" i="1" s="1"/>
  <c r="O7" i="1"/>
  <c r="U7" i="1" s="1"/>
  <c r="O40" i="1"/>
  <c r="U40" i="1" s="1"/>
  <c r="O13" i="1"/>
  <c r="U13" i="1" s="1"/>
  <c r="O17" i="1"/>
  <c r="U17" i="1" s="1"/>
  <c r="O6" i="1"/>
  <c r="U6" i="1" s="1"/>
  <c r="O22" i="1"/>
  <c r="U22" i="1" s="1"/>
  <c r="O36" i="1"/>
  <c r="U36" i="1" s="1"/>
  <c r="O39" i="1"/>
  <c r="U39" i="1" s="1"/>
  <c r="O18" i="1"/>
  <c r="U18" i="1" s="1"/>
  <c r="O32" i="1"/>
  <c r="U32" i="1" s="1"/>
  <c r="O5" i="1"/>
  <c r="U5" i="1" s="1"/>
  <c r="Q10" i="1"/>
  <c r="L43" i="1"/>
  <c r="N31" i="1"/>
  <c r="T31" i="1" s="1"/>
  <c r="O33" i="1"/>
  <c r="U33" i="1" s="1"/>
  <c r="O35" i="1"/>
  <c r="U35" i="1" s="1"/>
  <c r="O28" i="1"/>
  <c r="U28" i="1" s="1"/>
  <c r="O26" i="1"/>
  <c r="U26" i="1" s="1"/>
  <c r="O10" i="1"/>
  <c r="O8" i="1"/>
  <c r="U8" i="1" s="1"/>
  <c r="O30" i="1"/>
  <c r="U30" i="1" s="1"/>
  <c r="O4" i="1"/>
  <c r="U4" i="1" s="1"/>
  <c r="O12" i="1"/>
  <c r="U12" i="1" s="1"/>
  <c r="N12" i="1"/>
  <c r="T12" i="1" s="1"/>
  <c r="O42" i="1"/>
  <c r="U42" i="1" s="1"/>
  <c r="O3" i="1"/>
  <c r="N3" i="1" s="1"/>
  <c r="O24" i="1"/>
  <c r="U24" i="1" s="1"/>
  <c r="Q5" i="1"/>
  <c r="L9" i="1"/>
  <c r="R44" i="1"/>
  <c r="O21" i="1"/>
  <c r="U21" i="1" s="1"/>
  <c r="O19" i="1"/>
  <c r="U19" i="1" s="1"/>
  <c r="O15" i="1"/>
  <c r="U15" i="1" s="1"/>
  <c r="O38" i="1"/>
  <c r="U38" i="1" s="1"/>
  <c r="O41" i="1"/>
  <c r="U41" i="1" s="1"/>
  <c r="N41" i="1"/>
  <c r="T41" i="1" s="1"/>
  <c r="O20" i="1"/>
  <c r="U20" i="1" s="1"/>
  <c r="O34" i="1"/>
  <c r="U34" i="1" s="1"/>
  <c r="O37" i="1"/>
  <c r="U37" i="1" s="1"/>
  <c r="O16" i="1"/>
  <c r="U16" i="1" s="1"/>
  <c r="O27" i="1"/>
  <c r="U27" i="1" s="1"/>
  <c r="O11" i="1"/>
  <c r="U11" i="1" s="1"/>
  <c r="O25" i="1"/>
  <c r="U25" i="1" s="1"/>
  <c r="O23" i="1"/>
  <c r="U23" i="1" s="1"/>
  <c r="K43" i="1"/>
  <c r="K9" i="1"/>
  <c r="G44" i="1"/>
  <c r="N18" i="1" l="1"/>
  <c r="T18" i="1" s="1"/>
  <c r="L44" i="1"/>
  <c r="N39" i="1"/>
  <c r="T39" i="1" s="1"/>
  <c r="O45" i="1"/>
  <c r="N45" i="1" s="1"/>
  <c r="N16" i="1"/>
  <c r="T16" i="1" s="1"/>
  <c r="N38" i="1"/>
  <c r="T38" i="1" s="1"/>
  <c r="N33" i="1"/>
  <c r="T33" i="1" s="1"/>
  <c r="N6" i="1"/>
  <c r="T6" i="1" s="1"/>
  <c r="N40" i="1"/>
  <c r="T40" i="1" s="1"/>
  <c r="N27" i="1"/>
  <c r="T27" i="1" s="1"/>
  <c r="N42" i="1"/>
  <c r="T42" i="1" s="1"/>
  <c r="N22" i="1"/>
  <c r="T22" i="1" s="1"/>
  <c r="N13" i="1"/>
  <c r="T13" i="1" s="1"/>
  <c r="N23" i="1"/>
  <c r="T23" i="1" s="1"/>
  <c r="N11" i="1"/>
  <c r="T11" i="1" s="1"/>
  <c r="N34" i="1"/>
  <c r="T34" i="1" s="1"/>
  <c r="N15" i="1"/>
  <c r="T15" i="1" s="1"/>
  <c r="N19" i="1"/>
  <c r="T19" i="1" s="1"/>
  <c r="Q9" i="1"/>
  <c r="T3" i="1"/>
  <c r="O43" i="1"/>
  <c r="U10" i="1"/>
  <c r="U43" i="1" s="1"/>
  <c r="N32" i="1"/>
  <c r="T32" i="1" s="1"/>
  <c r="N17" i="1"/>
  <c r="T17" i="1" s="1"/>
  <c r="N7" i="1"/>
  <c r="T7" i="1" s="1"/>
  <c r="N25" i="1"/>
  <c r="T25" i="1" s="1"/>
  <c r="N37" i="1"/>
  <c r="T37" i="1" s="1"/>
  <c r="N20" i="1"/>
  <c r="T20" i="1" s="1"/>
  <c r="N21" i="1"/>
  <c r="T21" i="1" s="1"/>
  <c r="O9" i="1"/>
  <c r="U3" i="1"/>
  <c r="U9" i="1" s="1"/>
  <c r="N30" i="1"/>
  <c r="T30" i="1" s="1"/>
  <c r="N10" i="1"/>
  <c r="N26" i="1"/>
  <c r="T26" i="1" s="1"/>
  <c r="N35" i="1"/>
  <c r="T35" i="1" s="1"/>
  <c r="Q43" i="1"/>
  <c r="N24" i="1"/>
  <c r="T24" i="1" s="1"/>
  <c r="N4" i="1"/>
  <c r="T4" i="1" s="1"/>
  <c r="N8" i="1"/>
  <c r="T8" i="1" s="1"/>
  <c r="N28" i="1"/>
  <c r="T28" i="1" s="1"/>
  <c r="N5" i="1"/>
  <c r="T5" i="1" s="1"/>
  <c r="N36" i="1"/>
  <c r="T36" i="1" s="1"/>
  <c r="N14" i="1"/>
  <c r="T14" i="1" s="1"/>
  <c r="K44" i="1"/>
  <c r="K46" i="1" s="1"/>
  <c r="L48" i="1" s="1"/>
  <c r="O44" i="1" l="1"/>
  <c r="O46" i="1" s="1"/>
  <c r="R48" i="1" s="1"/>
  <c r="U44" i="1"/>
  <c r="U48" i="1" s="1"/>
  <c r="N9" i="1"/>
  <c r="Q44" i="1"/>
  <c r="N43" i="1"/>
  <c r="T10" i="1"/>
  <c r="T43" i="1" s="1"/>
  <c r="T9" i="1"/>
  <c r="N44" i="1" l="1"/>
  <c r="N46" i="1" s="1"/>
  <c r="Q48" i="1" s="1"/>
  <c r="T44" i="1"/>
  <c r="T48" i="1" l="1"/>
  <c r="V48" i="1" s="1"/>
</calcChain>
</file>

<file path=xl/sharedStrings.xml><?xml version="1.0" encoding="utf-8"?>
<sst xmlns="http://schemas.openxmlformats.org/spreadsheetml/2006/main" count="38805" uniqueCount="887">
  <si>
    <t>LL1 Code</t>
  </si>
  <si>
    <t>LL1 Name</t>
  </si>
  <si>
    <t>LL2 Code</t>
  </si>
  <si>
    <t>LL2 Name</t>
  </si>
  <si>
    <t>LL3 Code</t>
  </si>
  <si>
    <t>LL3 Name</t>
  </si>
  <si>
    <t>Element Code</t>
  </si>
  <si>
    <t>Element</t>
  </si>
  <si>
    <t>MH Code</t>
  </si>
  <si>
    <t>Main Heading</t>
  </si>
  <si>
    <t>Item Code</t>
  </si>
  <si>
    <t>Item Description</t>
  </si>
  <si>
    <t>Unit</t>
  </si>
  <si>
    <t>Qty</t>
  </si>
  <si>
    <t>Rate</t>
  </si>
  <si>
    <t>Cost</t>
  </si>
  <si>
    <t>total cost (of direct)</t>
  </si>
  <si>
    <t>on cost multiplier</t>
  </si>
  <si>
    <t>cost (inc. on costs)</t>
  </si>
  <si>
    <t>direct / on costs</t>
  </si>
  <si>
    <t>Major Project site</t>
  </si>
  <si>
    <t>Metro</t>
  </si>
  <si>
    <t>ex contingency multiplier</t>
  </si>
  <si>
    <t>cost (inc. on cost - contingency)</t>
  </si>
  <si>
    <t>Old adjustments</t>
  </si>
  <si>
    <t>New adjustments</t>
  </si>
  <si>
    <t>CBA-Other</t>
  </si>
  <si>
    <t>Facility</t>
  </si>
  <si>
    <t>Property location</t>
  </si>
  <si>
    <t xml:space="preserve">KESWICK - 1 ANZAC HIGHWAY </t>
  </si>
  <si>
    <t>7B</t>
  </si>
  <si>
    <t>UNDERCROFT &amp; DECK CARPARK</t>
  </si>
  <si>
    <t/>
  </si>
  <si>
    <t>AC</t>
  </si>
  <si>
    <t>Air Conditioning</t>
  </si>
  <si>
    <t>E</t>
  </si>
  <si>
    <t>Engineering Services</t>
  </si>
  <si>
    <t>Allowance for upgrading ventilation and split type air-conditioning system to carpark areas</t>
  </si>
  <si>
    <t>Item</t>
  </si>
  <si>
    <t>-</t>
  </si>
  <si>
    <t>direct</t>
  </si>
  <si>
    <t>Other</t>
  </si>
  <si>
    <t>Metropolitan</t>
  </si>
  <si>
    <t>7A</t>
  </si>
  <si>
    <t>OFFICE BUILDING</t>
  </si>
  <si>
    <t>No allowance for replacing A/C dampers</t>
  </si>
  <si>
    <t>Excl.</t>
  </si>
  <si>
    <t>No allowance for upgrade to chillers (replaced 2010)</t>
  </si>
  <si>
    <t>No allowance for upgrade to cooling towers (replaced 2012)</t>
  </si>
  <si>
    <t>No allowance for works to AC control systems - recently replaced</t>
  </si>
  <si>
    <t xml:space="preserve">ST MARYS - 33 AYLIFFES ROAD </t>
  </si>
  <si>
    <t>15B</t>
  </si>
  <si>
    <t xml:space="preserve">MAIN OFFICE </t>
  </si>
  <si>
    <t>Re-balance air conditioning to suit new office layout</t>
  </si>
  <si>
    <t>Historical trend</t>
  </si>
  <si>
    <t>Buildings</t>
  </si>
  <si>
    <t>Repair corrosion to roof mounted condensor units</t>
  </si>
  <si>
    <t>Repair holes in AC condensor deck platform</t>
  </si>
  <si>
    <t>MARLESTON NORTH - 212 RICHMOND ROAD</t>
  </si>
  <si>
    <t>11O</t>
  </si>
  <si>
    <t>SUBSTATION WORKSHOP</t>
  </si>
  <si>
    <t>Replace AC diffusers</t>
  </si>
  <si>
    <t>CBA model</t>
  </si>
  <si>
    <t xml:space="preserve">MARLESTON SOUTH - 41-55 BARNES AVENUE </t>
  </si>
  <si>
    <t>12E</t>
  </si>
  <si>
    <t>CBD OFFICE / AMENITIES / CANTEEN BUILDING</t>
  </si>
  <si>
    <t>Minor project site</t>
  </si>
  <si>
    <t>Replace corroding pipework to cooling towers</t>
  </si>
  <si>
    <t>Replace filters to AC fresh air intakes</t>
  </si>
  <si>
    <t xml:space="preserve">MT GAMBIER - 18 AVEY ROAD </t>
  </si>
  <si>
    <t>21C</t>
  </si>
  <si>
    <t>WORKSHOP</t>
  </si>
  <si>
    <t>Replace fume extraction fan and ductwork</t>
  </si>
  <si>
    <t>Regional</t>
  </si>
  <si>
    <t>Replace panels to roof mounted package AC units</t>
  </si>
  <si>
    <t>ANGLE PARK - 622 SOUTH ROAD</t>
  </si>
  <si>
    <t>3B</t>
  </si>
  <si>
    <t>FLEET WORKSHOP</t>
  </si>
  <si>
    <t>Replacement of Evaporative A/C units and associated sheet metal ducting</t>
  </si>
  <si>
    <t>3G</t>
  </si>
  <si>
    <t>Service chiller/boiler for air-conditioning system</t>
  </si>
  <si>
    <t>Service roof mounted air-conditioning units.</t>
  </si>
  <si>
    <t>11N</t>
  </si>
  <si>
    <t>WELDING WORKSHOP</t>
  </si>
  <si>
    <t>Upgrade dust extraction system</t>
  </si>
  <si>
    <t>Water treatment plant for cooling towers (Integra Water Treatment Solutions)</t>
  </si>
  <si>
    <t xml:space="preserve">ANGLE PARK - 480 GRAND JUNCTION ROAD </t>
  </si>
  <si>
    <t>2A</t>
  </si>
  <si>
    <t>TRAINING CENTRE (1985)</t>
  </si>
  <si>
    <t>AR</t>
  </si>
  <si>
    <t>Alterations and Renovations</t>
  </si>
  <si>
    <t>A</t>
  </si>
  <si>
    <t>Architectural</t>
  </si>
  <si>
    <t>Allowance for asbestos removal air monitoring and remove material from site - Asbestos register pending</t>
  </si>
  <si>
    <t xml:space="preserve">PT AUGUSTA - PT 12 CHAPEL STREET </t>
  </si>
  <si>
    <t>28C</t>
  </si>
  <si>
    <t>GARAGE / STORE</t>
  </si>
  <si>
    <t xml:space="preserve">GUMERACHA - BIRDWOOD ROAD </t>
  </si>
  <si>
    <t>35A</t>
  </si>
  <si>
    <t xml:space="preserve">WUDINNA - LEFEVRE STREET </t>
  </si>
  <si>
    <t>26D</t>
  </si>
  <si>
    <t xml:space="preserve">EXTERNAL WORKS </t>
  </si>
  <si>
    <t>Allowance for sundry demolition and make good</t>
  </si>
  <si>
    <t xml:space="preserve">YORKETOWN - WAROOKA ROAD </t>
  </si>
  <si>
    <t>40B</t>
  </si>
  <si>
    <t>EXTERNAL WORKS</t>
  </si>
  <si>
    <t>C</t>
  </si>
  <si>
    <t xml:space="preserve">Civil Works </t>
  </si>
  <si>
    <t>Allowance to demolish and remove redundant concrete bund and bollards</t>
  </si>
  <si>
    <t>Allowance to remove existing air conditioning unit including make good of wall</t>
  </si>
  <si>
    <t>28B</t>
  </si>
  <si>
    <t xml:space="preserve">TENANT OFFICE </t>
  </si>
  <si>
    <t xml:space="preserve">HOLDEN HILL - 38-44 JACOBSON CRESCENT  </t>
  </si>
  <si>
    <t>6A</t>
  </si>
  <si>
    <t>OFFICE</t>
  </si>
  <si>
    <t>Allowance to remove existing carpet tiles in high traffic areas and replace with new</t>
  </si>
  <si>
    <t xml:space="preserve">DAVENPORT - YORKEYS CROSSING ROAD </t>
  </si>
  <si>
    <t>33A</t>
  </si>
  <si>
    <t xml:space="preserve">TRAINING OFFICE </t>
  </si>
  <si>
    <t>Allowance to replace ceiling to Amenities ceiling in transportable</t>
  </si>
  <si>
    <t>Internal demolition complete of including walls, floors, ceiling, services, etc. and removal of debris from site - approx. 600m2</t>
  </si>
  <si>
    <t>21A</t>
  </si>
  <si>
    <t>CF</t>
  </si>
  <si>
    <t>Ceiling Finishes</t>
  </si>
  <si>
    <t>Prepare and paint existing flush plasterboard ceiling</t>
  </si>
  <si>
    <t>15A</t>
  </si>
  <si>
    <t>LINESMAN OFFICE</t>
  </si>
  <si>
    <t>Prepare and paint existing flush plasterboard ceiling including making good minor cracks</t>
  </si>
  <si>
    <t xml:space="preserve">MT BARKER - 31 ALEXANDRINA ROAD </t>
  </si>
  <si>
    <t>36C</t>
  </si>
  <si>
    <t>LINESMANS OFFICE</t>
  </si>
  <si>
    <t xml:space="preserve">ELIZABETH - PEWSEY AVENUE </t>
  </si>
  <si>
    <t>4A</t>
  </si>
  <si>
    <t>MAIN OFFICE BUILDNG</t>
  </si>
  <si>
    <t>Prepare and paint existing soffit lining</t>
  </si>
  <si>
    <t>21F</t>
  </si>
  <si>
    <t xml:space="preserve">NARACOORTE - 99 CEDAR AVENUE </t>
  </si>
  <si>
    <t>22E</t>
  </si>
  <si>
    <t xml:space="preserve">WHYALLA - 61-65 MCRITCHIE CRESCENT </t>
  </si>
  <si>
    <t>25A</t>
  </si>
  <si>
    <t>36A</t>
  </si>
  <si>
    <t>MAIN OFFICE BUILDING</t>
  </si>
  <si>
    <t>4B</t>
  </si>
  <si>
    <t>WORKSHOP / OFFICE</t>
  </si>
  <si>
    <t>Replace suspended grid ceiling</t>
  </si>
  <si>
    <t xml:space="preserve">HINDMARSH - 1 STATION PLACE  </t>
  </si>
  <si>
    <t>5A</t>
  </si>
  <si>
    <t>12F</t>
  </si>
  <si>
    <t>METERING SERVICES</t>
  </si>
  <si>
    <t>15C</t>
  </si>
  <si>
    <t xml:space="preserve">MALE TOILET BLOCK </t>
  </si>
  <si>
    <t xml:space="preserve">PT PIRIE - FEELEY STREET </t>
  </si>
  <si>
    <t>39C</t>
  </si>
  <si>
    <t>21B</t>
  </si>
  <si>
    <t>AMENITIES / OFFICES</t>
  </si>
  <si>
    <t>Replace water damaged ceiling tiles</t>
  </si>
  <si>
    <t xml:space="preserve">MURRAY BRIDGE - 16-18 WILLOW AVENUE </t>
  </si>
  <si>
    <t>24A</t>
  </si>
  <si>
    <t>CL</t>
  </si>
  <si>
    <t>Columns</t>
  </si>
  <si>
    <t>S</t>
  </si>
  <si>
    <t>Structural</t>
  </si>
  <si>
    <t>Repair corrosion to column base plates externally</t>
  </si>
  <si>
    <t>11M</t>
  </si>
  <si>
    <t>CREATIVE SERVICES</t>
  </si>
  <si>
    <t>Treat column corrosion and repaint</t>
  </si>
  <si>
    <t>4E</t>
  </si>
  <si>
    <t>6B</t>
  </si>
  <si>
    <t xml:space="preserve">KURRALTA PARK - 31-33 BROUGHTON AVENUE </t>
  </si>
  <si>
    <t>10C</t>
  </si>
  <si>
    <t>STORAGE SHED</t>
  </si>
  <si>
    <t>11D</t>
  </si>
  <si>
    <t>CRANE OPERATION AREA</t>
  </si>
  <si>
    <t>Pavement</t>
  </si>
  <si>
    <t>12B</t>
  </si>
  <si>
    <t>STORE B</t>
  </si>
  <si>
    <t>21D</t>
  </si>
  <si>
    <t>WASHDOWN BAY / SHED</t>
  </si>
  <si>
    <t xml:space="preserve">BORDERTOWN - POWER HOUSE ROAD </t>
  </si>
  <si>
    <t>23C</t>
  </si>
  <si>
    <t>GARAGE</t>
  </si>
  <si>
    <t xml:space="preserve">CLEVE - DEPOT STREET </t>
  </si>
  <si>
    <t>32B</t>
  </si>
  <si>
    <t>GARAGE / WORKSHOP</t>
  </si>
  <si>
    <t xml:space="preserve">ANGLE PARK - 500 GRAND JUNCTION ROAD </t>
  </si>
  <si>
    <t>1A</t>
  </si>
  <si>
    <t>LOGISTICS</t>
  </si>
  <si>
    <t>1AC</t>
  </si>
  <si>
    <t>Control Centre Building (not inspected)</t>
  </si>
  <si>
    <t>CT</t>
  </si>
  <si>
    <t>Contingency</t>
  </si>
  <si>
    <t>O</t>
  </si>
  <si>
    <t>On Costs</t>
  </si>
  <si>
    <t>Contingency Allowance</t>
  </si>
  <si>
    <t>on costs</t>
  </si>
  <si>
    <t>Control Centre</t>
  </si>
  <si>
    <t>ES</t>
  </si>
  <si>
    <t>Escalation</t>
  </si>
  <si>
    <t>Escalation - calculated to the mid-point of seven year forecast</t>
  </si>
  <si>
    <t>LL</t>
  </si>
  <si>
    <t>Locality Loading</t>
  </si>
  <si>
    <t>LP</t>
  </si>
  <si>
    <t>Electric Light and Power</t>
  </si>
  <si>
    <t>Allowance to maintain electrical supply whilst adjacent building is demolished and re-built</t>
  </si>
  <si>
    <t>PF</t>
  </si>
  <si>
    <t>Professional Fees</t>
  </si>
  <si>
    <t>SAPN Supervision</t>
  </si>
  <si>
    <t>PR</t>
  </si>
  <si>
    <t>Preliminaries</t>
  </si>
  <si>
    <t>Builders Preliminaries and Margin</t>
  </si>
  <si>
    <t>ST</t>
  </si>
  <si>
    <t>Statutory Charges</t>
  </si>
  <si>
    <t>Statutory Charges - CITB Levy and Development Approval Fees</t>
  </si>
  <si>
    <t>YY</t>
  </si>
  <si>
    <t>Special Provisions</t>
  </si>
  <si>
    <t>Allowance for sundry capital works</t>
  </si>
  <si>
    <t>SS</t>
  </si>
  <si>
    <t>Special Services</t>
  </si>
  <si>
    <t>No allowance for upgrade of site services</t>
  </si>
  <si>
    <t>Note</t>
  </si>
  <si>
    <t>2B</t>
  </si>
  <si>
    <t>LARGE TRAINING CENTRE TRANSPORTABLE 1 (2013)</t>
  </si>
  <si>
    <t>2C</t>
  </si>
  <si>
    <t>LARGE TRAINING CENTRE TRANSPORTABLE 2 (2013)</t>
  </si>
  <si>
    <t>2E</t>
  </si>
  <si>
    <t>TRAINING CENTRE WORKSHOP</t>
  </si>
  <si>
    <t>2G</t>
  </si>
  <si>
    <t>3C</t>
  </si>
  <si>
    <t>FLEET OFFICE</t>
  </si>
  <si>
    <t>3E</t>
  </si>
  <si>
    <t>SUBSTATION TOILET BLOCK</t>
  </si>
  <si>
    <t>3F</t>
  </si>
  <si>
    <t>SUBSTATION TRANSPORTABLE LUNCHROOM</t>
  </si>
  <si>
    <t>4C</t>
  </si>
  <si>
    <t>TRANSPORTABLE OFFICE 1</t>
  </si>
  <si>
    <t>4D</t>
  </si>
  <si>
    <t>TRANSPORTABLE OFFICE 2</t>
  </si>
  <si>
    <t>5B</t>
  </si>
  <si>
    <t>6C</t>
  </si>
  <si>
    <t xml:space="preserve">KESWICK - 1F, 12-22 RICHMOND ROAD </t>
  </si>
  <si>
    <t xml:space="preserve">KESWICK (CARPARK) - RAILWAY TERRACE </t>
  </si>
  <si>
    <t>10A</t>
  </si>
  <si>
    <t xml:space="preserve">OFFICE BUILDING </t>
  </si>
  <si>
    <t>10B</t>
  </si>
  <si>
    <t xml:space="preserve">MUSEUM  </t>
  </si>
  <si>
    <t>10D</t>
  </si>
  <si>
    <t>11A</t>
  </si>
  <si>
    <t>OIL TEST LAB (TRANSCARE)</t>
  </si>
  <si>
    <t>11B</t>
  </si>
  <si>
    <t>OIL PLANT &amp; STORAGE SHEDS</t>
  </si>
  <si>
    <t>11C</t>
  </si>
  <si>
    <t>OUTPOST OFFICE</t>
  </si>
  <si>
    <t>11E</t>
  </si>
  <si>
    <t>TRANSFORMER WORKSHOP &amp; OFFICE (INCL. ADJACENT SHEDS)</t>
  </si>
  <si>
    <t>11F</t>
  </si>
  <si>
    <t>EXTERNAL STORAGE AREA</t>
  </si>
  <si>
    <t>11G</t>
  </si>
  <si>
    <t>CARPARK</t>
  </si>
  <si>
    <t>11I</t>
  </si>
  <si>
    <t>WHITE HOUSE</t>
  </si>
  <si>
    <t>11J</t>
  </si>
  <si>
    <t>ADMINISTRATION OFFICE</t>
  </si>
  <si>
    <t>11K</t>
  </si>
  <si>
    <t>SUBSTATION MAINTENANCE OFFICE</t>
  </si>
  <si>
    <t>11L</t>
  </si>
  <si>
    <t>HV OFFICE/TEST CENTRE</t>
  </si>
  <si>
    <t>11P</t>
  </si>
  <si>
    <t>SUBSTATION STORE</t>
  </si>
  <si>
    <t>11Q</t>
  </si>
  <si>
    <t>SUBSTATION EXTERNAL STORAGE</t>
  </si>
  <si>
    <t>11R</t>
  </si>
  <si>
    <t>CONSTRUCTION OFFICE</t>
  </si>
  <si>
    <t>11S</t>
  </si>
  <si>
    <t>LUNCHROOM</t>
  </si>
  <si>
    <t>11T</t>
  </si>
  <si>
    <t>FLAMMABLE STORE</t>
  </si>
  <si>
    <t>12A</t>
  </si>
  <si>
    <t>STORE A</t>
  </si>
  <si>
    <t>12C</t>
  </si>
  <si>
    <t>MAIN OFFICE</t>
  </si>
  <si>
    <t>12D</t>
  </si>
  <si>
    <t>OLD FLEET BUILDING</t>
  </si>
  <si>
    <t>12G</t>
  </si>
  <si>
    <t>SCADA</t>
  </si>
  <si>
    <t>12H</t>
  </si>
  <si>
    <t>RICHMOND - 229-231 RICHMOND ROAD (LEASED)</t>
  </si>
  <si>
    <t xml:space="preserve">MORPHETT VALE - 58 PIMPALA ROAD </t>
  </si>
  <si>
    <t>14A</t>
  </si>
  <si>
    <t xml:space="preserve">OFFICE BUILDING - EXCLUDED </t>
  </si>
  <si>
    <t>14B</t>
  </si>
  <si>
    <t xml:space="preserve">FIELD SERVICE OFFICE - EXCLUDED </t>
  </si>
  <si>
    <t>14C</t>
  </si>
  <si>
    <t>LUNCH ROOM / TOILETS - EXCLUDED</t>
  </si>
  <si>
    <t>14E</t>
  </si>
  <si>
    <t xml:space="preserve">STORAGE SHED - EXCLUDED </t>
  </si>
  <si>
    <t>14G</t>
  </si>
  <si>
    <t xml:space="preserve">EXTERNAL WORKS - EXCLUDED </t>
  </si>
  <si>
    <t>15F</t>
  </si>
  <si>
    <t>Sheds</t>
  </si>
  <si>
    <t>15G</t>
  </si>
  <si>
    <t>15H</t>
  </si>
  <si>
    <t xml:space="preserve">WORKSHOP / STORAGE </t>
  </si>
  <si>
    <t>15I</t>
  </si>
  <si>
    <t xml:space="preserve">WASH BAY </t>
  </si>
  <si>
    <t>15J</t>
  </si>
  <si>
    <t xml:space="preserve">WAYVILLE - 2-3 GREENHILL ROAD </t>
  </si>
  <si>
    <t xml:space="preserve">WINGFIELD (LEASED) - 12-14 SENNA ROAD </t>
  </si>
  <si>
    <t>17A</t>
  </si>
  <si>
    <t>17B</t>
  </si>
  <si>
    <t xml:space="preserve">NURIOOTPA - 6 FRANCIS STREET </t>
  </si>
  <si>
    <t>19A</t>
  </si>
  <si>
    <t>19B</t>
  </si>
  <si>
    <t xml:space="preserve">LUNCHROOM / AMENITIES BUILDING - EXCLUDED </t>
  </si>
  <si>
    <t>19C</t>
  </si>
  <si>
    <t xml:space="preserve">WORKSHOP - EXCLUDED </t>
  </si>
  <si>
    <t>19D</t>
  </si>
  <si>
    <t xml:space="preserve">BARMERA - 59-61 TONKIN AVENUE </t>
  </si>
  <si>
    <t>20A</t>
  </si>
  <si>
    <t>20B</t>
  </si>
  <si>
    <t>20C</t>
  </si>
  <si>
    <t>21E</t>
  </si>
  <si>
    <t>STORAGE SHEDS</t>
  </si>
  <si>
    <t>22A</t>
  </si>
  <si>
    <t>22B</t>
  </si>
  <si>
    <t>LUNCHROOM / OFFICES</t>
  </si>
  <si>
    <t>22C</t>
  </si>
  <si>
    <t>22D</t>
  </si>
  <si>
    <t>23A</t>
  </si>
  <si>
    <t>23B</t>
  </si>
  <si>
    <t>WORKSHOP / STORE</t>
  </si>
  <si>
    <t>23D</t>
  </si>
  <si>
    <t>24B</t>
  </si>
  <si>
    <t>WORKSHOP / OFFICES</t>
  </si>
  <si>
    <t>24D</t>
  </si>
  <si>
    <t>25B</t>
  </si>
  <si>
    <t xml:space="preserve">GARAGE / STORAGE </t>
  </si>
  <si>
    <t>25E</t>
  </si>
  <si>
    <t>26A</t>
  </si>
  <si>
    <t>26B</t>
  </si>
  <si>
    <t xml:space="preserve">STORAGE SHED </t>
  </si>
  <si>
    <t>26C</t>
  </si>
  <si>
    <t xml:space="preserve">STREAKY BAY - MUDGE TERRACE </t>
  </si>
  <si>
    <t>27C</t>
  </si>
  <si>
    <t>27D</t>
  </si>
  <si>
    <t>28A</t>
  </si>
  <si>
    <t>28F</t>
  </si>
  <si>
    <t>28G</t>
  </si>
  <si>
    <t>28H</t>
  </si>
  <si>
    <t xml:space="preserve">PT LINCOLN - BEL AIRE DRIVE </t>
  </si>
  <si>
    <t>29A</t>
  </si>
  <si>
    <t>29B</t>
  </si>
  <si>
    <t>29D</t>
  </si>
  <si>
    <t>29E</t>
  </si>
  <si>
    <t>TOILET BLOCK</t>
  </si>
  <si>
    <t>29F</t>
  </si>
  <si>
    <t>29G</t>
  </si>
  <si>
    <t xml:space="preserve">CEDUNA - GOODES ROAD </t>
  </si>
  <si>
    <t>30A</t>
  </si>
  <si>
    <t>30C</t>
  </si>
  <si>
    <t xml:space="preserve">STORAGE </t>
  </si>
  <si>
    <t>30E</t>
  </si>
  <si>
    <t xml:space="preserve">CLARE - 14 LENNON STREET </t>
  </si>
  <si>
    <t>31A</t>
  </si>
  <si>
    <t>31B</t>
  </si>
  <si>
    <t>ENGINEERING OFFICE / LUNCHROOM BUILDING</t>
  </si>
  <si>
    <t>31C</t>
  </si>
  <si>
    <t>31D</t>
  </si>
  <si>
    <t>TRUCK SHELTER</t>
  </si>
  <si>
    <t>31E</t>
  </si>
  <si>
    <t>32A</t>
  </si>
  <si>
    <t>32D</t>
  </si>
  <si>
    <t>32E</t>
  </si>
  <si>
    <t>33B</t>
  </si>
  <si>
    <t>33C</t>
  </si>
  <si>
    <t xml:space="preserve">KINGSCOTE - 32 TELEGRAPH ROAD </t>
  </si>
  <si>
    <t>34A</t>
  </si>
  <si>
    <t>MAIN BUILDING</t>
  </si>
  <si>
    <t>34B</t>
  </si>
  <si>
    <t>35B</t>
  </si>
  <si>
    <t>LUNCH/MEETING ROOM</t>
  </si>
  <si>
    <t>35C</t>
  </si>
  <si>
    <t>35D</t>
  </si>
  <si>
    <t>36B</t>
  </si>
  <si>
    <t>36D</t>
  </si>
  <si>
    <t xml:space="preserve">VICTOR HARBOR - 45 MENTONE ROAD </t>
  </si>
  <si>
    <t>37A</t>
  </si>
  <si>
    <t>37B</t>
  </si>
  <si>
    <t xml:space="preserve">GARAGE </t>
  </si>
  <si>
    <t>37E</t>
  </si>
  <si>
    <t xml:space="preserve">KADINA - SOUTH TERRACE </t>
  </si>
  <si>
    <t>38C</t>
  </si>
  <si>
    <t>39A</t>
  </si>
  <si>
    <t>39B</t>
  </si>
  <si>
    <t>LUNCHROOM/MEETING ROOM</t>
  </si>
  <si>
    <t>39D</t>
  </si>
  <si>
    <t>39E</t>
  </si>
  <si>
    <t>40A</t>
  </si>
  <si>
    <t xml:space="preserve">SEAFORD - 37 SHEARER DRIVE </t>
  </si>
  <si>
    <t>41A</t>
  </si>
  <si>
    <t>Logistic Shed</t>
  </si>
  <si>
    <t>41B</t>
  </si>
  <si>
    <t>41C</t>
  </si>
  <si>
    <t>ED</t>
  </si>
  <si>
    <t>External Doors</t>
  </si>
  <si>
    <t>Replace corroded framing supporting openable plantroom louvres</t>
  </si>
  <si>
    <t>Replace door hardware</t>
  </si>
  <si>
    <t>Replace pair of doors to store area</t>
  </si>
  <si>
    <t>Replace roller door</t>
  </si>
  <si>
    <t>1AE</t>
  </si>
  <si>
    <t>Logistics External Works</t>
  </si>
  <si>
    <t>Replace roller door motor</t>
  </si>
  <si>
    <t>Allowance for Security Services (beams and cameras)</t>
  </si>
  <si>
    <t>XR</t>
  </si>
  <si>
    <t>Roads, Footpaths and Paved Areas</t>
  </si>
  <si>
    <t>Allowance for line marking to asphalt pavement</t>
  </si>
  <si>
    <t>Allowance for undercover EWP parking</t>
  </si>
  <si>
    <t>Allowance for Wash Bay</t>
  </si>
  <si>
    <t>EW</t>
  </si>
  <si>
    <t>External Walls</t>
  </si>
  <si>
    <t>Allowance to re-caulk glazed facade panels</t>
  </si>
  <si>
    <t>Allowance to structurally reinforce masonry wall</t>
  </si>
  <si>
    <t>Replace concrete kerb and gutter</t>
  </si>
  <si>
    <t>m</t>
  </si>
  <si>
    <t>Remediate crack in masonry wall with flexible crack sealer or Helibar reinforcement or similar</t>
  </si>
  <si>
    <t>Remediate crack in plasterboard wall including paint finish</t>
  </si>
  <si>
    <t>Rendered wall finish including paint (includes height access)</t>
  </si>
  <si>
    <t>Repaint concrete balustrade to carpark deck</t>
  </si>
  <si>
    <t>Repaint existing metal sheet wall cladding</t>
  </si>
  <si>
    <t>Repaint timber batten screen</t>
  </si>
  <si>
    <t>Repaint walling to loading dock area</t>
  </si>
  <si>
    <t>Repaint weatherboard cladding</t>
  </si>
  <si>
    <t>Repair low-height block retaining wall between carparks</t>
  </si>
  <si>
    <t>Repairs to concrete balustrade to carpark deck</t>
  </si>
  <si>
    <t>Replace corroded steelwork adjacent openable plantroom louvres</t>
  </si>
  <si>
    <t>Replace damaged cladding</t>
  </si>
  <si>
    <t>Replace mastic to joint in ramp wall</t>
  </si>
  <si>
    <t>Replace metal clad facade panels</t>
  </si>
  <si>
    <t>Supplementary steelwork required for new cladding</t>
  </si>
  <si>
    <t>XB</t>
  </si>
  <si>
    <t>Outbuildings and Covered Ways</t>
  </si>
  <si>
    <t>Replace storage shed</t>
  </si>
  <si>
    <t>m²</t>
  </si>
  <si>
    <t>FF</t>
  </si>
  <si>
    <t>Floor Finishes</t>
  </si>
  <si>
    <t>Epoxy floor finish including preparation</t>
  </si>
  <si>
    <t>High pressure floor clean to plant room areas</t>
  </si>
  <si>
    <t>High pressure water clean to concrete deck to areas of low lying water and areas of moss covering to South East walkway</t>
  </si>
  <si>
    <t>Minor remediation work to flooring and transition strips</t>
  </si>
  <si>
    <t>Partial replacement of corroding air conditioning ductwork</t>
  </si>
  <si>
    <t>Repaint workshop floor</t>
  </si>
  <si>
    <t>Replace carpet floor finish</t>
  </si>
  <si>
    <t>Replace storage shed including new topping slab</t>
  </si>
  <si>
    <t>Replace entrance mats</t>
  </si>
  <si>
    <t>Replace floor finish - ave. rate vinyl / carpet</t>
  </si>
  <si>
    <t>Replace tiled floor finish</t>
  </si>
  <si>
    <t>Replace pavement with concrete hardstand</t>
  </si>
  <si>
    <t>Replace vinyl floor finish</t>
  </si>
  <si>
    <t>FT</t>
  </si>
  <si>
    <t>Fitments</t>
  </si>
  <si>
    <t>Replace existing damaged bollard including footing</t>
  </si>
  <si>
    <t>No</t>
  </si>
  <si>
    <t>FP</t>
  </si>
  <si>
    <t>Fire Protection</t>
  </si>
  <si>
    <t>Clean and repair smoke detectors to underside of carpark deck</t>
  </si>
  <si>
    <t>Replace covers to external double headed hydrants</t>
  </si>
  <si>
    <t>Allowance for bird spikes fixed to trusses / purlins</t>
  </si>
  <si>
    <t>Allowance for carpark signage</t>
  </si>
  <si>
    <t>Allowance to fix overhead cupboard to wall where movement has occured</t>
  </si>
  <si>
    <t>Allowance to replace car park signage</t>
  </si>
  <si>
    <t>Allowance to replace storage units</t>
  </si>
  <si>
    <t>Allowance to upgrade for sundry sanitary fitments including soap dispensers, coat hooks, paper towel dispensers and toilet roll holders etc.</t>
  </si>
  <si>
    <t>Allowance to upgrade sundry fitments</t>
  </si>
  <si>
    <t>Partial renewal of wheelstops</t>
  </si>
  <si>
    <t>Repaint external metal balustrades</t>
  </si>
  <si>
    <t>Repair corroded section of metal balustrade on top of concrete balustrade</t>
  </si>
  <si>
    <t>Replace 5% of blinds per annum</t>
  </si>
  <si>
    <t>Allowance to dispose of intermediate waste fill where replacing with concrete pavements - assume 300mm deep</t>
  </si>
  <si>
    <t>m³</t>
  </si>
  <si>
    <t>Replace enclosure to high pressure washer unit</t>
  </si>
  <si>
    <t>Replace existing cleaners cupboard joinery</t>
  </si>
  <si>
    <t>Replace existing fitments to washdown bay</t>
  </si>
  <si>
    <t>1AO</t>
  </si>
  <si>
    <t>Office</t>
  </si>
  <si>
    <t>Logistics other</t>
  </si>
  <si>
    <t>Replace existing joinery</t>
  </si>
  <si>
    <t>Replace existing joinery to Kitchen</t>
  </si>
  <si>
    <t>Replace statutory signage</t>
  </si>
  <si>
    <t>Replace steel grated roof walkway</t>
  </si>
  <si>
    <t>Replace welding bay PVC protection screen</t>
  </si>
  <si>
    <t>Replace window awnings</t>
  </si>
  <si>
    <t>Replace window blinds</t>
  </si>
  <si>
    <t>SC</t>
  </si>
  <si>
    <t>Staircases</t>
  </si>
  <si>
    <t>Review access stair / ramp compliance</t>
  </si>
  <si>
    <t>WF</t>
  </si>
  <si>
    <t>Wall Finishes</t>
  </si>
  <si>
    <t>Patch and paint existing walls and doors including minor make good</t>
  </si>
  <si>
    <t>Allowance for demolition of existing fitout including floors, walls, doors, ceiling, services, etc.</t>
  </si>
  <si>
    <t>Make good ceilings as required upon removal of fitouts</t>
  </si>
  <si>
    <t>2 x UPS (2015) - no works</t>
  </si>
  <si>
    <t>2 x UPS serving building generally (2005) - allowance to remove and consolidate via spare capacity in other existing UPS</t>
  </si>
  <si>
    <t>2 x UPS serving competer room (2005) - allowance to remove and consolidate via spare capacity in other existing UPS</t>
  </si>
  <si>
    <t>3 x UPS serving Network Operations (2011) - no works</t>
  </si>
  <si>
    <t>Allowance for carpark lighting upgrade</t>
  </si>
  <si>
    <t>Allowance for general power and lighting to new storage shed</t>
  </si>
  <si>
    <t>Allowance for power supply to new portable office</t>
  </si>
  <si>
    <t>Allowance for replacing ETSA intersite communication system (roof mounted)</t>
  </si>
  <si>
    <t>Treat floor to prevent rising salts from cinder sub-base</t>
  </si>
  <si>
    <t>Allowance to reconfigure existing security alarm card reader - user raised concern</t>
  </si>
  <si>
    <t>Allowance for office fitout complete including floor finishes, ceilings, walls, doors, services, etc.</t>
  </si>
  <si>
    <t>Allowance to upgrade exit lights</t>
  </si>
  <si>
    <t>Allowance to upgrade high bay lighting including sensors</t>
  </si>
  <si>
    <t>Replace wall mounted split system air conditioner</t>
  </si>
  <si>
    <t>SB</t>
  </si>
  <si>
    <t>Substructure</t>
  </si>
  <si>
    <t>Slab is compromised with "rising salts" from cinder sub-base however replacement of slab and sub-base is not financially feasible during occupation - application of a coating to extend its life measured separately</t>
  </si>
  <si>
    <t>No works to Generator</t>
  </si>
  <si>
    <t>Allowance to upgrade low bay lighting including sensors</t>
  </si>
  <si>
    <t>Allowance to upgrade office lighting</t>
  </si>
  <si>
    <t>Disconnect and remove existing lighting to Washdown Bay including removal of material from site</t>
  </si>
  <si>
    <t>Remove and reinstate photo voltaic panels during roof replacement</t>
  </si>
  <si>
    <t>Replace batteries</t>
  </si>
  <si>
    <t>Replace existing building perimeter lighting</t>
  </si>
  <si>
    <t>Replace power factor correction</t>
  </si>
  <si>
    <t>Replace TV antenna</t>
  </si>
  <si>
    <t>Service generator, standby generator, diesel tank and switchboards etc</t>
  </si>
  <si>
    <t>Task heating to low level work areas</t>
  </si>
  <si>
    <t>UPS Batteries (2013) - no works</t>
  </si>
  <si>
    <t>NS</t>
  </si>
  <si>
    <t>Internal Screens and Borrowed Lights</t>
  </si>
  <si>
    <t>Replace existing toilet partitions</t>
  </si>
  <si>
    <t>NW</t>
  </si>
  <si>
    <t>Internal Walls</t>
  </si>
  <si>
    <t>Extension of existing lunchroom (size of existing is insufficient)</t>
  </si>
  <si>
    <t>PD</t>
  </si>
  <si>
    <t>Sanitary Plumbing</t>
  </si>
  <si>
    <t>Allowance to commission Boiler No. 2 (scheduled for 2017)</t>
  </si>
  <si>
    <t>Decommission and remove existing Boiler No. 2 (assume retained in plantroom - no cranage allowed)</t>
  </si>
  <si>
    <t>No allowance to replace 275 litre "RHEEM" hot water boilers - date of manufacture 2010 but installed 16/5/17 and 30/5/17</t>
  </si>
  <si>
    <t>No allowance to replace Boiler No. 1 - recently commissioned</t>
  </si>
  <si>
    <t>Replace chilled boiling water unit</t>
  </si>
  <si>
    <t>Replace existing 300mm wide steel grate to drains</t>
  </si>
  <si>
    <t>Replace existing fixtures to amenities</t>
  </si>
  <si>
    <t>Replace existing steel rainwater storage tank</t>
  </si>
  <si>
    <t>Replace Heating Hot Water Pump associated with Boiler No. 2 replacement</t>
  </si>
  <si>
    <t>1AS</t>
  </si>
  <si>
    <t>Redundant Office (Storage)</t>
  </si>
  <si>
    <t>Logistics store and TX building</t>
  </si>
  <si>
    <t>Demolish building complete (asbestos)</t>
  </si>
  <si>
    <t>Replace demolished building with new storage building of same size</t>
  </si>
  <si>
    <t>1AW</t>
  </si>
  <si>
    <t>Warehouse</t>
  </si>
  <si>
    <t>Professional fees for Engineer to inspect concrete deck to building entry plaza and consider jointing issues causing retaining wall effluorescence</t>
  </si>
  <si>
    <t>Allowance for line marking to walkways where repaired</t>
  </si>
  <si>
    <t>Allowance for fire services upgrade including sprinklers, detection, fire hose reels, pump etc.</t>
  </si>
  <si>
    <t>Replace damaged galvanised steel safety balustrade</t>
  </si>
  <si>
    <t>14D</t>
  </si>
  <si>
    <t xml:space="preserve">GARAGE / WORKSHOP - EXCLUDED </t>
  </si>
  <si>
    <t>14F</t>
  </si>
  <si>
    <t xml:space="preserve">STORAGE BAY - EXCLUDED </t>
  </si>
  <si>
    <t>17C</t>
  </si>
  <si>
    <t>25D</t>
  </si>
  <si>
    <t>30D</t>
  </si>
  <si>
    <t>37C</t>
  </si>
  <si>
    <t>WORKSHOP / STORAGE SHED</t>
  </si>
  <si>
    <t>37D</t>
  </si>
  <si>
    <t>Allowance for partial concrete slab remediation</t>
  </si>
  <si>
    <t>Replace sections of concrete kerb and gutter</t>
  </si>
  <si>
    <t>Sundry kerb repairs</t>
  </si>
  <si>
    <t>ND</t>
  </si>
  <si>
    <t>Internal Doors</t>
  </si>
  <si>
    <t>Replace strip door curtains</t>
  </si>
  <si>
    <t>RF</t>
  </si>
  <si>
    <t>Roof</t>
  </si>
  <si>
    <t>Allowance to supply and install gutter guard to box gutter - overflow due to blockages causing ceiling damage</t>
  </si>
  <si>
    <t>Install downpipe to existing box gutter</t>
  </si>
  <si>
    <t>Regrade box gutters to shed standing water</t>
  </si>
  <si>
    <t>Repair corrosion and repaint the structure supporting the roof mounted Screen</t>
  </si>
  <si>
    <t>Replace damaged downpipe</t>
  </si>
  <si>
    <t>Replace foil back insulation</t>
  </si>
  <si>
    <t>Replace ridge capping</t>
  </si>
  <si>
    <t>Replace roof framing</t>
  </si>
  <si>
    <t>Replace sections of corroded box gutter (30% allowed)</t>
  </si>
  <si>
    <t>Replace timber fascia</t>
  </si>
  <si>
    <t>Roof replacement (not inspected) including roof drainage rectification</t>
  </si>
  <si>
    <t>Treat roof frame corrosion and repaint</t>
  </si>
  <si>
    <t>Replace portable office including fitout, access stair and ramp</t>
  </si>
  <si>
    <t>Replace portable toilet including fit-out</t>
  </si>
  <si>
    <t>Allowance to fill in and concrete redundant underground pits</t>
  </si>
  <si>
    <t>PC Sum to fix waterproofing issues to entry plaza slab</t>
  </si>
  <si>
    <t>Repair damaged joints in concrete slab</t>
  </si>
  <si>
    <t>Replace concrete hardstand as base for replaced transportable</t>
  </si>
  <si>
    <t>External concrete stair cracking through top tread</t>
  </si>
  <si>
    <t>Replace existing access stair and ramp</t>
  </si>
  <si>
    <t>Replace existing steel balustrade to external stair</t>
  </si>
  <si>
    <t>1B</t>
  </si>
  <si>
    <t>POLE CONSTRUCTION</t>
  </si>
  <si>
    <t>1BC</t>
  </si>
  <si>
    <t>Carpark</t>
  </si>
  <si>
    <t>Pole construction facility</t>
  </si>
  <si>
    <t>CCTV PTZ cameras and security cage renewal</t>
  </si>
  <si>
    <t>Renewal/replacement of electric car charging - PC Sum for new technologies</t>
  </si>
  <si>
    <t>Repaint exhaust ducting to external diesel genset</t>
  </si>
  <si>
    <t>Replace fixed CCTV security cameras</t>
  </si>
  <si>
    <t>Replace pan/tilt CCTV security cameras</t>
  </si>
  <si>
    <t>Replace pumps, cabling and control systems</t>
  </si>
  <si>
    <t>Replace refrigerative plant to Canteen coolrooms</t>
  </si>
  <si>
    <t>Replace existing metal deck roof sheeting including gutters</t>
  </si>
  <si>
    <t>Full depth pavement including asphalt wearing course</t>
  </si>
  <si>
    <t>Allowance to dispose of intermediate waste fill where replacing with asphalt pavements - assume 300mm deep</t>
  </si>
  <si>
    <t>UF</t>
  </si>
  <si>
    <t>Upper Floors</t>
  </si>
  <si>
    <t>Replace decking timbers to access ramp</t>
  </si>
  <si>
    <t>Replace rainwater tank base</t>
  </si>
  <si>
    <t>Sand and re-finish timber board to disabled access ramp and stair</t>
  </si>
  <si>
    <t>Clear finish to timber screen adjacent BBQ area</t>
  </si>
  <si>
    <t>1BM</t>
  </si>
  <si>
    <t>Maintenance Workshop</t>
  </si>
  <si>
    <t>Patch and paint plasterboard wall including making good wall where cracking has occurred</t>
  </si>
  <si>
    <t>Prepare and paint external fascia's, columns, and downpipes</t>
  </si>
  <si>
    <t>Prepare and paint external fascia's, gutters and doors</t>
  </si>
  <si>
    <t>Prepare and paint external soffit, fascia, wall panels and doors</t>
  </si>
  <si>
    <t>Replace tiled wall finish</t>
  </si>
  <si>
    <t>WW</t>
  </si>
  <si>
    <t>Windows</t>
  </si>
  <si>
    <t>Repair seals to leaking windows</t>
  </si>
  <si>
    <t>Replace aluminium framed reinforced windows</t>
  </si>
  <si>
    <t>Replace aluminium framed windows</t>
  </si>
  <si>
    <t>Replace existing aluminium framed windows with translucent wall cladding</t>
  </si>
  <si>
    <t>Replace high level windows</t>
  </si>
  <si>
    <t>Retain low level windows to workshop</t>
  </si>
  <si>
    <t>Allowance for remediation work to concrete slab and sub base</t>
  </si>
  <si>
    <t>Disconnect and remove portable toilet block</t>
  </si>
  <si>
    <t>New canopy to oil filtration plant and surrounds</t>
  </si>
  <si>
    <t>New services connections for replaced transportable</t>
  </si>
  <si>
    <t>Prepare and repaint verandah</t>
  </si>
  <si>
    <t>Repaint existing timber framed pergola and window awnings</t>
  </si>
  <si>
    <t>XK</t>
  </si>
  <si>
    <t>External Stormwater Drainage</t>
  </si>
  <si>
    <t>Allowance for new stomwater to asphalt pavement including pits and pipework</t>
  </si>
  <si>
    <t>Allowance for new stormwater to hardstand including pits and pipework</t>
  </si>
  <si>
    <t>Allowance for stormwater alterations in areas of ponding</t>
  </si>
  <si>
    <t>Allowance for stormwater diversion away from building footings</t>
  </si>
  <si>
    <t>Allowance for stormwater reticulation and connection to existing infrastructure</t>
  </si>
  <si>
    <t>Fix areas of standing water to carpark deck either by creating an additional drain at the low point of apply topping to grade surface to existing drains</t>
  </si>
  <si>
    <t>Repair side entry pit lid</t>
  </si>
  <si>
    <t>Stormwater alteration to suit falls and crossfalls of new carpark including side entry and grated inlet pits and pipes</t>
  </si>
  <si>
    <t>XN</t>
  </si>
  <si>
    <t>Boundary Walls, Fencing and Gates</t>
  </si>
  <si>
    <t>Allowance for remediation work to perimeter retaining wall including temporary propping</t>
  </si>
  <si>
    <t>Allowance to take down and remove damaged barbed cyclone security fencing and replace with new</t>
  </si>
  <si>
    <t>Barbed cyclone wire to existing chainmesh fence</t>
  </si>
  <si>
    <t>PC Sum allowance to fix waterproofing issue to undercroft retaining wall</t>
  </si>
  <si>
    <t>Replace chicken wire to gates</t>
  </si>
  <si>
    <t>Retaining wall to undercroft carpark (North) appears to have a failure in waterproofing with severe effluorescence evident -  Allowance for professional fees for an Engineer to investigate and propose a solution</t>
  </si>
  <si>
    <t>Allowance for crack remediation in concrete pavement</t>
  </si>
  <si>
    <t>Allowance for new concrete kerb and gutter</t>
  </si>
  <si>
    <t>Allowance to take up and remove damaged concrete unit paving and replace with new</t>
  </si>
  <si>
    <t>Allowance to take up and remove existing tiled footpath and replace with new</t>
  </si>
  <si>
    <t>Flexible crack sealant to asphalt wearing course</t>
  </si>
  <si>
    <t>General repairs to building perimeter paving and replacement of redundant garden beds with paving</t>
  </si>
  <si>
    <t>Identify and repair hole in asphalt pavement including new base preparation</t>
  </si>
  <si>
    <t>Repaint line markings including signage</t>
  </si>
  <si>
    <t>Replace asphalt strip bunding with concrete to transformer storage area</t>
  </si>
  <si>
    <t>Replace concrete bund</t>
  </si>
  <si>
    <t>Allowance for upgrading ground floor lobby and waiting area at main entrance including light fitting, furniture, fitout, intercom system, access control and security room</t>
  </si>
  <si>
    <t>Ground floor fitout - recent upgrade to Café (2016)</t>
  </si>
  <si>
    <t>Ground floor function space - current project (2017)</t>
  </si>
  <si>
    <t>No allowance for Level 1 toilet refurbishment - recently upgraded</t>
  </si>
  <si>
    <t>No allowance for new fit-out to portion of Ground, Third, Fifth and Sixth floor areas - recently upgraded</t>
  </si>
  <si>
    <t>XL</t>
  </si>
  <si>
    <t>Landscaping and Improvements</t>
  </si>
  <si>
    <t>Allowance for arborist for tree lopping / management</t>
  </si>
  <si>
    <t>Allowance for new landscaped areas where tree root zone impacting asphalt quality</t>
  </si>
  <si>
    <t>Allowance for sundry landscaping including shrubs, mulch, controlled irrigation, etc.</t>
  </si>
  <si>
    <t>No allowance to re-establish irrigation system (currently redundant) and landscaped garden beds</t>
  </si>
  <si>
    <t>Replace lattice screening with timber slats to match existing</t>
  </si>
  <si>
    <t>FE</t>
  </si>
  <si>
    <t>Furniture, Fittings &amp; Equipment</t>
  </si>
  <si>
    <t>Loose furniture renewal</t>
  </si>
  <si>
    <t>Replace existing workstations</t>
  </si>
  <si>
    <t>Upgrade office equipment including photocopiers, fax machines, computers, plotters, printers, projector and screen, television, disc player, recorder etc (G/F)</t>
  </si>
  <si>
    <t>Upgrade tea room equipment including microwave, fridges, induction cooktop, oven, electric kettle, coffee dispenser, sandwich press and underbench chiller/boiler unit etc</t>
  </si>
  <si>
    <t>SE</t>
  </si>
  <si>
    <t>Special Equipment</t>
  </si>
  <si>
    <t>Allowance for upgrading kitchen equipment on ground floor canteen including cooker, oven, rangehood, water boiler, mircowave, fridges, dishwasher, air-conditioning/ventilation system etc</t>
  </si>
  <si>
    <t>Davit arm currently resting on rotting timber - provide appropriate bearing material</t>
  </si>
  <si>
    <t>Demolish existing crane hoist/lift including removal of debris from site</t>
  </si>
  <si>
    <t>Repair corrosion to davit arm struts</t>
  </si>
  <si>
    <t>CM</t>
  </si>
  <si>
    <t>Communications</t>
  </si>
  <si>
    <t>Replace duress phone and cabinet</t>
  </si>
  <si>
    <t>Upgrade PABX in Comms Room</t>
  </si>
  <si>
    <t>TS</t>
  </si>
  <si>
    <t>Transportation Systems</t>
  </si>
  <si>
    <t>No allowance for upgrades to lifts</t>
  </si>
  <si>
    <t>XD</t>
  </si>
  <si>
    <t>External Sewer Drainage</t>
  </si>
  <si>
    <t>Allowance for sewer connection to existing system</t>
  </si>
  <si>
    <t>XW</t>
  </si>
  <si>
    <t>External Water Supply</t>
  </si>
  <si>
    <t>Allowance for water supply and connection to existing system</t>
  </si>
  <si>
    <t>XC</t>
  </si>
  <si>
    <t>External Communications</t>
  </si>
  <si>
    <t>Allowance for communication supply and connection to existing</t>
  </si>
  <si>
    <t>Armco railing</t>
  </si>
  <si>
    <t>Replace 'Z' section steel roof purlins</t>
  </si>
  <si>
    <t>Allowance for remediation works to 450mm wide concrete spoon drains</t>
  </si>
  <si>
    <t>Demolish, remove and replace 450mm wide concrete spoon drain</t>
  </si>
  <si>
    <t>New colorbond fencing including razor wire</t>
  </si>
  <si>
    <t>New security palisade fencing</t>
  </si>
  <si>
    <t>Replace fencing with Colorbond fencing including razor wire</t>
  </si>
  <si>
    <t>Replace side and rear fencing with Colorbond fencing including razor wire</t>
  </si>
  <si>
    <t>Replace street facing chainmesh fencing with security palisade fencing</t>
  </si>
  <si>
    <t>Replace concrete kerb</t>
  </si>
  <si>
    <t>1BO</t>
  </si>
  <si>
    <t>Administration Building</t>
  </si>
  <si>
    <t>Allowance to demolish existing lightweight clad office including removal of debris from site</t>
  </si>
  <si>
    <t>Allowance to demolish existing lightweight clad workshop/store including removal of debris from site</t>
  </si>
  <si>
    <t>Allowance to demolish existing solid brick office including removal of debris from site</t>
  </si>
  <si>
    <t>Allowance to demolish existing solid brick/block workshop/store (built 1930) including protection and remediation of adjoining building</t>
  </si>
  <si>
    <t>Demolish existing fitout (asbestos)</t>
  </si>
  <si>
    <t>Replace existing insulation</t>
  </si>
  <si>
    <t>Repaint external pair door panels (including services doors)</t>
  </si>
  <si>
    <t>Repaint external single door panels</t>
  </si>
  <si>
    <t>Service external auto sliding door</t>
  </si>
  <si>
    <t>Replace perforated mesh used to close in the underside of deck ramp and repaint supporting steelwork</t>
  </si>
  <si>
    <t>Replace sheet metal wall cladding including insulation</t>
  </si>
  <si>
    <t>Replace translucent sheet wall cladding</t>
  </si>
  <si>
    <t>Replace carpet floor finish (trafficable areas only)</t>
  </si>
  <si>
    <t>Replace cork vinyl floor finish</t>
  </si>
  <si>
    <t>Repaint internal door panels</t>
  </si>
  <si>
    <t>Repaint internal pair door panels</t>
  </si>
  <si>
    <t>Repaint internal single door panels</t>
  </si>
  <si>
    <t>Service internal auto sliding door</t>
  </si>
  <si>
    <t>Repaint internal walls and columns</t>
  </si>
  <si>
    <t>Replace existing metal deck roof sheeting including insulation</t>
  </si>
  <si>
    <t>Replace translucent roof sheeting</t>
  </si>
  <si>
    <t>Repairs to loading dock concrete slab - multiple cracks</t>
  </si>
  <si>
    <t>Boom gate replacement</t>
  </si>
  <si>
    <t>Repaint external carpark deck</t>
  </si>
  <si>
    <t>Replace MDF wall linings</t>
  </si>
  <si>
    <t>Demolish existing shed and remove debris from site</t>
  </si>
  <si>
    <t>New logistic shed complete</t>
  </si>
  <si>
    <t>Replace carport canopy</t>
  </si>
  <si>
    <t>Allowance for toilet refurbishment complete including floor and wall finishes, fixtures, partitions, services etc.</t>
  </si>
  <si>
    <t>Replace portable lunchroom including fit-out, kitchenette, access stair and ramp</t>
  </si>
  <si>
    <t>1BP</t>
  </si>
  <si>
    <t>Pole Production Workshop</t>
  </si>
  <si>
    <t>Replace shade sail material sheltering training prop</t>
  </si>
  <si>
    <t>Replace storage shed including new slab</t>
  </si>
  <si>
    <t>100mm thick layer of gravel to current unsealed areas being used to access linework training</t>
  </si>
  <si>
    <t>Allowance for repairing bitumen floor damage (assume 30% every 5 years.)</t>
  </si>
  <si>
    <t>Allowance to take up existing asphalt pavement including sub base</t>
  </si>
  <si>
    <t>Full depth pavement to carpark including asphalt wearing course</t>
  </si>
  <si>
    <t>New concrete hardstand - quantities as advised by SAPN on 4 October 2017</t>
  </si>
  <si>
    <t>Replace block pavers including new bedding sand</t>
  </si>
  <si>
    <t>Replace full depth asphalt pavement suffering severe tree root damage</t>
  </si>
  <si>
    <t>Allowance for changeroom fitout complete including floor finishes, ceilings, walls, doors, services, etc.</t>
  </si>
  <si>
    <t>Allowance for full internal refurbishment</t>
  </si>
  <si>
    <t>Allowance for lunchroom fitout complete including floor finishes, ceilings, walls, doors, services, etc.</t>
  </si>
  <si>
    <t>Allowance for new fitout complete with internal walls, workstations, floor finishes, ceilings, services, FFE etc</t>
  </si>
  <si>
    <t>Allowance for office building complete including substructure. framing, cladding, internal fit-out, services, amenities etc.</t>
  </si>
  <si>
    <t>Replace evaporative air conditioning units</t>
  </si>
  <si>
    <t>Allowance for server room fitout complete including floor finishes, ceilings, walls, doors, lighting, etc.</t>
  </si>
  <si>
    <t>Replace electric hot water unit</t>
  </si>
  <si>
    <t>Allowance for workshop/store complete building including substructure. framing, cladding, internal fitout, services, etc.</t>
  </si>
  <si>
    <t>Roof replacement</t>
  </si>
  <si>
    <t>Disconnect existing wall mounted split system air conditioner and store on site for resue</t>
  </si>
  <si>
    <t>Reconnect existing wall mounted split system air conditioner including re balancing to suit new server room</t>
  </si>
  <si>
    <t>Replace air-conditioning unit to computer room (1993)</t>
  </si>
  <si>
    <t>Replace ceiling cassette air conditioner</t>
  </si>
  <si>
    <t>Replace water pump</t>
  </si>
  <si>
    <t>Replace kitchen exhaust fan in plant room</t>
  </si>
  <si>
    <t>Replace room air conditioning unit</t>
  </si>
  <si>
    <t>Replace smoke spill controller in plant room</t>
  </si>
  <si>
    <t>Replace smoke spill fan in plant room</t>
  </si>
  <si>
    <t>Replace supplementary air-conditioning units to meeting rooms</t>
  </si>
  <si>
    <t>Replace toilet exhaust fan in plant room</t>
  </si>
  <si>
    <t>1BW</t>
  </si>
  <si>
    <t>Welding Shop</t>
  </si>
  <si>
    <t>Replace pair of glazed doors including frame and hardware</t>
  </si>
  <si>
    <t>Replace door frame</t>
  </si>
  <si>
    <t>Replace door including new frame and hardware</t>
  </si>
  <si>
    <t>Disconnect and remove existing handbasin to Washdown Bay including removal of material from site</t>
  </si>
  <si>
    <t>Handbasin to truck Storage Shed including all associated plumbing and connections</t>
  </si>
  <si>
    <t>Maintenance to grease arrestor for kitchen in carpark including pipe work and connection to public sewer</t>
  </si>
  <si>
    <t>Replace gas bottle pipework and gauges</t>
  </si>
  <si>
    <t>Service hot water system to canteen and tea room</t>
  </si>
  <si>
    <t>Allowance for new automatic security  gate</t>
  </si>
  <si>
    <t>Allowance to take down existing gate and replace with new automatic security gate</t>
  </si>
  <si>
    <t>Allowance for tea point refurbishment complete including floor and wall finishes, joinery, services etc. (2 per level for levels 1-6)</t>
  </si>
  <si>
    <t>Allowance for toilet refurbishment complete including floor and wall finishes, fixtures, partitions, services etc. (Male &amp; Female for Levels 2-6)</t>
  </si>
  <si>
    <t>XE</t>
  </si>
  <si>
    <t>External Electric Light and Power</t>
  </si>
  <si>
    <t>Renewal of pole lighting</t>
  </si>
  <si>
    <t>Consider tree removal to reduce movement of kerbs and bitumen</t>
  </si>
  <si>
    <t>No allowance for works to workshop lift/hoist</t>
  </si>
  <si>
    <t>No allowance for boom gate renewal</t>
  </si>
  <si>
    <t>No allowance to replace redundant Public Address system</t>
  </si>
  <si>
    <t>28E</t>
  </si>
  <si>
    <t xml:space="preserve">CARPORT </t>
  </si>
  <si>
    <t>No allowance for works to existing carport</t>
  </si>
  <si>
    <t>29C</t>
  </si>
  <si>
    <t>No allowance for works to Garage</t>
  </si>
  <si>
    <t>28D</t>
  </si>
  <si>
    <t>No allowance for works to Storage Shed</t>
  </si>
  <si>
    <t>No allowance for asphalt pavement overlay to SAPN carpark - good condition</t>
  </si>
  <si>
    <t>No allowance for replacement of asphalt roadway extending from SAPN site to Grand Junction road - assume SAMFS responsibility</t>
  </si>
  <si>
    <t>No allowance to extend asphalt pavement into any current unsealed site areas</t>
  </si>
  <si>
    <t>Base building upgrades including building structure, amenities, services and external pavements - by Lessor as advised</t>
  </si>
  <si>
    <t>3A</t>
  </si>
  <si>
    <t>FLEET ASBESTOS SHED</t>
  </si>
  <si>
    <t>No allowance for capital works to building - included within current SAPN projects</t>
  </si>
  <si>
    <t>3D</t>
  </si>
  <si>
    <t>SUBSTATION OFFICE</t>
  </si>
  <si>
    <t>38A</t>
  </si>
  <si>
    <t>38B</t>
  </si>
  <si>
    <t>2D</t>
  </si>
  <si>
    <t>SMALL TRAINING CENTRE TRANSPORTABLE 3 (WESTERN)</t>
  </si>
  <si>
    <t>No allowance for capital works to this building</t>
  </si>
  <si>
    <t>2F</t>
  </si>
  <si>
    <t>STORES BUILDINGS</t>
  </si>
  <si>
    <t>11H</t>
  </si>
  <si>
    <t>WASHBAY</t>
  </si>
  <si>
    <t>24C</t>
  </si>
  <si>
    <t>TRANSPORTABLE BUILDING</t>
  </si>
  <si>
    <t>15E</t>
  </si>
  <si>
    <t>FUEL &amp; CHEMICAL STORE</t>
  </si>
  <si>
    <t>No allowance for works Fuel &amp; Chemical Store</t>
  </si>
  <si>
    <t>15D</t>
  </si>
  <si>
    <t xml:space="preserve">FEMALE TOILET BLOCK </t>
  </si>
  <si>
    <t>No allowance for works to Female Toilet Block</t>
  </si>
  <si>
    <t>27B</t>
  </si>
  <si>
    <t>No allowance for works to Garage/Workshop</t>
  </si>
  <si>
    <t>30B</t>
  </si>
  <si>
    <t>27A</t>
  </si>
  <si>
    <t>No allowance for works to Office building</t>
  </si>
  <si>
    <t>No allowance for works to SAPN owned vacant land beyond chain mesh fence</t>
  </si>
  <si>
    <t>No allowance for works to Storage Bay</t>
  </si>
  <si>
    <t>32C</t>
  </si>
  <si>
    <t>25C</t>
  </si>
  <si>
    <t>No allowance for works to Workshop</t>
  </si>
  <si>
    <t>No allowance for external lighting</t>
  </si>
  <si>
    <t>7X</t>
  </si>
  <si>
    <t>Adjustment (original proposal)</t>
  </si>
  <si>
    <t>Adjustment for works completed this period</t>
  </si>
  <si>
    <t>15X</t>
  </si>
  <si>
    <t>Sheds (30% adjustment)</t>
  </si>
  <si>
    <t>Custom</t>
  </si>
  <si>
    <t>Major project site</t>
  </si>
  <si>
    <t>Grand Total</t>
  </si>
  <si>
    <t>Sum of cost (inc. on cost - contingency)</t>
  </si>
  <si>
    <t>(All)</t>
  </si>
  <si>
    <t>(Multiple Items)</t>
  </si>
  <si>
    <t>FALSE</t>
  </si>
  <si>
    <t>Major project site Total</t>
  </si>
  <si>
    <t>Minor project site Total</t>
  </si>
  <si>
    <t>Sum of Cost</t>
  </si>
  <si>
    <t>Project site type</t>
  </si>
  <si>
    <t>RLB estimate</t>
  </si>
  <si>
    <t>Direct cost</t>
  </si>
  <si>
    <t>On costs</t>
  </si>
  <si>
    <t>Total</t>
  </si>
  <si>
    <t>Revised proposal</t>
  </si>
  <si>
    <t>Logistics store and TX building Total</t>
  </si>
  <si>
    <t>Pavement Total</t>
  </si>
  <si>
    <t>ANGLE PARK - 500 GRAND JUNCTION ROAD  Total</t>
  </si>
  <si>
    <t>Buildings Total</t>
  </si>
  <si>
    <t>CLARE - 14 LENNON STREET  Total</t>
  </si>
  <si>
    <t>MARLESTON NORTH - 212 RICHMOND ROAD Total</t>
  </si>
  <si>
    <t>ST MARYS - 33 AYLIFFES ROAD  Total</t>
  </si>
  <si>
    <t>Original proposal (estimate)</t>
  </si>
  <si>
    <t>Original proposal total</t>
  </si>
  <si>
    <t>Unallocated amount in original proposal</t>
  </si>
  <si>
    <t>Original</t>
  </si>
  <si>
    <t>Revised</t>
  </si>
  <si>
    <t>Proposal adjustments (from RLB estimate)</t>
  </si>
  <si>
    <t>Reduction in revised proposal from original</t>
  </si>
  <si>
    <t>Breakdown of revised adjustment</t>
  </si>
  <si>
    <t>Scope items (ex cont)</t>
  </si>
  <si>
    <t>Breakdown of original adjustment</t>
  </si>
  <si>
    <t>Additional items in revised proposal</t>
  </si>
  <si>
    <t>KESWICK - 1 ANZAC HIGHWAY  Total</t>
  </si>
  <si>
    <t>Validation method</t>
  </si>
  <si>
    <t>Total cost ($)</t>
  </si>
  <si>
    <t xml:space="preserve">WINGFIELD (LEASED) - 261 SCHUMACHER ROAD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</si>
</sst>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0" fillId="0" borderId="0" xfId="0" pivotButton="1"/>
    <xf numFmtId="0" fontId="3" fillId="0" borderId="0" xfId="0" applyFont="1"/>
    <xf numFmtId="16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3" fillId="0" borderId="0" xfId="0" applyNumberFormat="1" applyFont="1"/>
    <xf numFmtId="166" fontId="3" fillId="0" borderId="0" xfId="1" applyNumberFormat="1" applyFont="1"/>
    <xf numFmtId="0" fontId="2" fillId="2" borderId="0" xfId="0" applyFont="1" applyFill="1"/>
    <xf numFmtId="0" fontId="0" fillId="3" borderId="0" xfId="0" applyFill="1"/>
    <xf numFmtId="166" fontId="0" fillId="3" borderId="0" xfId="1" applyNumberFormat="1" applyFont="1" applyFill="1"/>
    <xf numFmtId="166" fontId="0" fillId="3" borderId="0" xfId="0" applyNumberFormat="1" applyFill="1"/>
    <xf numFmtId="0" fontId="3" fillId="3" borderId="0" xfId="0" applyFont="1" applyFill="1"/>
    <xf numFmtId="166" fontId="3" fillId="3" borderId="0" xfId="1" applyNumberFormat="1" applyFont="1" applyFill="1"/>
    <xf numFmtId="0" fontId="4" fillId="4" borderId="0" xfId="0" applyFont="1" applyFill="1"/>
    <xf numFmtId="166" fontId="4" fillId="4" borderId="0" xfId="0" applyNumberFormat="1" applyFont="1" applyFill="1"/>
    <xf numFmtId="0" fontId="5" fillId="2" borderId="0" xfId="0" applyFont="1" applyFill="1"/>
    <xf numFmtId="166" fontId="6" fillId="3" borderId="0" xfId="1" applyNumberFormat="1" applyFont="1" applyFill="1"/>
    <xf numFmtId="166" fontId="7" fillId="3" borderId="0" xfId="1" applyNumberFormat="1" applyFont="1" applyFill="1"/>
    <xf numFmtId="166" fontId="6" fillId="0" borderId="0" xfId="1" applyNumberFormat="1" applyFont="1"/>
    <xf numFmtId="166" fontId="7" fillId="0" borderId="0" xfId="0" applyNumberFormat="1" applyFont="1"/>
    <xf numFmtId="166" fontId="8" fillId="4" borderId="0" xfId="0" applyNumberFormat="1" applyFont="1" applyFill="1"/>
    <xf numFmtId="0" fontId="3" fillId="0" borderId="1" xfId="0" applyFont="1" applyBorder="1"/>
    <xf numFmtId="166" fontId="3" fillId="0" borderId="1" xfId="0" applyNumberFormat="1" applyFont="1" applyBorder="1"/>
    <xf numFmtId="165" fontId="0" fillId="0" borderId="0" xfId="0" applyNumberFormat="1"/>
    <xf numFmtId="165" fontId="3" fillId="3" borderId="0" xfId="1" applyNumberFormat="1" applyFont="1" applyFill="1"/>
    <xf numFmtId="165" fontId="4" fillId="4" borderId="0" xfId="0" applyNumberFormat="1" applyFont="1" applyFill="1"/>
    <xf numFmtId="165" fontId="3" fillId="0" borderId="0" xfId="0" applyNumberFormat="1" applyFont="1"/>
    <xf numFmtId="165" fontId="3" fillId="0" borderId="1" xfId="0" applyNumberFormat="1" applyFont="1" applyBorder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Nuttall" refreshedDate="43793.887902199072" createdVersion="6" refreshedVersion="6" minRefreshableVersion="3" recordCount="2162" xr:uid="{CECA981D-807F-4C10-A1C6-0810F6ECB713}">
  <cacheSource type="worksheet">
    <worksheetSource name="Table1"/>
  </cacheSource>
  <cacheFields count="59">
    <cacheField name="Fixed Ref Order" numFmtId="0">
      <sharedItems containsString="0" containsBlank="1" containsNumber="1" containsInteger="1" minValue="1" maxValue="2160"/>
    </cacheField>
    <cacheField name="Current Loader Code" numFmtId="0">
      <sharedItems containsBlank="1"/>
    </cacheField>
    <cacheField name="Current Loader Ref" numFmtId="0">
      <sharedItems containsString="0" containsBlank="1" containsNumber="1" containsInteger="1" minValue="6" maxValue="6388"/>
    </cacheField>
    <cacheField name="LL1 Code" numFmtId="0">
      <sharedItems containsSemiMixedTypes="0" containsString="0" containsNumber="1" containsInteger="1" minValue="1" maxValue="41" count="41">
        <n v="7"/>
        <n v="15"/>
        <n v="11"/>
        <n v="12"/>
        <n v="21"/>
        <n v="3"/>
        <n v="2"/>
        <n v="28"/>
        <n v="35"/>
        <n v="26"/>
        <n v="40"/>
        <n v="6"/>
        <n v="33"/>
        <n v="36"/>
        <n v="4"/>
        <n v="22"/>
        <n v="25"/>
        <n v="5"/>
        <n v="39"/>
        <n v="24"/>
        <n v="10"/>
        <n v="23"/>
        <n v="32"/>
        <n v="1"/>
        <n v="8"/>
        <n v="9"/>
        <n v="13"/>
        <n v="14"/>
        <n v="16"/>
        <n v="17"/>
        <n v="18"/>
        <n v="19"/>
        <n v="20"/>
        <n v="27"/>
        <n v="29"/>
        <n v="30"/>
        <n v="31"/>
        <n v="34"/>
        <n v="37"/>
        <n v="38"/>
        <n v="41"/>
      </sharedItems>
    </cacheField>
    <cacheField name="LL1 Name" numFmtId="0">
      <sharedItems count="41">
        <s v="KESWICK - 1 ANZAC HIGHWAY "/>
        <s v="ST MARYS - 33 AYLIFFES ROAD "/>
        <s v="MARLESTON NORTH - 212 RICHMOND ROAD"/>
        <s v="MARLESTON SOUTH - 41-55 BARNES AVENUE "/>
        <s v="MT GAMBIER - 18 AVEY ROAD "/>
        <s v="ANGLE PARK - 622 SOUTH ROAD"/>
        <s v="ANGLE PARK - 480 GRAND JUNCTION ROAD "/>
        <s v="PT AUGUSTA - PT 12 CHAPEL STREET "/>
        <s v="GUMERACHA - BIRDWOOD ROAD "/>
        <s v="WUDINNA - LEFEVRE STREET "/>
        <s v="YORKETOWN - WAROOKA ROAD "/>
        <s v="HOLDEN HILL - 38-44 JACOBSON CRESCENT  "/>
        <s v="DAVENPORT - YORKEYS CROSSING ROAD "/>
        <s v="MT BARKER - 31 ALEXANDRINA ROAD "/>
        <s v="ELIZABETH - PEWSEY AVENUE "/>
        <s v="NARACOORTE - 99 CEDAR AVENUE "/>
        <s v="WHYALLA - 61-65 MCRITCHIE CRESCENT "/>
        <s v="HINDMARSH - 1 STATION PLACE  "/>
        <s v="PT PIRIE - FEELEY STREET "/>
        <s v="MURRAY BRIDGE - 16-18 WILLOW AVENUE "/>
        <s v="KURRALTA PARK - 31-33 BROUGHTON AVENUE "/>
        <s v="BORDERTOWN - POWER HOUSE ROAD "/>
        <s v="CLEVE - DEPOT STREET "/>
        <s v="ANGLE PARK - 500 GRAND JUNCTION ROAD "/>
        <s v="KESWICK - 1F, 12-22 RICHMOND ROAD "/>
        <s v="KESWICK (CARPARK) - RAILWAY TERRACE "/>
        <s v="RICHMOND - 229-231 RICHMOND ROAD (LEASED)"/>
        <s v="MORPHETT VALE - 58 PIMPALA ROAD "/>
        <s v="WAYVILLE - 2-3 GREENHILL ROAD "/>
        <s v="WINGFIELD (LEASED) - 12-14 SENNA ROAD "/>
        <s v="WINGFIELD (NBN LEASED) - 261 SCHUMACHER ROAD  "/>
        <s v="NURIOOTPA - 6 FRANCIS STREET "/>
        <s v="BARMERA - 59-61 TONKIN AVENUE "/>
        <s v="STREAKY BAY - MUDGE TERRACE "/>
        <s v="PT LINCOLN - BEL AIRE DRIVE "/>
        <s v="CEDUNA - GOODES ROAD "/>
        <s v="CLARE - 14 LENNON STREET "/>
        <s v="KINGSCOTE - 32 TELEGRAPH ROAD "/>
        <s v="VICTOR HARBOR - 45 MENTONE ROAD "/>
        <s v="KADINA - SOUTH TERRACE "/>
        <s v="SEAFORD - 37 SHEARER DRIVE "/>
      </sharedItems>
    </cacheField>
    <cacheField name="LL2 Code" numFmtId="0">
      <sharedItems count="183">
        <s v="7B"/>
        <s v="7A"/>
        <s v="15B"/>
        <s v="11O"/>
        <s v="12E"/>
        <s v="21C"/>
        <s v="3B"/>
        <s v="3G"/>
        <s v="11N"/>
        <s v="2A"/>
        <s v="28C"/>
        <s v="35A"/>
        <s v="26D"/>
        <s v="40B"/>
        <s v="28B"/>
        <s v="6A"/>
        <s v="33A"/>
        <s v="21A"/>
        <s v="15A"/>
        <s v="36C"/>
        <s v="4A"/>
        <s v="21F"/>
        <s v="22E"/>
        <s v="25A"/>
        <s v="36A"/>
        <s v="4B"/>
        <s v="5A"/>
        <s v="12F"/>
        <s v="15C"/>
        <s v="39C"/>
        <s v="21B"/>
        <s v="24A"/>
        <s v="11M"/>
        <s v="4E"/>
        <s v="6B"/>
        <s v="10C"/>
        <s v="11D"/>
        <s v="12B"/>
        <s v="21D"/>
        <s v="23C"/>
        <s v="32B"/>
        <s v="1A"/>
        <s v="2B"/>
        <s v="2C"/>
        <s v="2E"/>
        <s v="2G"/>
        <s v="3C"/>
        <s v="3E"/>
        <s v="3F"/>
        <s v="4C"/>
        <s v="4D"/>
        <s v="5B"/>
        <s v="6C"/>
        <s v=""/>
        <s v="10A"/>
        <s v="10B"/>
        <s v="10D"/>
        <s v="11A"/>
        <s v="11B"/>
        <s v="11C"/>
        <s v="11E"/>
        <s v="11F"/>
        <s v="11G"/>
        <s v="11I"/>
        <s v="11J"/>
        <s v="11K"/>
        <s v="11L"/>
        <s v="11P"/>
        <s v="11Q"/>
        <s v="11R"/>
        <s v="11S"/>
        <s v="11T"/>
        <s v="12A"/>
        <s v="12C"/>
        <s v="12D"/>
        <s v="12G"/>
        <s v="12H"/>
        <s v="14A"/>
        <s v="14B"/>
        <s v="14C"/>
        <s v="14E"/>
        <s v="14G"/>
        <s v="15F"/>
        <s v="15G"/>
        <s v="15H"/>
        <s v="15I"/>
        <s v="15J"/>
        <s v="17A"/>
        <s v="17B"/>
        <s v="19A"/>
        <s v="19B"/>
        <s v="19C"/>
        <s v="19D"/>
        <s v="20A"/>
        <s v="20B"/>
        <s v="20C"/>
        <s v="21E"/>
        <s v="22A"/>
        <s v="22B"/>
        <s v="22C"/>
        <s v="22D"/>
        <s v="23A"/>
        <s v="23B"/>
        <s v="23D"/>
        <s v="24B"/>
        <s v="24D"/>
        <s v="25B"/>
        <s v="25E"/>
        <s v="26A"/>
        <s v="26B"/>
        <s v="26C"/>
        <s v="27C"/>
        <s v="27D"/>
        <s v="28A"/>
        <s v="28F"/>
        <s v="28G"/>
        <s v="28H"/>
        <s v="29A"/>
        <s v="29B"/>
        <s v="29D"/>
        <s v="29E"/>
        <s v="29F"/>
        <s v="29G"/>
        <s v="30A"/>
        <s v="30C"/>
        <s v="30E"/>
        <s v="31A"/>
        <s v="31B"/>
        <s v="31C"/>
        <s v="31D"/>
        <s v="31E"/>
        <s v="32A"/>
        <s v="32D"/>
        <s v="32E"/>
        <s v="33B"/>
        <s v="33C"/>
        <s v="34A"/>
        <s v="34B"/>
        <s v="35B"/>
        <s v="35C"/>
        <s v="35D"/>
        <s v="36B"/>
        <s v="36D"/>
        <s v="37A"/>
        <s v="37B"/>
        <s v="37E"/>
        <s v="38C"/>
        <s v="39A"/>
        <s v="39B"/>
        <s v="39D"/>
        <s v="39E"/>
        <s v="40A"/>
        <s v="41A"/>
        <s v="41B"/>
        <s v="41C"/>
        <s v="14D"/>
        <s v="14F"/>
        <s v="17C"/>
        <s v="25D"/>
        <s v="30D"/>
        <s v="37C"/>
        <s v="37D"/>
        <s v="1B"/>
        <s v="28E"/>
        <s v="29C"/>
        <s v="28D"/>
        <s v="3A"/>
        <s v="3D"/>
        <s v="38A"/>
        <s v="38B"/>
        <s v="2D"/>
        <s v="2F"/>
        <s v="11H"/>
        <s v="24C"/>
        <s v="15E"/>
        <s v="15D"/>
        <s v="27B"/>
        <s v="30B"/>
        <s v="27A"/>
        <s v="32C"/>
        <s v="25C"/>
        <s v="7X"/>
        <s v="15X"/>
      </sharedItems>
    </cacheField>
    <cacheField name="LL2 Name" numFmtId="0">
      <sharedItems count="100">
        <s v="UNDERCROFT &amp; DECK CARPARK"/>
        <s v="OFFICE BUILDING"/>
        <s v="MAIN OFFICE "/>
        <s v="SUBSTATION WORKSHOP"/>
        <s v="CBD OFFICE / AMENITIES / CANTEEN BUILDING"/>
        <s v="WORKSHOP"/>
        <s v="FLEET WORKSHOP"/>
        <s v="WELDING WORKSHOP"/>
        <s v="TRAINING CENTRE (1985)"/>
        <s v="GARAGE / STORE"/>
        <s v="EXTERNAL WORKS "/>
        <s v="EXTERNAL WORKS"/>
        <s v="TENANT OFFICE "/>
        <s v="OFFICE"/>
        <s v="TRAINING OFFICE "/>
        <s v="LINESMAN OFFICE"/>
        <s v="LINESMANS OFFICE"/>
        <s v="MAIN OFFICE BUILDNG"/>
        <s v="MAIN OFFICE BUILDING"/>
        <s v="WORKSHOP / OFFICE"/>
        <s v="METERING SERVICES"/>
        <s v="MALE TOILET BLOCK "/>
        <s v="AMENITIES / OFFICES"/>
        <s v="CREATIVE SERVICES"/>
        <s v="STORAGE SHED"/>
        <s v="CRANE OPERATION AREA"/>
        <s v="STORE B"/>
        <s v="WASHDOWN BAY / SHED"/>
        <s v="GARAGE"/>
        <s v="GARAGE / WORKSHOP"/>
        <s v="LOGISTICS"/>
        <s v="LARGE TRAINING CENTRE TRANSPORTABLE 1 (2013)"/>
        <s v="LARGE TRAINING CENTRE TRANSPORTABLE 2 (2013)"/>
        <s v="TRAINING CENTRE WORKSHOP"/>
        <s v="FLEET OFFICE"/>
        <s v="SUBSTATION TOILET BLOCK"/>
        <s v="SUBSTATION TRANSPORTABLE LUNCHROOM"/>
        <s v="TRANSPORTABLE OFFICE 1"/>
        <s v="TRANSPORTABLE OFFICE 2"/>
        <s v=""/>
        <s v="OFFICE BUILDING "/>
        <s v="MUSEUM  "/>
        <s v="OIL TEST LAB (TRANSCARE)"/>
        <s v="OIL PLANT &amp; STORAGE SHEDS"/>
        <s v="OUTPOST OFFICE"/>
        <s v="TRANSFORMER WORKSHOP &amp; OFFICE (INCL. ADJACENT SHEDS)"/>
        <s v="EXTERNAL STORAGE AREA"/>
        <s v="CARPARK"/>
        <s v="WHITE HOUSE"/>
        <s v="ADMINISTRATION OFFICE"/>
        <s v="SUBSTATION MAINTENANCE OFFICE"/>
        <s v="HV OFFICE/TEST CENTRE"/>
        <s v="SUBSTATION STORE"/>
        <s v="SUBSTATION EXTERNAL STORAGE"/>
        <s v="CONSTRUCTION OFFICE"/>
        <s v="LUNCHROOM"/>
        <s v="FLAMMABLE STORE"/>
        <s v="STORE A"/>
        <s v="MAIN OFFICE"/>
        <s v="OLD FLEET BUILDING"/>
        <s v="SCADA"/>
        <s v="OFFICE BUILDING - EXCLUDED "/>
        <s v="FIELD SERVICE OFFICE - EXCLUDED "/>
        <s v="LUNCH ROOM / TOILETS - EXCLUDED"/>
        <s v="STORAGE SHED - EXCLUDED "/>
        <s v="EXTERNAL WORKS - EXCLUDED "/>
        <s v="WORKSHOP / STORAGE "/>
        <s v="WASH BAY "/>
        <s v="LUNCHROOM / AMENITIES BUILDING - EXCLUDED "/>
        <s v="WORKSHOP - EXCLUDED "/>
        <s v="STORAGE SHEDS"/>
        <s v="LUNCHROOM / OFFICES"/>
        <s v="WORKSHOP / STORE"/>
        <s v="WORKSHOP / OFFICES"/>
        <s v="GARAGE / STORAGE "/>
        <s v="STORAGE SHED "/>
        <s v="TOILET BLOCK"/>
        <s v="STORAGE "/>
        <s v="ENGINEERING OFFICE / LUNCHROOM BUILDING"/>
        <s v="TRUCK SHELTER"/>
        <s v="MAIN BUILDING"/>
        <s v="LUNCH/MEETING ROOM"/>
        <s v="GARAGE "/>
        <s v="LUNCHROOM/MEETING ROOM"/>
        <s v="Logistic Shed"/>
        <s v="GARAGE / WORKSHOP - EXCLUDED "/>
        <s v="STORAGE BAY - EXCLUDED "/>
        <s v="WORKSHOP / STORAGE SHED"/>
        <s v="POLE CONSTRUCTION"/>
        <s v="CARPORT "/>
        <s v="FLEET ASBESTOS SHED"/>
        <s v="SUBSTATION OFFICE"/>
        <s v="SMALL TRAINING CENTRE TRANSPORTABLE 3 (WESTERN)"/>
        <s v="STORES BUILDINGS"/>
        <s v="WASHBAY"/>
        <s v="TRANSPORTABLE BUILDING"/>
        <s v="FUEL &amp; CHEMICAL STORE"/>
        <s v="FEMALE TOILET BLOCK "/>
        <s v="Adjustment (original proposal)"/>
        <s v="Sheds (30% adjustment)"/>
      </sharedItems>
    </cacheField>
    <cacheField name="LL3 Code" numFmtId="0">
      <sharedItems containsBlank="1"/>
    </cacheField>
    <cacheField name="LL3 Name" numFmtId="0">
      <sharedItems containsBlank="1"/>
    </cacheField>
    <cacheField name="Element Code" numFmtId="0">
      <sharedItems containsBlank="1"/>
    </cacheField>
    <cacheField name="Element" numFmtId="0">
      <sharedItems containsBlank="1"/>
    </cacheField>
    <cacheField name="MH Code" numFmtId="0">
      <sharedItems containsBlank="1"/>
    </cacheField>
    <cacheField name="Main Heading" numFmtId="0">
      <sharedItems containsBlank="1" count="7">
        <s v="Engineering Services"/>
        <s v="Architectural"/>
        <s v="Civil Works "/>
        <s v="Structural"/>
        <s v="On Costs"/>
        <s v="Professional Fees"/>
        <m/>
      </sharedItems>
    </cacheField>
    <cacheField name="Item Code" numFmtId="0">
      <sharedItems containsString="0" containsBlank="1" containsNumber="1" containsInteger="1" minValue="9" maxValue="408"/>
    </cacheField>
    <cacheField name="Item Description" numFmtId="0">
      <sharedItems count="366">
        <s v="Allowance for upgrading ventilation and split type air-conditioning system to carpark areas"/>
        <s v="No allowance for replacing A/C dampers"/>
        <s v="No allowance for upgrade to chillers (replaced 2010)"/>
        <s v="No allowance for upgrade to cooling towers (replaced 2012)"/>
        <s v="No allowance for works to AC control systems - recently replaced"/>
        <s v="Re-balance air conditioning to suit new office layout"/>
        <s v="Repair corrosion to roof mounted condensor units"/>
        <s v="Repair holes in AC condensor deck platform"/>
        <s v="Replace AC diffusers"/>
        <s v="Replace corroding pipework to cooling towers"/>
        <s v="Replace filters to AC fresh air intakes"/>
        <s v="Replace fume extraction fan and ductwork"/>
        <s v="Replace panels to roof mounted package AC units"/>
        <s v="Replacement of Evaporative A/C units and associated sheet metal ducting"/>
        <s v="Service chiller/boiler for air-conditioning system"/>
        <s v="Service roof mounted air-conditioning units."/>
        <s v="Upgrade dust extraction system"/>
        <s v="Water treatment plant for cooling towers (Integra Water Treatment Solutions)"/>
        <s v="Allowance for asbestos removal air monitoring and remove material from site - Asbestos register pending"/>
        <s v="Allowance for sundry demolition and make good"/>
        <s v="Allowance to demolish and remove redundant concrete bund and bollards"/>
        <s v="Allowance to remove existing air conditioning unit including make good of wall"/>
        <s v="Allowance to remove existing carpet tiles in high traffic areas and replace with new"/>
        <s v="Allowance to replace ceiling to Amenities ceiling in transportable"/>
        <s v="Internal demolition complete of including walls, floors, ceiling, services, etc. and removal of debris from site - approx. 600m2"/>
        <s v="Prepare and paint existing flush plasterboard ceiling"/>
        <s v="Prepare and paint existing flush plasterboard ceiling including making good minor cracks"/>
        <s v="Prepare and paint existing soffit lining"/>
        <s v="Replace suspended grid ceiling"/>
        <s v="Replace water damaged ceiling tiles"/>
        <s v="Repair corrosion to column base plates externally"/>
        <s v="Treat column corrosion and repaint"/>
        <s v="Contingency Allowance"/>
        <s v="Escalation - calculated to the mid-point of seven year forecast"/>
        <s v="Locality Loading"/>
        <s v="Allowance to maintain electrical supply whilst adjacent building is demolished and re-built"/>
        <s v="Professional Fees"/>
        <s v="SAPN Supervision"/>
        <s v="Builders Preliminaries and Margin"/>
        <s v="Statutory Charges - CITB Levy and Development Approval Fees"/>
        <s v="Allowance for sundry capital works"/>
        <s v="No allowance for upgrade of site services"/>
        <s v="Replace corroded framing supporting openable plantroom louvres"/>
        <s v="Replace door hardware"/>
        <s v="Replace pair of doors to store area"/>
        <s v="Replace roller door"/>
        <s v="Replace roller door motor"/>
        <s v="Allowance for Security Services (beams and cameras)"/>
        <s v="Allowance for line marking to asphalt pavement"/>
        <s v="Allowance for undercover EWP parking"/>
        <s v="Allowance for Wash Bay"/>
        <s v="Allowance to re-caulk glazed facade panels"/>
        <s v="Allowance to structurally reinforce masonry wall"/>
        <s v="Replace concrete kerb and gutter"/>
        <s v="Remediate crack in masonry wall with flexible crack sealer or Helibar reinforcement or similar"/>
        <s v="Remediate crack in plasterboard wall including paint finish"/>
        <s v="Rendered wall finish including paint (includes height access)"/>
        <s v="Repaint concrete balustrade to carpark deck"/>
        <s v="Repaint existing metal sheet wall cladding"/>
        <s v="Repaint timber batten screen"/>
        <s v="Repaint walling to loading dock area"/>
        <s v="Repaint weatherboard cladding"/>
        <s v="Repair low-height block retaining wall between carparks"/>
        <s v="Repairs to concrete balustrade to carpark deck"/>
        <s v="Replace corroded steelwork adjacent openable plantroom louvres"/>
        <s v="Replace damaged cladding"/>
        <s v="Replace mastic to joint in ramp wall"/>
        <s v="Replace metal clad facade panels"/>
        <s v="Supplementary steelwork required for new cladding"/>
        <s v="Replace storage shed"/>
        <s v="Epoxy floor finish including preparation"/>
        <s v="High pressure floor clean to plant room areas"/>
        <s v="High pressure water clean to concrete deck to areas of low lying water and areas of moss covering to South East walkway"/>
        <s v="Minor remediation work to flooring and transition strips"/>
        <s v="Partial replacement of corroding air conditioning ductwork"/>
        <s v="Repaint workshop floor"/>
        <s v="Replace carpet floor finish"/>
        <s v="Replace storage shed including new topping slab"/>
        <s v="Replace entrance mats"/>
        <s v="Replace floor finish - ave. rate vinyl / carpet"/>
        <s v="Replace tiled floor finish"/>
        <s v="Replace pavement with concrete hardstand"/>
        <s v="Replace vinyl floor finish"/>
        <s v="Replace existing damaged bollard including footing"/>
        <s v="Clean and repair smoke detectors to underside of carpark deck"/>
        <s v="Replace covers to external double headed hydrants"/>
        <s v="Allowance for bird spikes fixed to trusses / purlins"/>
        <s v="Allowance for carpark signage"/>
        <s v="Allowance to fix overhead cupboard to wall where movement has occured"/>
        <s v="Allowance to replace car park signage"/>
        <s v="Allowance to replace storage units"/>
        <s v="Allowance to upgrade for sundry sanitary fitments including soap dispensers, coat hooks, paper towel dispensers and toilet roll holders etc."/>
        <s v="Allowance to upgrade sundry fitments"/>
        <s v="Partial renewal of wheelstops"/>
        <s v="Repaint external metal balustrades"/>
        <s v="Repair corroded section of metal balustrade on top of concrete balustrade"/>
        <s v="Replace 5% of blinds per annum"/>
        <s v="Allowance to dispose of intermediate waste fill where replacing with concrete pavements - assume 300mm deep"/>
        <s v="Replace enclosure to high pressure washer unit"/>
        <s v="Replace existing cleaners cupboard joinery"/>
        <s v="Replace existing fitments to washdown bay"/>
        <s v="Replace existing joinery"/>
        <s v="Replace existing joinery to Kitchen"/>
        <s v="Replace statutory signage"/>
        <s v="Replace steel grated roof walkway"/>
        <s v="Replace welding bay PVC protection screen"/>
        <s v="Replace window awnings"/>
        <s v="Replace window blinds"/>
        <s v="Review access stair / ramp compliance"/>
        <s v="Patch and paint existing walls and doors including minor make good"/>
        <s v="Allowance for demolition of existing fitout including floors, walls, doors, ceiling, services, etc."/>
        <s v="Make good ceilings as required upon removal of fitouts"/>
        <s v="2 x UPS (2015) - no works"/>
        <s v="2 x UPS serving building generally (2005) - allowance to remove and consolidate via spare capacity in other existing UPS"/>
        <s v="2 x UPS serving competer room (2005) - allowance to remove and consolidate via spare capacity in other existing UPS"/>
        <s v="3 x UPS serving Network Operations (2011) - no works"/>
        <s v="Allowance for carpark lighting upgrade"/>
        <s v="Allowance for general power and lighting to new storage shed"/>
        <s v="Allowance for power supply to new portable office"/>
        <s v="Allowance for replacing ETSA intersite communication system (roof mounted)"/>
        <s v="Treat floor to prevent rising salts from cinder sub-base"/>
        <s v="Allowance to reconfigure existing security alarm card reader - user raised concern"/>
        <s v="Allowance for office fitout complete including floor finishes, ceilings, walls, doors, services, etc."/>
        <s v="Allowance to upgrade exit lights"/>
        <s v="Allowance to upgrade high bay lighting including sensors"/>
        <s v="Replace wall mounted split system air conditioner"/>
        <s v="Slab is compromised with &quot;rising salts&quot; from cinder sub-base however replacement of slab and sub-base is not financially feasible during occupation - application of a coating to extend its life measured separately"/>
        <s v="No works to Generator"/>
        <s v="Allowance to upgrade low bay lighting including sensors"/>
        <s v="Allowance to upgrade office lighting"/>
        <s v="Disconnect and remove existing lighting to Washdown Bay including removal of material from site"/>
        <s v="Remove and reinstate photo voltaic panels during roof replacement"/>
        <s v="Replace batteries"/>
        <s v="Replace existing building perimeter lighting"/>
        <s v="Replace power factor correction"/>
        <s v="Replace TV antenna"/>
        <s v="Service generator, standby generator, diesel tank and switchboards etc"/>
        <s v="Task heating to low level work areas"/>
        <s v="UPS Batteries (2013) - no works"/>
        <s v="Replace existing toilet partitions"/>
        <s v="Extension of existing lunchroom (size of existing is insufficient)"/>
        <s v="Allowance to commission Boiler No. 2 (scheduled for 2017)"/>
        <s v="Decommission and remove existing Boiler No. 2 (assume retained in plantroom - no cranage allowed)"/>
        <s v="No allowance to replace 275 litre &quot;RHEEM&quot; hot water boilers - date of manufacture 2010 but installed 16/5/17 and 30/5/17"/>
        <s v="No allowance to replace Boiler No. 1 - recently commissioned"/>
        <s v="Replace chilled boiling water unit"/>
        <s v="Replace existing 300mm wide steel grate to drains"/>
        <s v="Replace existing fixtures to amenities"/>
        <s v="Replace existing steel rainwater storage tank"/>
        <s v="Replace Heating Hot Water Pump associated with Boiler No. 2 replacement"/>
        <s v="Demolish building complete (asbestos)"/>
        <s v="Replace demolished building with new storage building of same size"/>
        <s v="Professional fees for Engineer to inspect concrete deck to building entry plaza and consider jointing issues causing retaining wall effluorescence"/>
        <s v="Allowance for line marking to walkways where repaired"/>
        <s v="Allowance for fire services upgrade including sprinklers, detection, fire hose reels, pump etc."/>
        <s v="Replace damaged galvanised steel safety balustrade"/>
        <s v="Allowance for partial concrete slab remediation"/>
        <s v="Replace sections of concrete kerb and gutter"/>
        <s v="Replace strip door curtains"/>
        <s v="Allowance to supply and install gutter guard to box gutter - overflow due to blockages causing ceiling damage"/>
        <s v="Install downpipe to existing box gutter"/>
        <s v="Regrade box gutters to shed standing water"/>
        <s v="Repair corrosion and repaint the structure supporting the roof mounted Screen"/>
        <s v="Replace damaged downpipe"/>
        <s v="Replace foil back insulation"/>
        <s v="Replace ridge capping"/>
        <s v="Replace roof framing"/>
        <s v="Replace sections of corroded box gutter (30% allowed)"/>
        <s v="Replace timber fascia"/>
        <s v="Roof replacement (not inspected) including roof drainage rectification"/>
        <s v="Treat roof frame corrosion and repaint"/>
        <s v="Replace portable office including fitout, access stair and ramp"/>
        <s v="Replace portable toilet including fit-out"/>
        <s v="Allowance to fill in and concrete redundant underground pits"/>
        <s v="PC Sum to fix waterproofing issues to entry plaza slab"/>
        <s v="Repair damaged joints in concrete slab"/>
        <s v="Replace concrete hardstand as base for replaced transportable"/>
        <s v="External concrete stair cracking through top tread"/>
        <s v="Replace existing access stair and ramp"/>
        <s v="Replace existing steel balustrade to external stair"/>
        <s v="CCTV PTZ cameras and security cage renewal"/>
        <s v="Renewal/replacement of electric car charging - PC Sum for new technologies"/>
        <s v="Repaint exhaust ducting to external diesel genset"/>
        <s v="Replace fixed CCTV security cameras"/>
        <s v="Replace pan/tilt CCTV security cameras"/>
        <s v="Replace pumps, cabling and control systems"/>
        <s v="Replace refrigerative plant to Canteen coolrooms"/>
        <s v="Replace existing metal deck roof sheeting including gutters"/>
        <s v="Full depth pavement including asphalt wearing course"/>
        <s v="Allowance to dispose of intermediate waste fill where replacing with asphalt pavements - assume 300mm deep"/>
        <s v="Replace decking timbers to access ramp"/>
        <s v="Replace rainwater tank base"/>
        <s v="Sand and re-finish timber board to disabled access ramp and stair"/>
        <s v="Clear finish to timber screen adjacent BBQ area"/>
        <s v="Patch and paint plasterboard wall including making good wall where cracking has occurred"/>
        <s v="Prepare and paint external fascia's, columns, and downpipes"/>
        <s v="Prepare and paint external fascia's, gutters and doors"/>
        <s v="Prepare and paint external soffit, fascia, wall panels and doors"/>
        <s v="Replace tiled wall finish"/>
        <s v="Repair seals to leaking windows"/>
        <s v="Replace aluminium framed reinforced windows"/>
        <s v="Replace aluminium framed windows"/>
        <s v="Replace existing aluminium framed windows with translucent wall cladding"/>
        <s v="Replace high level windows"/>
        <s v="Retain low level windows to workshop"/>
        <s v="Allowance for remediation work to concrete slab and sub base"/>
        <s v="Disconnect and remove portable toilet block"/>
        <s v="New canopy to oil filtration plant and surrounds"/>
        <s v="New services connections for replaced transportable"/>
        <s v="Prepare and repaint verandah"/>
        <s v="Repaint existing timber framed pergola and window awnings"/>
        <s v="Allowance for new stomwater to asphalt pavement including pits and pipework"/>
        <s v="Allowance for new stormwater to hardstand including pits and pipework"/>
        <s v="Allowance for stormwater alterations in areas of ponding"/>
        <s v="Allowance for stormwater diversion away from building footings"/>
        <s v="Allowance for stormwater reticulation and connection to existing infrastructure"/>
        <s v="Fix areas of standing water to carpark deck either by creating an additional drain at the low point of apply topping to grade surface to existing drains"/>
        <s v="Repair side entry pit lid"/>
        <s v="Stormwater alteration to suit falls and crossfalls of new carpark including side entry and grated inlet pits and pipes"/>
        <s v="Allowance for remediation work to perimeter retaining wall including temporary propping"/>
        <s v="Allowance to take down and remove damaged barbed cyclone security fencing and replace with new"/>
        <s v="Barbed cyclone wire to existing chainmesh fence"/>
        <s v="PC Sum allowance to fix waterproofing issue to undercroft retaining wall"/>
        <s v="Replace chicken wire to gates"/>
        <s v="Retaining wall to undercroft carpark (North) appears to have a failure in waterproofing with severe effluorescence evident -  Allowance for professional fees for an Engineer to investigate and propose a solution"/>
        <s v="Allowance for crack remediation in concrete pavement"/>
        <s v="Allowance for new concrete kerb and gutter"/>
        <s v="Allowance to take up and remove damaged concrete unit paving and replace with new"/>
        <s v="Allowance to take up and remove existing tiled footpath and replace with new"/>
        <s v="Flexible crack sealant to asphalt wearing course"/>
        <s v="General repairs to building perimeter paving and replacement of redundant garden beds with paving"/>
        <s v="Identify and repair hole in asphalt pavement including new base preparation"/>
        <s v="Repaint line markings including signage"/>
        <s v="Replace asphalt strip bunding with concrete to transformer storage area"/>
        <s v="Replace concrete bund"/>
        <s v="Sundry kerb repairs"/>
        <s v="Allowance for upgrading ground floor lobby and waiting area at main entrance including light fitting, furniture, fitout, intercom system, access control and security room"/>
        <s v="Ground floor fitout - recent upgrade to Café (2016)"/>
        <s v="Ground floor function space - current project (2017)"/>
        <s v="No allowance for Level 1 toilet refurbishment - recently upgraded"/>
        <s v="No allowance for new fit-out to portion of Ground, Third, Fifth and Sixth floor areas - recently upgraded"/>
        <s v="Allowance for arborist for tree lopping / management"/>
        <s v="Allowance for new landscaped areas where tree root zone impacting asphalt quality"/>
        <s v="Allowance for sundry landscaping including shrubs, mulch, controlled irrigation, etc."/>
        <s v="No allowance to re-establish irrigation system (currently redundant) and landscaped garden beds"/>
        <s v="Replace lattice screening with timber slats to match existing"/>
        <s v="Loose furniture renewal"/>
        <s v="Replace existing workstations"/>
        <s v="Upgrade office equipment including photocopiers, fax machines, computers, plotters, printers, projector and screen, television, disc player, recorder etc (G/F)"/>
        <s v="Upgrade tea room equipment including microwave, fridges, induction cooktop, oven, electric kettle, coffee dispenser, sandwich press and underbench chiller/boiler unit etc"/>
        <s v="Allowance for upgrading kitchen equipment on ground floor canteen including cooker, oven, rangehood, water boiler, mircowave, fridges, dishwasher, air-conditioning/ventilation system etc"/>
        <s v="Davit arm currently resting on rotting timber - provide appropriate bearing material"/>
        <s v="Demolish existing crane hoist/lift including removal of debris from site"/>
        <s v="Repair corrosion to davit arm struts"/>
        <s v="Replace duress phone and cabinet"/>
        <s v="Upgrade PABX in Comms Room"/>
        <s v="No allowance for upgrades to lifts"/>
        <s v="Allowance for sewer connection to existing system"/>
        <s v="Allowance for water supply and connection to existing system"/>
        <s v="Allowance for communication supply and connection to existing"/>
        <s v="Armco railing"/>
        <s v="Replace 'Z' section steel roof purlins"/>
        <s v="Allowance for remediation works to 450mm wide concrete spoon drains"/>
        <s v="Demolish, remove and replace 450mm wide concrete spoon drain"/>
        <s v="New colorbond fencing including razor wire"/>
        <s v="New security palisade fencing"/>
        <s v="Replace fencing with Colorbond fencing including razor wire"/>
        <s v="Replace side and rear fencing with Colorbond fencing including razor wire"/>
        <s v="Replace street facing chainmesh fencing with security palisade fencing"/>
        <s v="Replace concrete kerb"/>
        <s v="Allowance to demolish existing lightweight clad office including removal of debris from site"/>
        <s v="Allowance to demolish existing lightweight clad workshop/store including removal of debris from site"/>
        <s v="Allowance to demolish existing solid brick office including removal of debris from site"/>
        <s v="Allowance to demolish existing solid brick/block workshop/store (built 1930) including protection and remediation of adjoining building"/>
        <s v="Demolish existing fitout (asbestos)"/>
        <s v="Replace existing insulation"/>
        <s v="Repaint external pair door panels (including services doors)"/>
        <s v="Repaint external single door panels"/>
        <s v="Service external auto sliding door"/>
        <s v="Replace perforated mesh used to close in the underside of deck ramp and repaint supporting steelwork"/>
        <s v="Replace sheet metal wall cladding including insulation"/>
        <s v="Replace translucent sheet wall cladding"/>
        <s v="Replace carpet floor finish (trafficable areas only)"/>
        <s v="Replace cork vinyl floor finish"/>
        <s v="Repaint internal door panels"/>
        <s v="Repaint internal pair door panels"/>
        <s v="Repaint internal single door panels"/>
        <s v="Service internal auto sliding door"/>
        <s v="Repaint internal walls and columns"/>
        <s v="Replace existing metal deck roof sheeting including insulation"/>
        <s v="Replace translucent roof sheeting"/>
        <s v="Repairs to loading dock concrete slab - multiple cracks"/>
        <s v="Boom gate replacement"/>
        <s v="Repaint external carpark deck"/>
        <s v="Replace MDF wall linings"/>
        <s v="Demolish existing shed and remove debris from site"/>
        <s v="New logistic shed complete"/>
        <s v="Replace carport canopy"/>
        <s v="Allowance for toilet refurbishment complete including floor and wall finishes, fixtures, partitions, services etc."/>
        <s v="Replace portable lunchroom including fit-out, kitchenette, access stair and ramp"/>
        <s v="Replace shade sail material sheltering training prop"/>
        <s v="Replace storage shed including new slab"/>
        <s v="100mm thick layer of gravel to current unsealed areas being used to access linework training"/>
        <s v="Allowance for repairing bitumen floor damage (assume 30% every 5 years.)"/>
        <s v="Allowance to take up existing asphalt pavement including sub base"/>
        <s v="Full depth pavement to carpark including asphalt wearing course"/>
        <s v="New concrete hardstand - quantities as advised by SAPN on 4 October 2017"/>
        <s v="Replace block pavers including new bedding sand"/>
        <s v="Replace full depth asphalt pavement suffering severe tree root damage"/>
        <s v="Allowance for changeroom fitout complete including floor finishes, ceilings, walls, doors, services, etc."/>
        <s v="Allowance for full internal refurbishment"/>
        <s v="Allowance for lunchroom fitout complete including floor finishes, ceilings, walls, doors, services, etc."/>
        <s v="Allowance for new fitout complete with internal walls, workstations, floor finishes, ceilings, services, FFE etc"/>
        <s v="Allowance for office building complete including substructure. framing, cladding, internal fit-out, services, amenities etc."/>
        <s v="Replace evaporative air conditioning units"/>
        <s v="Allowance for server room fitout complete including floor finishes, ceilings, walls, doors, lighting, etc."/>
        <s v="Replace electric hot water unit"/>
        <s v="Allowance for workshop/store complete building including substructure. framing, cladding, internal fitout, services, etc."/>
        <s v="Roof replacement"/>
        <s v="Disconnect existing wall mounted split system air conditioner and store on site for resue"/>
        <s v="Reconnect existing wall mounted split system air conditioner including re balancing to suit new server room"/>
        <s v="Replace air-conditioning unit to computer room (1993)"/>
        <s v="Replace ceiling cassette air conditioner"/>
        <s v="Replace water pump"/>
        <s v="Replace kitchen exhaust fan in plant room"/>
        <s v="Replace room air conditioning unit"/>
        <s v="Replace smoke spill controller in plant room"/>
        <s v="Replace smoke spill fan in plant room"/>
        <s v="Replace supplementary air-conditioning units to meeting rooms"/>
        <s v="Replace toilet exhaust fan in plant room"/>
        <s v="Replace pair of glazed doors including frame and hardware"/>
        <s v="Replace door frame"/>
        <s v="Replace door including new frame and hardware"/>
        <s v="Disconnect and remove existing handbasin to Washdown Bay including removal of material from site"/>
        <s v="Handbasin to truck Storage Shed including all associated plumbing and connections"/>
        <s v="Maintenance to grease arrestor for kitchen in carpark including pipe work and connection to public sewer"/>
        <s v="Replace gas bottle pipework and gauges"/>
        <s v="Service hot water system to canteen and tea room"/>
        <s v="Allowance for new automatic security  gate"/>
        <s v="Allowance to take down existing gate and replace with new automatic security gate"/>
        <s v="Allowance for tea point refurbishment complete including floor and wall finishes, joinery, services etc. (2 per level for levels 1-6)"/>
        <s v="Allowance for toilet refurbishment complete including floor and wall finishes, fixtures, partitions, services etc. (Male &amp; Female for Levels 2-6)"/>
        <s v="Renewal of pole lighting"/>
        <s v="Consider tree removal to reduce movement of kerbs and bitumen"/>
        <s v="No allowance for works to workshop lift/hoist"/>
        <s v="No allowance for boom gate renewal"/>
        <s v="No allowance to replace redundant Public Address system"/>
        <s v="No allowance for works to existing carport"/>
        <s v="No allowance for works to Garage"/>
        <s v="No allowance for works to Storage Shed"/>
        <s v="No allowance for asphalt pavement overlay to SAPN carpark - good condition"/>
        <s v="No allowance for replacement of asphalt roadway extending from SAPN site to Grand Junction road - assume SAMFS responsibility"/>
        <s v="No allowance to extend asphalt pavement into any current unsealed site areas"/>
        <s v="Base building upgrades including building structure, amenities, services and external pavements - by Lessor as advised"/>
        <s v="No allowance for capital works to building - included within current SAPN projects"/>
        <s v="No allowance for capital works to this building"/>
        <s v="No allowance for works Fuel &amp; Chemical Store"/>
        <s v="No allowance for works to Female Toilet Block"/>
        <s v="No allowance for works to Garage/Workshop"/>
        <s v="No allowance for works to Office building"/>
        <s v="No allowance for works to SAPN owned vacant land beyond chain mesh fence"/>
        <s v="No allowance for works to Storage Bay"/>
        <s v="No allowance for works to Workshop"/>
        <s v="No allowance for external lighting"/>
        <s v="Adjustment for works completed this period"/>
        <s v="Sheds (30% adjustment)"/>
      </sharedItems>
    </cacheField>
    <cacheField name="Unit" numFmtId="0">
      <sharedItems containsBlank="1"/>
    </cacheField>
    <cacheField name="Qty" numFmtId="0">
      <sharedItems containsBlank="1" containsMixedTypes="1" containsNumber="1" containsInteger="1" minValue="0" maxValue="24700"/>
    </cacheField>
    <cacheField name="Rate" numFmtId="0">
      <sharedItems containsBlank="1" containsMixedTypes="1" containsNumber="1" containsInteger="1" minValue="0" maxValue="75000"/>
    </cacheField>
    <cacheField name="Cost" numFmtId="0">
      <sharedItems containsBlank="1" containsMixedTypes="1" containsNumber="1" minValue="0" maxValue="6516000"/>
    </cacheField>
    <cacheField name="Element Seq" numFmtId="0">
      <sharedItems containsBlank="1"/>
    </cacheField>
    <cacheField name="MH Seq" numFmtId="0">
      <sharedItems containsBlank="1"/>
    </cacheField>
    <cacheField name="ConcatLocn" numFmtId="0">
      <sharedItems containsBlank="1"/>
    </cacheField>
    <cacheField name="Locn Seq" numFmtId="0">
      <sharedItems containsString="0" containsBlank="1" containsNumber="1" containsInteger="1" minValue="3" maxValue="231"/>
    </cacheField>
    <cacheField name="Locn Seq Name" numFmtId="0">
      <sharedItems containsBlank="1"/>
    </cacheField>
    <cacheField name="Auto Include Filter" numFmtId="0">
      <sharedItems containsBlank="1"/>
    </cacheField>
    <cacheField name="Manual Excluder - any value" numFmtId="0">
      <sharedItems containsNonDate="0" containsString="0" containsBlank="1"/>
    </cacheField>
    <cacheField name="Include Filter" numFmtId="0">
      <sharedItems containsBlank="1"/>
    </cacheField>
    <cacheField name="Global Orderer" numFmtId="0">
      <sharedItems containsString="0" containsBlank="1" containsNumber="1" containsInteger="1" minValue="1" maxValue="2160"/>
    </cacheField>
    <cacheField name="Why do we need to do it" numFmtId="0">
      <sharedItems containsMixedTypes="1" containsNumber="1" containsInteger="1" minValue="0" maxValue="0"/>
    </cacheField>
    <cacheField name="Risk of not doing it" numFmtId="0">
      <sharedItems containsMixedTypes="1" containsNumber="1" containsInteger="1" minValue="0" maxValue="0"/>
    </cacheField>
    <cacheField name="ptr" numFmtId="0">
      <sharedItems/>
    </cacheField>
    <cacheField name="Included" numFmtId="0">
      <sharedItems containsSemiMixedTypes="0" containsString="0" containsNumber="1" containsInteger="1" minValue="0" maxValue="1"/>
    </cacheField>
    <cacheField name="ptr2" numFmtId="0">
      <sharedItems/>
    </cacheField>
    <cacheField name="remove" numFmtId="0">
      <sharedItems containsMixedTypes="1" containsNumber="1" containsInteger="1" minValue="0" maxValue="1"/>
    </cacheField>
    <cacheField name="comp ptr" numFmtId="0">
      <sharedItems/>
    </cacheField>
    <cacheField name="no longer required" numFmtId="0">
      <sharedItems containsSemiMixedTypes="0" containsString="0" containsNumber="1" containsInteger="1" minValue="0" maxValue="1"/>
    </cacheField>
    <cacheField name="APN component row" numFmtId="0">
      <sharedItems containsString="0" containsBlank="1" containsNumber="1" containsInteger="1" minValue="1" maxValue="10"/>
    </cacheField>
    <cacheField name="major/minor" numFmtId="0">
      <sharedItems/>
    </cacheField>
    <cacheField name="indirect perc" numFmtId="0">
      <sharedItems containsMixedTypes="1" containsNumber="1" minValue="0.60891124760345805" maxValue="0.68821600000000005"/>
    </cacheField>
    <cacheField name="total cost (of direct)" numFmtId="0">
      <sharedItems containsSemiMixedTypes="0" containsString="0" containsNumber="1" minValue="0" maxValue="5961016.1723708129"/>
    </cacheField>
    <cacheField name="on cost multiplier" numFmtId="0">
      <sharedItems containsString="0" containsBlank="1" containsNumber="1" minValue="8.0215375000000005E-2" maxValue="1.6328473684210525"/>
    </cacheField>
    <cacheField name="cost (inc. on costs)" numFmtId="0">
      <sharedItems containsSemiMixedTypes="0" containsString="0" containsNumber="1" minValue="-9100000" maxValue="10483091.748090537"/>
    </cacheField>
    <cacheField name="direct / on costs" numFmtId="0">
      <sharedItems/>
    </cacheField>
    <cacheField name="escalation" numFmtId="0">
      <sharedItems containsSemiMixedTypes="0" containsString="0" containsNumber="1" containsInteger="1" minValue="0" maxValue="1"/>
    </cacheField>
    <cacheField name="escalation multiplier" numFmtId="0">
      <sharedItems containsString="0" containsBlank="1" containsNumber="1" minValue="0" maxValue="0.10929905423528373"/>
    </cacheField>
    <cacheField name="escalated cost" numFmtId="0">
      <sharedItems containsNonDate="0" containsString="0" containsBlank="1"/>
    </cacheField>
    <cacheField name="Major Project site" numFmtId="0">
      <sharedItems containsSemiMixedTypes="0" containsString="0" containsNumber="1" containsInteger="1" minValue="0" maxValue="1"/>
    </cacheField>
    <cacheField name="Metro" numFmtId="0">
      <sharedItems containsSemiMixedTypes="0" containsString="0" containsNumber="1" containsInteger="1" minValue="0" maxValue="1" count="2">
        <n v="1"/>
        <n v="0"/>
      </sharedItems>
    </cacheField>
    <cacheField name="ex contingency multiplier" numFmtId="0">
      <sharedItems containsString="0" containsBlank="1" containsNumber="1" minValue="0.88575293386465836" maxValue="1"/>
    </cacheField>
    <cacheField name="cost (inc. on cost - contingency)" numFmtId="0">
      <sharedItems containsSemiMixedTypes="0" containsString="0" containsNumber="1" minValue="-9100000" maxValue="9831366.3041890375"/>
    </cacheField>
    <cacheField name="Old adjustments" numFmtId="0">
      <sharedItems count="2">
        <b v="0"/>
        <b v="1"/>
      </sharedItems>
    </cacheField>
    <cacheField name="New adjustments" numFmtId="0">
      <sharedItems count="2">
        <b v="0"/>
        <b v="1"/>
      </sharedItems>
    </cacheField>
    <cacheField name="Adjustment value" numFmtId="0">
      <sharedItems containsSemiMixedTypes="0" containsString="0" containsNumber="1" containsInteger="1" minValue="-9100000" maxValue="0"/>
    </cacheField>
    <cacheField name="CBA-Other" numFmtId="0">
      <sharedItems count="4">
        <s v="Other"/>
        <s v="Historical trend"/>
        <s v="CBA model"/>
        <s v="Minor project site"/>
      </sharedItems>
    </cacheField>
    <cacheField name="Facility" numFmtId="0">
      <sharedItems count="11">
        <s v="UNDERCROFT &amp; DECK CARPARK"/>
        <s v="OFFICE BUILDING"/>
        <s v="Buildings"/>
        <s v="Minor project site"/>
        <s v="Pavement"/>
        <s v="Control Centre"/>
        <s v="Sheds"/>
        <s v="Logistics other"/>
        <s v="Logistics store and TX building"/>
        <s v="Pole construction facility"/>
        <s v="Adjustment (original proposal)"/>
      </sharedItems>
    </cacheField>
    <cacheField name="Limit" numFmtId="0">
      <sharedItems containsSemiMixedTypes="0" containsString="0" containsNumber="1" containsInteger="1" minValue="300000" maxValue="350000"/>
    </cacheField>
    <cacheField name="Item report" numFmtId="0">
      <sharedItems/>
    </cacheField>
    <cacheField name="Property location" numFmtId="0">
      <sharedItems/>
    </cacheField>
    <cacheField name="Custom" numFmtId="0">
      <sharedItems count="2">
        <s v="Major project site"/>
        <s v="Minor project si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2">
  <r>
    <n v="495"/>
    <s v="7-7B-________319"/>
    <n v="1363"/>
    <x v="0"/>
    <x v="0"/>
    <x v="0"/>
    <x v="0"/>
    <s v=""/>
    <s v=""/>
    <s v="AC"/>
    <s v="Air Conditioning"/>
    <s v="E"/>
    <x v="0"/>
    <n v="319"/>
    <x v="0"/>
    <s v="Item"/>
    <s v="-"/>
    <s v="-"/>
    <n v="20000"/>
    <s v="23_AC"/>
    <s v="03__E"/>
    <s v="7-7B"/>
    <n v="45"/>
    <s v="045 - KESWICK - 1 ANZAC HIGHWAY UNDERCROFT &amp; DECK CARPARK"/>
    <b v="1"/>
    <m/>
    <b v="1"/>
    <n v="495"/>
    <s v=""/>
    <s v=""/>
    <s v="319-Allowance for upgrading ventilation and split type air-conditioning system to carpark areas-7"/>
    <n v="0"/>
    <s v="7-7B--319"/>
    <s v=""/>
    <s v="7-7B-"/>
    <n v="0"/>
    <m/>
    <s v="not APN"/>
    <s v="not APN"/>
    <n v="0"/>
    <n v="0.61163824655979571"/>
    <n v="32232.764931195918"/>
    <s v="direct"/>
    <n v="1"/>
    <n v="0.10013133279839573"/>
    <m/>
    <n v="1"/>
    <x v="0"/>
    <n v="0.93750240967821841"/>
    <n v="30218.294793587746"/>
    <x v="0"/>
    <x v="0"/>
    <n v="0"/>
    <x v="0"/>
    <x v="0"/>
    <n v="350000"/>
    <s v="Other smaller work items"/>
    <s v="Metropolitan"/>
    <x v="0"/>
  </r>
  <r>
    <n v="443"/>
    <s v="7-7A-________354"/>
    <n v="1267"/>
    <x v="0"/>
    <x v="0"/>
    <x v="1"/>
    <x v="1"/>
    <s v=""/>
    <s v=""/>
    <s v="AC"/>
    <s v="Air Conditioning"/>
    <s v="E"/>
    <x v="0"/>
    <n v="354"/>
    <x v="1"/>
    <s v="Item"/>
    <s v="-"/>
    <s v="-"/>
    <s v="Excl."/>
    <s v="23_AC"/>
    <s v="03__E"/>
    <s v="7-7A"/>
    <n v="44"/>
    <s v="044 - KESWICK - 1 ANZAC HIGHWAY OFFICE BUILDING"/>
    <b v="1"/>
    <m/>
    <b v="1"/>
    <n v="443"/>
    <s v=""/>
    <s v=""/>
    <s v="354-No allowance for replacing A/C dampers-7"/>
    <n v="0"/>
    <s v="7-7A--354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42"/>
    <s v="7-7A-________349"/>
    <n v="1266"/>
    <x v="0"/>
    <x v="0"/>
    <x v="1"/>
    <x v="1"/>
    <s v=""/>
    <s v=""/>
    <s v="AC"/>
    <s v="Air Conditioning"/>
    <s v="E"/>
    <x v="0"/>
    <n v="349"/>
    <x v="2"/>
    <s v="Item"/>
    <s v="-"/>
    <s v="-"/>
    <s v="Excl."/>
    <s v="23_AC"/>
    <s v="03__E"/>
    <s v="7-7A"/>
    <n v="44"/>
    <s v="044 - KESWICK - 1 ANZAC HIGHWAY OFFICE BUILDING"/>
    <b v="1"/>
    <m/>
    <b v="1"/>
    <n v="442"/>
    <s v=""/>
    <s v=""/>
    <s v="349-No allowance for upgrade to chillers (replaced 2010)-7"/>
    <n v="0"/>
    <s v="7-7A--349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44"/>
    <s v="7-7A-________355"/>
    <n v="1268"/>
    <x v="0"/>
    <x v="0"/>
    <x v="1"/>
    <x v="1"/>
    <s v=""/>
    <s v=""/>
    <s v="AC"/>
    <s v="Air Conditioning"/>
    <s v="E"/>
    <x v="0"/>
    <n v="355"/>
    <x v="3"/>
    <s v="Item"/>
    <s v="-"/>
    <s v="-"/>
    <s v="Excl."/>
    <s v="23_AC"/>
    <s v="03__E"/>
    <s v="7-7A"/>
    <n v="44"/>
    <s v="044 - KESWICK - 1 ANZAC HIGHWAY OFFICE BUILDING"/>
    <b v="1"/>
    <m/>
    <b v="1"/>
    <n v="444"/>
    <s v=""/>
    <s v=""/>
    <s v="355-No allowance for upgrade to cooling towers (replaced 2012)-7"/>
    <n v="0"/>
    <s v="7-7A--355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41"/>
    <s v="7-7A-________348"/>
    <n v="1265"/>
    <x v="0"/>
    <x v="0"/>
    <x v="1"/>
    <x v="1"/>
    <s v=""/>
    <s v=""/>
    <s v="AC"/>
    <s v="Air Conditioning"/>
    <s v="E"/>
    <x v="0"/>
    <n v="348"/>
    <x v="4"/>
    <s v="Item"/>
    <s v="-"/>
    <s v="-"/>
    <s v="Excl."/>
    <s v="23_AC"/>
    <s v="03__E"/>
    <s v="7-7A"/>
    <n v="44"/>
    <s v="044 - KESWICK - 1 ANZAC HIGHWAY OFFICE BUILDING"/>
    <b v="1"/>
    <m/>
    <b v="1"/>
    <n v="441"/>
    <s v=""/>
    <s v=""/>
    <s v="348-No allowance for works to AC control systems - recently replaced-7"/>
    <n v="0"/>
    <s v="7-7A--348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991"/>
    <s v="15-15B-______215"/>
    <n v="2821"/>
    <x v="1"/>
    <x v="1"/>
    <x v="2"/>
    <x v="2"/>
    <s v=""/>
    <s v=""/>
    <s v="AC"/>
    <s v="Air Conditioning"/>
    <s v="E"/>
    <x v="0"/>
    <n v="215"/>
    <x v="5"/>
    <s v="Item"/>
    <s v="-"/>
    <s v="-"/>
    <n v="7500"/>
    <s v="23_AC"/>
    <s v="03__E"/>
    <s v="15-15B"/>
    <n v="94"/>
    <s v="094 - ST MARYS - 33 AYLIFFES ROAD MAIN OFFICE"/>
    <b v="1"/>
    <m/>
    <b v="1"/>
    <n v="991"/>
    <s v=""/>
    <s v=""/>
    <s v="215-Re-balance air conditioning to suit new office layout-15"/>
    <n v="0"/>
    <s v="15-15B--215"/>
    <s v=""/>
    <s v="15-15B-"/>
    <n v="0"/>
    <m/>
    <s v="not APN"/>
    <s v="not APN"/>
    <n v="0"/>
    <n v="0.61738816753926706"/>
    <n v="12130.411256544503"/>
    <s v="direct"/>
    <n v="1"/>
    <n v="0.10045556241329029"/>
    <m/>
    <n v="1"/>
    <x v="0"/>
    <n v="0.93525855821974502"/>
    <n v="11345.070942408378"/>
    <x v="0"/>
    <x v="0"/>
    <n v="0"/>
    <x v="1"/>
    <x v="2"/>
    <n v="350000"/>
    <s v="Other smaller work items"/>
    <s v="Metropolitan"/>
    <x v="0"/>
  </r>
  <r>
    <n v="438"/>
    <s v="7-7A-________333"/>
    <n v="1262"/>
    <x v="0"/>
    <x v="0"/>
    <x v="1"/>
    <x v="1"/>
    <s v=""/>
    <s v=""/>
    <s v="AC"/>
    <s v="Air Conditioning"/>
    <s v="E"/>
    <x v="0"/>
    <n v="333"/>
    <x v="6"/>
    <s v="Item"/>
    <s v="-"/>
    <s v="-"/>
    <n v="1500"/>
    <s v="23_AC"/>
    <s v="03__E"/>
    <s v="7-7A"/>
    <n v="44"/>
    <s v="044 - KESWICK - 1 ANZAC HIGHWAY OFFICE BUILDING"/>
    <b v="1"/>
    <m/>
    <b v="1"/>
    <n v="438"/>
    <s v=""/>
    <s v=""/>
    <s v="333-Repair corrosion to roof mounted condensor units-7"/>
    <n v="0"/>
    <s v="7-7A--333"/>
    <s v=""/>
    <s v="7-7A-"/>
    <n v="0"/>
    <m/>
    <s v="not APN"/>
    <s v="not APN"/>
    <n v="0"/>
    <n v="0.60882316575975093"/>
    <n v="2413.2347486396266"/>
    <s v="direct"/>
    <n v="1"/>
    <n v="0.10000088373843743"/>
    <m/>
    <n v="1"/>
    <x v="0"/>
    <n v="0.93783079843594719"/>
    <n v="2263.2058711300733"/>
    <x v="0"/>
    <x v="0"/>
    <n v="0"/>
    <x v="0"/>
    <x v="1"/>
    <n v="350000"/>
    <s v="Other smaller work items"/>
    <s v="Metropolitan"/>
    <x v="0"/>
  </r>
  <r>
    <n v="437"/>
    <s v="7-7A-________332"/>
    <n v="1261"/>
    <x v="0"/>
    <x v="0"/>
    <x v="1"/>
    <x v="1"/>
    <s v=""/>
    <s v=""/>
    <s v="AC"/>
    <s v="Air Conditioning"/>
    <s v="E"/>
    <x v="0"/>
    <n v="332"/>
    <x v="7"/>
    <s v="Item"/>
    <s v="-"/>
    <s v="-"/>
    <n v="2500"/>
    <s v="23_AC"/>
    <s v="03__E"/>
    <s v="7-7A"/>
    <n v="44"/>
    <s v="044 - KESWICK - 1 ANZAC HIGHWAY OFFICE BUILDING"/>
    <b v="1"/>
    <m/>
    <b v="1"/>
    <n v="437"/>
    <s v=""/>
    <s v=""/>
    <s v="332-Repair holes in AC condensor deck platform-7"/>
    <n v="0"/>
    <s v="7-7A--332"/>
    <s v=""/>
    <s v="7-7A-"/>
    <n v="0"/>
    <m/>
    <s v="not APN"/>
    <s v="not APN"/>
    <n v="0"/>
    <n v="0.60882316575975093"/>
    <n v="4022.0579143993773"/>
    <s v="direct"/>
    <n v="1"/>
    <n v="0.10000088373843743"/>
    <m/>
    <n v="1"/>
    <x v="0"/>
    <n v="0.93783079843594719"/>
    <n v="3772.0097852167887"/>
    <x v="0"/>
    <x v="0"/>
    <n v="0"/>
    <x v="0"/>
    <x v="1"/>
    <n v="350000"/>
    <s v="Other smaller work items"/>
    <s v="Metropolitan"/>
    <x v="0"/>
  </r>
  <r>
    <n v="767"/>
    <s v="11-11O-_______75"/>
    <n v="2139"/>
    <x v="2"/>
    <x v="2"/>
    <x v="3"/>
    <x v="3"/>
    <s v=""/>
    <s v=""/>
    <s v="AC"/>
    <s v="Air Conditioning"/>
    <s v="E"/>
    <x v="0"/>
    <n v="75"/>
    <x v="8"/>
    <s v="Item"/>
    <s v="-"/>
    <s v="-"/>
    <n v="5000"/>
    <s v="23_AC"/>
    <s v="03__E"/>
    <s v="11-11O"/>
    <n v="68"/>
    <s v="068 - MARLESTON NORTH - 212 RICHMOND ROAD SUBSTATION WORKSHOP"/>
    <b v="1"/>
    <m/>
    <b v="1"/>
    <n v="767"/>
    <s v=""/>
    <s v=""/>
    <s v="75-Replace AC diffusers-11"/>
    <n v="0"/>
    <s v="11-11O--75"/>
    <s v=""/>
    <s v="11-11O-"/>
    <n v="0"/>
    <m/>
    <s v="not APN"/>
    <s v="not APN"/>
    <n v="0"/>
    <n v="0.61324529076056544"/>
    <n v="8066.2264538028276"/>
    <s v="direct"/>
    <n v="1"/>
    <n v="0.10023024209444778"/>
    <m/>
    <n v="1"/>
    <x v="0"/>
    <n v="0.93757152251472631"/>
    <n v="7562.664217240479"/>
    <x v="0"/>
    <x v="0"/>
    <n v="0"/>
    <x v="2"/>
    <x v="2"/>
    <n v="350000"/>
    <s v="Other smaller work items"/>
    <s v="Metropolitan"/>
    <x v="0"/>
  </r>
  <r>
    <n v="888"/>
    <s v="12-12E-_______75"/>
    <n v="2499"/>
    <x v="3"/>
    <x v="3"/>
    <x v="4"/>
    <x v="4"/>
    <s v=""/>
    <s v=""/>
    <s v="AC"/>
    <s v="Air Conditioning"/>
    <s v="E"/>
    <x v="0"/>
    <n v="75"/>
    <x v="8"/>
    <s v="Item"/>
    <s v="-"/>
    <s v="-"/>
    <n v="2000"/>
    <s v="23_AC"/>
    <s v="03__E"/>
    <s v="12-12E"/>
    <n v="79"/>
    <s v="079 - MARLESTON SOUTH - 41-55 BARNES AVENUE CBD OFFICE / AMENITIES / CANTEEN BUILDING"/>
    <b v="1"/>
    <m/>
    <b v="1"/>
    <n v="888"/>
    <s v=""/>
    <s v=""/>
    <s v="75-Replace AC diffusers-12"/>
    <n v="0"/>
    <s v="12-12E--75"/>
    <s v=""/>
    <s v="12-12E-"/>
    <n v="0"/>
    <m/>
    <s v="not APN"/>
    <s v="not APN"/>
    <n v="0"/>
    <n v="0.62599123365146692"/>
    <n v="3251.9824673029339"/>
    <s v="direct"/>
    <n v="1"/>
    <n v="0.10048017081246256"/>
    <m/>
    <n v="0"/>
    <x v="0"/>
    <n v="0.93478160489948414"/>
    <n v="3039.8933898904206"/>
    <x v="0"/>
    <x v="0"/>
    <n v="0"/>
    <x v="3"/>
    <x v="3"/>
    <n v="300000"/>
    <s v="Other smaller work items"/>
    <s v="Metropolitan"/>
    <x v="1"/>
  </r>
  <r>
    <n v="446"/>
    <s v="7-7A-________358"/>
    <n v="1270"/>
    <x v="0"/>
    <x v="0"/>
    <x v="1"/>
    <x v="1"/>
    <s v=""/>
    <s v=""/>
    <s v="AC"/>
    <s v="Air Conditioning"/>
    <s v="E"/>
    <x v="0"/>
    <n v="358"/>
    <x v="9"/>
    <s v="Item"/>
    <s v="-"/>
    <s v="-"/>
    <n v="5000"/>
    <s v="23_AC"/>
    <s v="03__E"/>
    <s v="7-7A"/>
    <n v="44"/>
    <s v="044 - KESWICK - 1 ANZAC HIGHWAY OFFICE BUILDING"/>
    <b v="1"/>
    <m/>
    <b v="1"/>
    <n v="446"/>
    <s v=""/>
    <s v=""/>
    <s v="358-Replace corroding pipework to cooling towers-7"/>
    <n v="0"/>
    <s v="7-7A--358"/>
    <s v=""/>
    <s v="7-7A-"/>
    <n v="0"/>
    <m/>
    <s v="not APN"/>
    <s v="not APN"/>
    <n v="0"/>
    <n v="0.60882316575975093"/>
    <n v="8044.1158287987546"/>
    <s v="direct"/>
    <n v="1"/>
    <n v="0.10000088373843743"/>
    <m/>
    <n v="1"/>
    <x v="0"/>
    <n v="0.93783079843594719"/>
    <n v="7544.0195704335774"/>
    <x v="0"/>
    <x v="0"/>
    <n v="0"/>
    <x v="0"/>
    <x v="1"/>
    <n v="350000"/>
    <s v="Other smaller work items"/>
    <s v="Metropolitan"/>
    <x v="0"/>
  </r>
  <r>
    <n v="435"/>
    <s v="7-7A-________330"/>
    <n v="1259"/>
    <x v="0"/>
    <x v="0"/>
    <x v="1"/>
    <x v="1"/>
    <s v=""/>
    <s v=""/>
    <s v="AC"/>
    <s v="Air Conditioning"/>
    <s v="E"/>
    <x v="0"/>
    <n v="330"/>
    <x v="10"/>
    <s v="Item"/>
    <s v="-"/>
    <s v="-"/>
    <n v="25000"/>
    <s v="23_AC"/>
    <s v="03__E"/>
    <s v="7-7A"/>
    <n v="44"/>
    <s v="044 - KESWICK - 1 ANZAC HIGHWAY OFFICE BUILDING"/>
    <b v="1"/>
    <m/>
    <b v="1"/>
    <n v="435"/>
    <s v=""/>
    <s v=""/>
    <s v="330-Replace filters to AC fresh air intakes-7"/>
    <n v="0"/>
    <s v="7-7A--330"/>
    <s v=""/>
    <s v="7-7A-"/>
    <n v="0"/>
    <m/>
    <s v="not APN"/>
    <s v="not APN"/>
    <n v="0"/>
    <n v="0.60882316575975093"/>
    <n v="40220.579143993775"/>
    <s v="direct"/>
    <n v="1"/>
    <n v="0.10000088373843743"/>
    <m/>
    <n v="1"/>
    <x v="0"/>
    <n v="0.93783079843594719"/>
    <n v="37720.097852167884"/>
    <x v="0"/>
    <x v="0"/>
    <n v="0"/>
    <x v="0"/>
    <x v="1"/>
    <n v="350000"/>
    <s v="Other smaller work items"/>
    <s v="Metropolitan"/>
    <x v="0"/>
  </r>
  <r>
    <n v="1215"/>
    <s v="21-21C-______168"/>
    <n v="3498"/>
    <x v="4"/>
    <x v="4"/>
    <x v="5"/>
    <x v="5"/>
    <s v=""/>
    <s v=""/>
    <s v="AC"/>
    <s v="Air Conditioning"/>
    <s v="E"/>
    <x v="0"/>
    <n v="168"/>
    <x v="11"/>
    <s v="Item"/>
    <s v="-"/>
    <s v="-"/>
    <n v="3250"/>
    <s v="23_AC"/>
    <s v="03__E"/>
    <s v="21-21C"/>
    <n v="121"/>
    <s v="121 - MT GAMBIER - 18 AVEY ROAD WORKSHOP"/>
    <b v="1"/>
    <m/>
    <b v="1"/>
    <n v="1215"/>
    <s v=""/>
    <s v=""/>
    <s v="168-Replace fume extraction fan and ductwork-21"/>
    <n v="0"/>
    <s v="21-21C--168"/>
    <s v=""/>
    <s v="21-21C-"/>
    <n v="0"/>
    <m/>
    <s v="not APN"/>
    <s v="not APN"/>
    <n v="0"/>
    <n v="0.8551278476091746"/>
    <n v="6029.1655047298173"/>
    <s v="direct"/>
    <n v="1"/>
    <n v="8.586150981427397E-2"/>
    <m/>
    <n v="0"/>
    <x v="1"/>
    <n v="0.94551558933104707"/>
    <n v="5700.6699753790326"/>
    <x v="0"/>
    <x v="0"/>
    <n v="0"/>
    <x v="3"/>
    <x v="3"/>
    <n v="300000"/>
    <s v="Other smaller work items"/>
    <s v="Regional"/>
    <x v="1"/>
  </r>
  <r>
    <n v="436"/>
    <s v="7-7A-________331"/>
    <n v="1260"/>
    <x v="0"/>
    <x v="0"/>
    <x v="1"/>
    <x v="1"/>
    <s v=""/>
    <s v=""/>
    <s v="AC"/>
    <s v="Air Conditioning"/>
    <s v="E"/>
    <x v="0"/>
    <n v="331"/>
    <x v="12"/>
    <s v="Item"/>
    <s v="-"/>
    <s v="-"/>
    <n v="1000"/>
    <s v="23_AC"/>
    <s v="03__E"/>
    <s v="7-7A"/>
    <n v="44"/>
    <s v="044 - KESWICK - 1 ANZAC HIGHWAY OFFICE BUILDING"/>
    <b v="1"/>
    <m/>
    <b v="1"/>
    <n v="436"/>
    <s v=""/>
    <s v=""/>
    <s v="331-Replace panels to roof mounted package AC units-7"/>
    <n v="0"/>
    <s v="7-7A--331"/>
    <s v=""/>
    <s v="7-7A-"/>
    <n v="0"/>
    <m/>
    <s v="not APN"/>
    <s v="not APN"/>
    <n v="0"/>
    <n v="0.60882316575975093"/>
    <n v="1608.823165759751"/>
    <s v="direct"/>
    <n v="1"/>
    <n v="0.10000088373843743"/>
    <m/>
    <n v="1"/>
    <x v="0"/>
    <n v="0.93783079843594719"/>
    <n v="1508.8039140867154"/>
    <x v="0"/>
    <x v="0"/>
    <n v="0"/>
    <x v="0"/>
    <x v="1"/>
    <n v="350000"/>
    <s v="Other smaller work items"/>
    <s v="Metropolitan"/>
    <x v="0"/>
  </r>
  <r>
    <n v="209"/>
    <s v="3-3B-________252"/>
    <n v="627"/>
    <x v="5"/>
    <x v="5"/>
    <x v="6"/>
    <x v="6"/>
    <s v=""/>
    <s v=""/>
    <s v="AC"/>
    <s v="Air Conditioning"/>
    <s v="E"/>
    <x v="0"/>
    <n v="252"/>
    <x v="13"/>
    <s v="Item"/>
    <s v="-"/>
    <s v="-"/>
    <n v="150000"/>
    <s v="23_AC"/>
    <s v="03__E"/>
    <s v="3-3B"/>
    <n v="24"/>
    <s v="024 - ANGLE PARK - 622 SOUTH ROAD FLEET WORKSHOP"/>
    <b v="1"/>
    <m/>
    <b v="1"/>
    <n v="209"/>
    <s v=""/>
    <s v=""/>
    <s v="252-Replacement of Evaporative A/C units and associated sheet metal ducting-3"/>
    <n v="0"/>
    <s v="3-3B--252"/>
    <s v=""/>
    <s v="3-3B-"/>
    <n v="0"/>
    <m/>
    <s v="not APN"/>
    <s v="not APN"/>
    <n v="0"/>
    <n v="0.61023433849497422"/>
    <n v="241535.15077424614"/>
    <s v="direct"/>
    <n v="1"/>
    <n v="0.10003205851166475"/>
    <m/>
    <n v="0"/>
    <x v="0"/>
    <n v="0.93757668577618647"/>
    <n v="226457.72616136918"/>
    <x v="0"/>
    <x v="0"/>
    <n v="0"/>
    <x v="3"/>
    <x v="3"/>
    <n v="300000"/>
    <s v="Other smaller work items"/>
    <s v="Metropolitan"/>
    <x v="1"/>
  </r>
  <r>
    <n v="252"/>
    <s v="3-3G-________252"/>
    <n v="766"/>
    <x v="5"/>
    <x v="5"/>
    <x v="7"/>
    <x v="3"/>
    <s v=""/>
    <s v=""/>
    <s v="AC"/>
    <s v="Air Conditioning"/>
    <s v="E"/>
    <x v="0"/>
    <n v="252"/>
    <x v="13"/>
    <s v="Item"/>
    <s v="-"/>
    <s v="-"/>
    <n v="70000"/>
    <s v="23_AC"/>
    <s v="03__E"/>
    <s v="3-3G"/>
    <n v="29"/>
    <s v="029 - ANGLE PARK - 622 SOUTH ROAD SUBSTATION WORKSHOP"/>
    <b v="1"/>
    <m/>
    <b v="1"/>
    <n v="252"/>
    <s v=""/>
    <s v=""/>
    <s v="252-Replacement of Evaporative A/C units and associated sheet metal ducting-3"/>
    <n v="0"/>
    <s v="3-3G--252"/>
    <s v=""/>
    <s v="3-3G-"/>
    <n v="0"/>
    <m/>
    <s v="not APN"/>
    <s v="not APN"/>
    <n v="0"/>
    <n v="0.61354871794871801"/>
    <n v="112948.41025641026"/>
    <s v="direct"/>
    <n v="1"/>
    <n v="0.10024174579159509"/>
    <m/>
    <n v="0"/>
    <x v="0"/>
    <n v="0.93643569517101977"/>
    <n v="105768.92307692309"/>
    <x v="0"/>
    <x v="0"/>
    <n v="0"/>
    <x v="3"/>
    <x v="3"/>
    <n v="300000"/>
    <s v="Other smaller work items"/>
    <s v="Metropolitan"/>
    <x v="1"/>
  </r>
  <r>
    <n v="440"/>
    <s v="7-7A-________347"/>
    <n v="1264"/>
    <x v="0"/>
    <x v="0"/>
    <x v="1"/>
    <x v="1"/>
    <s v=""/>
    <s v=""/>
    <s v="AC"/>
    <s v="Air Conditioning"/>
    <s v="E"/>
    <x v="0"/>
    <n v="347"/>
    <x v="14"/>
    <s v="Item"/>
    <s v="-"/>
    <s v="-"/>
    <n v="2500"/>
    <s v="23_AC"/>
    <s v="03__E"/>
    <s v="7-7A"/>
    <n v="44"/>
    <s v="044 - KESWICK - 1 ANZAC HIGHWAY OFFICE BUILDING"/>
    <b v="1"/>
    <m/>
    <b v="1"/>
    <n v="440"/>
    <s v=""/>
    <s v=""/>
    <s v="347-Service chiller/boiler for air-conditioning system-7"/>
    <n v="0"/>
    <s v="7-7A--347"/>
    <s v=""/>
    <s v="7-7A-"/>
    <n v="0"/>
    <m/>
    <s v="not APN"/>
    <s v="not APN"/>
    <n v="0"/>
    <n v="0.60882316575975093"/>
    <n v="4022.0579143993773"/>
    <s v="direct"/>
    <n v="1"/>
    <n v="0.10000088373843743"/>
    <m/>
    <n v="1"/>
    <x v="0"/>
    <n v="0.93783079843594719"/>
    <n v="3772.0097852167887"/>
    <x v="0"/>
    <x v="0"/>
    <n v="0"/>
    <x v="0"/>
    <x v="1"/>
    <n v="350000"/>
    <s v="Other smaller work items"/>
    <s v="Metropolitan"/>
    <x v="0"/>
  </r>
  <r>
    <n v="439"/>
    <s v="7-7A-________344"/>
    <n v="1263"/>
    <x v="0"/>
    <x v="0"/>
    <x v="1"/>
    <x v="1"/>
    <s v=""/>
    <s v=""/>
    <s v="AC"/>
    <s v="Air Conditioning"/>
    <s v="E"/>
    <x v="0"/>
    <n v="344"/>
    <x v="15"/>
    <s v="Item"/>
    <s v="-"/>
    <s v="-"/>
    <n v="5000"/>
    <s v="23_AC"/>
    <s v="03__E"/>
    <s v="7-7A"/>
    <n v="44"/>
    <s v="044 - KESWICK - 1 ANZAC HIGHWAY OFFICE BUILDING"/>
    <b v="1"/>
    <m/>
    <b v="1"/>
    <n v="439"/>
    <s v=""/>
    <s v=""/>
    <s v="344-Service roof mounted air-conditioning units.-7"/>
    <n v="0"/>
    <s v="7-7A--344"/>
    <s v=""/>
    <s v="7-7A-"/>
    <n v="0"/>
    <m/>
    <s v="not APN"/>
    <s v="not APN"/>
    <n v="0"/>
    <n v="0.60882316575975093"/>
    <n v="8044.1158287987546"/>
    <s v="direct"/>
    <n v="1"/>
    <n v="0.10000088373843743"/>
    <m/>
    <n v="1"/>
    <x v="0"/>
    <n v="0.93783079843594719"/>
    <n v="7544.0195704335774"/>
    <x v="0"/>
    <x v="0"/>
    <n v="0"/>
    <x v="0"/>
    <x v="1"/>
    <n v="350000"/>
    <s v="Other smaller work items"/>
    <s v="Metropolitan"/>
    <x v="0"/>
  </r>
  <r>
    <n v="753"/>
    <s v="11-11N-_______72"/>
    <n v="2099"/>
    <x v="2"/>
    <x v="2"/>
    <x v="8"/>
    <x v="7"/>
    <s v=""/>
    <s v=""/>
    <s v="AC"/>
    <s v="Air Conditioning"/>
    <s v="E"/>
    <x v="0"/>
    <n v="72"/>
    <x v="16"/>
    <s v="Item"/>
    <s v="-"/>
    <s v="-"/>
    <n v="30000"/>
    <s v="23_AC"/>
    <s v="03__E"/>
    <s v="11-11N"/>
    <n v="67"/>
    <s v="067 - MARLESTON NORTH - 212 RICHMOND ROAD WELDING WORKSHOP"/>
    <b v="1"/>
    <m/>
    <b v="1"/>
    <n v="753"/>
    <s v=""/>
    <s v=""/>
    <s v="72-Upgrade dust extraction system-11"/>
    <n v="0"/>
    <s v="11-11N--72"/>
    <s v=""/>
    <s v="11-11N-"/>
    <n v="0"/>
    <m/>
    <s v="not APN"/>
    <s v="not APN"/>
    <n v="0"/>
    <n v="0.62580367647058821"/>
    <n v="48774.11029411765"/>
    <s v="direct"/>
    <n v="1"/>
    <n v="0.10054288178795109"/>
    <m/>
    <n v="1"/>
    <x v="0"/>
    <n v="0.93668289845791197"/>
    <n v="45685.875"/>
    <x v="0"/>
    <x v="0"/>
    <n v="0"/>
    <x v="1"/>
    <x v="2"/>
    <n v="350000"/>
    <s v="Other smaller work items"/>
    <s v="Metropolitan"/>
    <x v="0"/>
  </r>
  <r>
    <n v="445"/>
    <s v="7-7A-________356"/>
    <n v="1269"/>
    <x v="0"/>
    <x v="0"/>
    <x v="1"/>
    <x v="1"/>
    <s v=""/>
    <s v=""/>
    <s v="AC"/>
    <s v="Air Conditioning"/>
    <s v="E"/>
    <x v="0"/>
    <n v="356"/>
    <x v="17"/>
    <s v="Item"/>
    <s v="-"/>
    <s v="-"/>
    <n v="15000"/>
    <s v="23_AC"/>
    <s v="03__E"/>
    <s v="7-7A"/>
    <n v="44"/>
    <s v="044 - KESWICK - 1 ANZAC HIGHWAY OFFICE BUILDING"/>
    <b v="1"/>
    <m/>
    <b v="1"/>
    <n v="445"/>
    <s v=""/>
    <s v=""/>
    <s v="356-Water treatment plant for cooling towers (Integra Water Treatment Solutions)-7"/>
    <n v="0"/>
    <s v="7-7A--356"/>
    <s v=""/>
    <s v="7-7A-"/>
    <n v="0"/>
    <m/>
    <s v="not APN"/>
    <s v="not APN"/>
    <n v="0"/>
    <n v="0.60882316575975093"/>
    <n v="24132.347486396266"/>
    <s v="direct"/>
    <n v="1"/>
    <n v="0.10000088373843743"/>
    <m/>
    <n v="1"/>
    <x v="0"/>
    <n v="0.93783079843594719"/>
    <n v="22632.058711300731"/>
    <x v="0"/>
    <x v="0"/>
    <n v="0"/>
    <x v="0"/>
    <x v="1"/>
    <n v="350000"/>
    <s v="Other smaller work items"/>
    <s v="Metropolitan"/>
    <x v="0"/>
  </r>
  <r>
    <n v="136"/>
    <s v="2-2A-_________11"/>
    <n v="406"/>
    <x v="6"/>
    <x v="6"/>
    <x v="9"/>
    <x v="8"/>
    <s v=""/>
    <s v=""/>
    <s v="AR"/>
    <s v="Alterations and Renovations"/>
    <s v="A"/>
    <x v="1"/>
    <n v="11"/>
    <x v="18"/>
    <s v="Item"/>
    <s v="-"/>
    <s v="-"/>
    <n v="10000"/>
    <s v="31_AR"/>
    <s v="01__A"/>
    <s v="2-2A"/>
    <n v="15"/>
    <s v="015 - ANGLE PARK - 480 GRAND JUNCTION ROAD TRAINING CENTRE (1985)"/>
    <b v="1"/>
    <m/>
    <b v="1"/>
    <n v="136"/>
    <s v=""/>
    <s v=""/>
    <s v="11-Allowance for asbestos removal air monitoring and remove material from site - Asbestos register pending-2"/>
    <n v="0"/>
    <s v="2-2A--11"/>
    <s v=""/>
    <s v="2-2A-"/>
    <n v="0"/>
    <m/>
    <s v="not APN"/>
    <s v="not APN"/>
    <n v="0"/>
    <n v="0.61115857163181109"/>
    <n v="16111.585716318112"/>
    <s v="direct"/>
    <n v="1"/>
    <n v="0.10005018439540393"/>
    <m/>
    <n v="0"/>
    <x v="0"/>
    <n v="0.9373059220931953"/>
    <n v="15101.484706217103"/>
    <x v="0"/>
    <x v="0"/>
    <n v="0"/>
    <x v="3"/>
    <x v="3"/>
    <n v="300000"/>
    <s v="Other smaller work items"/>
    <s v="Metropolitan"/>
    <x v="1"/>
  </r>
  <r>
    <n v="1596"/>
    <s v="28-28C-_______11"/>
    <n v="4610"/>
    <x v="7"/>
    <x v="7"/>
    <x v="10"/>
    <x v="9"/>
    <s v=""/>
    <s v=""/>
    <s v="AR"/>
    <s v="Alterations and Renovations"/>
    <s v="A"/>
    <x v="1"/>
    <n v="11"/>
    <x v="18"/>
    <s v="Item"/>
    <s v="-"/>
    <s v="-"/>
    <n v="10000"/>
    <s v="31_AR"/>
    <s v="01__A"/>
    <s v="28-28C"/>
    <n v="160"/>
    <s v="160 - PT AUGUSTA - PT 12 CHAPEL STREET GARAGE / STORE"/>
    <b v="1"/>
    <m/>
    <b v="1"/>
    <n v="1596"/>
    <s v=""/>
    <s v=""/>
    <s v="11-Allowance for asbestos removal air monitoring and remove material from site - Asbestos register pending-28"/>
    <n v="0"/>
    <s v="28-28C--11"/>
    <s v=""/>
    <s v="28-28C-"/>
    <n v="0"/>
    <m/>
    <s v="not APN"/>
    <s v="not APN"/>
    <n v="0"/>
    <n v="0.89367966339410942"/>
    <n v="18936.796633941096"/>
    <s v="direct"/>
    <n v="1"/>
    <n v="8.6942969276286738E-2"/>
    <m/>
    <n v="0"/>
    <x v="1"/>
    <n v="0.94074923773894348"/>
    <n v="17814.776998597477"/>
    <x v="0"/>
    <x v="0"/>
    <n v="0"/>
    <x v="3"/>
    <x v="3"/>
    <n v="300000"/>
    <s v="Other smaller work items"/>
    <s v="Regional"/>
    <x v="1"/>
  </r>
  <r>
    <n v="1898"/>
    <s v="35-35A-_______11"/>
    <n v="5541"/>
    <x v="8"/>
    <x v="8"/>
    <x v="11"/>
    <x v="1"/>
    <s v=""/>
    <s v=""/>
    <s v="AR"/>
    <s v="Alterations and Renovations"/>
    <s v="A"/>
    <x v="1"/>
    <n v="11"/>
    <x v="18"/>
    <s v="Item"/>
    <s v="-"/>
    <s v="-"/>
    <n v="5000"/>
    <s v="31_AR"/>
    <s v="01__A"/>
    <s v="35-35A"/>
    <n v="200"/>
    <s v="200 - GUMERACHA - BIRDWOOD ROAD OFFICE BUILDING"/>
    <b v="1"/>
    <m/>
    <b v="1"/>
    <n v="1898"/>
    <s v=""/>
    <s v=""/>
    <s v="11-Allowance for asbestos removal air monitoring and remove material from site - Asbestos register pending-35"/>
    <n v="0"/>
    <s v="35-35A--11"/>
    <s v=""/>
    <s v="35-35A-"/>
    <n v="0"/>
    <m/>
    <s v="not APN"/>
    <s v="not APN"/>
    <n v="0"/>
    <n v="0.61178098484848487"/>
    <n v="8058.9049242424253"/>
    <s v="direct"/>
    <n v="1"/>
    <n v="0.1001438779677384"/>
    <m/>
    <n v="0"/>
    <x v="1"/>
    <n v="0.93733013234450313"/>
    <n v="7553.8544191919209"/>
    <x v="0"/>
    <x v="1"/>
    <n v="0"/>
    <x v="3"/>
    <x v="3"/>
    <n v="300000"/>
    <s v="Other smaller work items"/>
    <s v="Regional"/>
    <x v="1"/>
  </r>
  <r>
    <n v="1522"/>
    <s v="26-26D-______218"/>
    <n v="4392"/>
    <x v="9"/>
    <x v="9"/>
    <x v="12"/>
    <x v="10"/>
    <s v=""/>
    <s v=""/>
    <s v="AR"/>
    <s v="Alterations and Renovations"/>
    <s v="A"/>
    <x v="1"/>
    <n v="218"/>
    <x v="19"/>
    <s v="Item"/>
    <s v="-"/>
    <s v="-"/>
    <n v="15000"/>
    <s v="31_AR"/>
    <s v="01__A"/>
    <s v="26-26D"/>
    <n v="151"/>
    <s v="151 - WUDINNA - LEFEVRE STREET EXTERNAL WORKS"/>
    <b v="1"/>
    <m/>
    <b v="1"/>
    <n v="1522"/>
    <s v=""/>
    <s v=""/>
    <s v="218-Allowance for sundry demolition and make good-26"/>
    <n v="0"/>
    <s v="26-26D--218"/>
    <s v=""/>
    <s v="26-26D-"/>
    <n v="0"/>
    <m/>
    <s v="not APN"/>
    <s v="not APN"/>
    <n v="0"/>
    <n v="1.0929896606695513"/>
    <n v="31394.84491004327"/>
    <s v="direct"/>
    <n v="1"/>
    <n v="7.5354091685055094E-2"/>
    <m/>
    <n v="0"/>
    <x v="1"/>
    <n v="0.95212352617715845"/>
    <n v="29891.770439535412"/>
    <x v="0"/>
    <x v="0"/>
    <n v="0"/>
    <x v="3"/>
    <x v="3"/>
    <n v="300000"/>
    <s v="Other smaller work items"/>
    <s v="Regional"/>
    <x v="1"/>
  </r>
  <r>
    <n v="2115"/>
    <s v="40-40B-______212"/>
    <n v="6205"/>
    <x v="10"/>
    <x v="10"/>
    <x v="13"/>
    <x v="11"/>
    <s v=""/>
    <s v=""/>
    <s v="AR"/>
    <s v="Alterations and Renovations"/>
    <s v="C"/>
    <x v="2"/>
    <n v="212"/>
    <x v="20"/>
    <s v="Item"/>
    <s v="-"/>
    <s v="-"/>
    <n v="1250"/>
    <s v="31_AR"/>
    <s v="04__C"/>
    <s v="40-40B"/>
    <n v="227"/>
    <s v="227 - YORKETOWN - WAROOKA ROAD EXTERNAL WORKS"/>
    <b v="1"/>
    <m/>
    <b v="1"/>
    <n v="2115"/>
    <s v=""/>
    <s v=""/>
    <s v="212-Allowance to demolish and remove redundant concrete bund and bollards-40"/>
    <n v="0"/>
    <s v="40-40B--212"/>
    <s v=""/>
    <s v="40-40B-"/>
    <n v="0"/>
    <m/>
    <s v="not APN"/>
    <s v="not APN"/>
    <n v="0"/>
    <n v="0.85120110737041266"/>
    <n v="2314.0013842130156"/>
    <s v="direct"/>
    <n v="1"/>
    <n v="8.5843887602672198E-2"/>
    <m/>
    <n v="0"/>
    <x v="1"/>
    <n v="0.94589234117963028"/>
    <n v="2188.7961868061543"/>
    <x v="0"/>
    <x v="0"/>
    <n v="0"/>
    <x v="3"/>
    <x v="3"/>
    <n v="300000"/>
    <s v="Other smaller work items"/>
    <s v="Regional"/>
    <x v="1"/>
  </r>
  <r>
    <n v="992"/>
    <s v="15-15B-______179"/>
    <n v="2824"/>
    <x v="1"/>
    <x v="1"/>
    <x v="2"/>
    <x v="2"/>
    <s v=""/>
    <s v=""/>
    <s v="AR"/>
    <s v="Alterations and Renovations"/>
    <s v="E"/>
    <x v="0"/>
    <n v="179"/>
    <x v="21"/>
    <s v="Item"/>
    <s v="-"/>
    <s v="-"/>
    <n v="1500"/>
    <s v="31_AR"/>
    <s v="03__E"/>
    <s v="15-15B"/>
    <n v="94"/>
    <s v="094 - ST MARYS - 33 AYLIFFES ROAD MAIN OFFICE"/>
    <b v="1"/>
    <m/>
    <b v="1"/>
    <n v="992"/>
    <s v=""/>
    <s v=""/>
    <s v="179-Allowance to remove existing air conditioning unit including make good of wall-15"/>
    <n v="0"/>
    <s v="15-15B--179"/>
    <s v=""/>
    <s v="15-15B-"/>
    <n v="0"/>
    <m/>
    <s v="not APN"/>
    <s v="not APN"/>
    <n v="0"/>
    <n v="0.61738816753926706"/>
    <n v="2426.0822513089006"/>
    <s v="direct"/>
    <n v="1"/>
    <n v="0.10045556241329029"/>
    <m/>
    <n v="1"/>
    <x v="0"/>
    <n v="0.93525855821974502"/>
    <n v="2269.0141884816753"/>
    <x v="0"/>
    <x v="0"/>
    <n v="0"/>
    <x v="1"/>
    <x v="2"/>
    <n v="350000"/>
    <s v="Other smaller work items"/>
    <s v="Metropolitan"/>
    <x v="0"/>
  </r>
  <r>
    <n v="1582"/>
    <s v="28-28B-______179"/>
    <n v="4570"/>
    <x v="7"/>
    <x v="7"/>
    <x v="14"/>
    <x v="12"/>
    <s v=""/>
    <s v=""/>
    <s v="AR"/>
    <s v="Alterations and Renovations"/>
    <s v="E"/>
    <x v="0"/>
    <n v="179"/>
    <x v="21"/>
    <s v="Item"/>
    <s v="-"/>
    <s v="-"/>
    <n v="1500"/>
    <s v="31_AR"/>
    <s v="03__E"/>
    <s v="28-28B"/>
    <n v="159"/>
    <s v="159 - PT AUGUSTA - PT 12 CHAPEL STREET TENANT OFFICE"/>
    <b v="1"/>
    <m/>
    <b v="1"/>
    <n v="1582"/>
    <s v=""/>
    <s v=""/>
    <s v="179-Allowance to remove existing air conditioning unit including make good of wall-28"/>
    <n v="0"/>
    <s v="28-28B--179"/>
    <s v=""/>
    <s v="28-28B-"/>
    <n v="0"/>
    <m/>
    <s v="not APN"/>
    <s v="not APN"/>
    <n v="0"/>
    <n v="0.866044766505636"/>
    <n v="2799.067149758454"/>
    <s v="direct"/>
    <n v="1"/>
    <n v="8.6238104531456181E-2"/>
    <m/>
    <n v="0"/>
    <x v="1"/>
    <n v="0.94390815849793985"/>
    <n v="2642.0623188405793"/>
    <x v="0"/>
    <x v="0"/>
    <n v="0"/>
    <x v="3"/>
    <x v="3"/>
    <n v="300000"/>
    <s v="Other smaller work items"/>
    <s v="Regional"/>
    <x v="1"/>
  </r>
  <r>
    <n v="366"/>
    <s v="6-6A-_________21"/>
    <n v="1099"/>
    <x v="11"/>
    <x v="11"/>
    <x v="15"/>
    <x v="13"/>
    <s v=""/>
    <s v=""/>
    <s v="AR"/>
    <s v="Alterations and Renovations"/>
    <s v="A"/>
    <x v="1"/>
    <n v="21"/>
    <x v="22"/>
    <s v="Item"/>
    <s v="-"/>
    <s v="-"/>
    <n v="2350"/>
    <s v="31_AR"/>
    <s v="01__A"/>
    <s v="6-6A"/>
    <n v="40"/>
    <s v="040 - HOLDEN HILL - 38-44 JACOBSON CRESCENT OFFICE"/>
    <b v="1"/>
    <m/>
    <b v="1"/>
    <n v="366"/>
    <s v=""/>
    <s v=""/>
    <s v="21-Allowance to remove existing carpet tiles in high traffic areas and replace with new-6"/>
    <n v="0"/>
    <s v="6-6A--21"/>
    <s v=""/>
    <s v="6-6A-"/>
    <n v="1"/>
    <m/>
    <s v="not APN"/>
    <s v="not APN"/>
    <n v="0"/>
    <n v="0.6505859259259259"/>
    <n v="3878.8769259259257"/>
    <s v="direct"/>
    <n v="1"/>
    <n v="0.10132007704279809"/>
    <m/>
    <n v="0"/>
    <x v="0"/>
    <n v="0.93268383707513969"/>
    <n v="3617.7658148148148"/>
    <x v="1"/>
    <x v="0"/>
    <n v="0"/>
    <x v="3"/>
    <x v="3"/>
    <n v="300000"/>
    <s v="Other smaller work items"/>
    <s v="Metropolitan"/>
    <x v="1"/>
  </r>
  <r>
    <n v="1840"/>
    <s v="33-33A-______181"/>
    <n v="5371"/>
    <x v="12"/>
    <x v="12"/>
    <x v="16"/>
    <x v="14"/>
    <s v=""/>
    <s v=""/>
    <s v="AR"/>
    <s v="Alterations and Renovations"/>
    <s v="A"/>
    <x v="1"/>
    <n v="181"/>
    <x v="23"/>
    <s v="Item"/>
    <s v="-"/>
    <s v="-"/>
    <n v="1500"/>
    <s v="31_AR"/>
    <s v="01__A"/>
    <s v="33-33A"/>
    <n v="193"/>
    <s v="193 - DAVENPORT - YORKEYS CROSSING ROAD TRAINING OFFICE"/>
    <b v="1"/>
    <m/>
    <b v="1"/>
    <n v="1840"/>
    <s v=""/>
    <s v=""/>
    <s v="181-Allowance to replace ceiling to Amenities ceiling in transportable-33"/>
    <n v="0"/>
    <s v="33-33A--181"/>
    <s v=""/>
    <s v="33-33A-"/>
    <n v="1"/>
    <m/>
    <s v="not APN"/>
    <s v="not APN"/>
    <n v="0"/>
    <n v="0.94422281481481474"/>
    <n v="2916.3342222222218"/>
    <s v="direct"/>
    <n v="1"/>
    <n v="8.6067749884470621E-2"/>
    <m/>
    <n v="0"/>
    <x v="1"/>
    <n v="0.93904067084522547"/>
    <n v="2738.556444444444"/>
    <x v="1"/>
    <x v="0"/>
    <n v="0"/>
    <x v="3"/>
    <x v="3"/>
    <n v="300000"/>
    <s v="Other smaller work items"/>
    <s v="Regional"/>
    <x v="1"/>
  </r>
  <r>
    <n v="137"/>
    <s v="2-2A-_________17"/>
    <n v="407"/>
    <x v="6"/>
    <x v="6"/>
    <x v="9"/>
    <x v="8"/>
    <s v=""/>
    <s v=""/>
    <s v="AR"/>
    <s v="Alterations and Renovations"/>
    <s v="A"/>
    <x v="1"/>
    <n v="17"/>
    <x v="24"/>
    <s v="Item"/>
    <s v="-"/>
    <s v="-"/>
    <n v="48000"/>
    <s v="31_AR"/>
    <s v="01__A"/>
    <s v="2-2A"/>
    <n v="15"/>
    <s v="015 - ANGLE PARK - 480 GRAND JUNCTION ROAD TRAINING CENTRE (1985)"/>
    <b v="1"/>
    <m/>
    <b v="1"/>
    <n v="137"/>
    <s v=""/>
    <s v=""/>
    <s v="17-Internal demolition complete of including walls, floors, ceiling, services, etc. and removal of debris from site - approx. 600m2-2"/>
    <n v="0"/>
    <s v="2-2A--17"/>
    <s v=""/>
    <s v="2-2A-"/>
    <n v="0"/>
    <m/>
    <s v="not APN"/>
    <s v="not APN"/>
    <n v="0"/>
    <n v="0.61115857163181109"/>
    <n v="77335.611438326931"/>
    <s v="direct"/>
    <n v="1"/>
    <n v="0.10005018439540393"/>
    <m/>
    <n v="0"/>
    <x v="0"/>
    <n v="0.9373059220931953"/>
    <n v="72487.126589842082"/>
    <x v="0"/>
    <x v="0"/>
    <n v="0"/>
    <x v="3"/>
    <x v="3"/>
    <n v="300000"/>
    <s v="Other smaller work items"/>
    <s v="Metropolitan"/>
    <x v="1"/>
  </r>
  <r>
    <n v="1181"/>
    <s v="21-21A-______165"/>
    <n v="3404"/>
    <x v="4"/>
    <x v="4"/>
    <x v="17"/>
    <x v="1"/>
    <s v=""/>
    <s v=""/>
    <s v="CF"/>
    <s v="Ceiling Finishes"/>
    <s v="A"/>
    <x v="1"/>
    <n v="165"/>
    <x v="25"/>
    <s v="Item"/>
    <s v="-"/>
    <s v="-"/>
    <n v="750"/>
    <s v="13_CF"/>
    <s v="01__A"/>
    <s v="21-21A"/>
    <n v="119"/>
    <s v="119 - MT GAMBIER - 18 AVEY ROAD OFFICE BUILDING"/>
    <b v="1"/>
    <m/>
    <b v="1"/>
    <n v="1181"/>
    <s v=""/>
    <s v=""/>
    <s v="165-Prepare and paint existing flush plasterboard ceiling-21"/>
    <n v="0"/>
    <s v="21-21A--165"/>
    <s v=""/>
    <s v="21-21A-"/>
    <n v="0"/>
    <m/>
    <s v="not APN"/>
    <s v="not APN"/>
    <n v="0"/>
    <n v="0.99957096774193555"/>
    <n v="1499.6782258064516"/>
    <s v="direct"/>
    <n v="1"/>
    <n v="8.7739770858814417E-2"/>
    <m/>
    <n v="0"/>
    <x v="1"/>
    <n v="0.91933753530999396"/>
    <n v="1378.7104838709677"/>
    <x v="0"/>
    <x v="0"/>
    <n v="0"/>
    <x v="3"/>
    <x v="3"/>
    <n v="300000"/>
    <s v="Other smaller work items"/>
    <s v="Regional"/>
    <x v="1"/>
  </r>
  <r>
    <n v="981"/>
    <s v="15-15A-______206"/>
    <n v="2789"/>
    <x v="1"/>
    <x v="1"/>
    <x v="18"/>
    <x v="15"/>
    <s v=""/>
    <s v=""/>
    <s v="CF"/>
    <s v="Ceiling Finishes"/>
    <s v="A"/>
    <x v="1"/>
    <n v="206"/>
    <x v="26"/>
    <s v="Item"/>
    <s v="-"/>
    <s v="-"/>
    <n v="2500"/>
    <s v="13_CF"/>
    <s v="01__A"/>
    <s v="15-15A"/>
    <n v="93"/>
    <s v="093 - ST MARYS - 33 AYLIFFES ROAD LINESMAN OFFICE"/>
    <b v="1"/>
    <m/>
    <b v="1"/>
    <n v="981"/>
    <s v=""/>
    <s v=""/>
    <s v="206-Prepare and paint existing flush plasterboard ceiling including making good minor cracks-15"/>
    <n v="0"/>
    <s v="15-15A--206"/>
    <s v=""/>
    <s v="15-15A-"/>
    <n v="0"/>
    <m/>
    <s v="not APN"/>
    <s v="not APN"/>
    <n v="0"/>
    <n v="0.63388768361581915"/>
    <n v="4084.7192090395479"/>
    <s v="direct"/>
    <n v="1"/>
    <n v="0.10045733964915732"/>
    <m/>
    <n v="1"/>
    <x v="0"/>
    <n v="0.9377589314895961"/>
    <n v="3830.4819209039547"/>
    <x v="0"/>
    <x v="0"/>
    <n v="0"/>
    <x v="1"/>
    <x v="2"/>
    <n v="350000"/>
    <s v="Other smaller work items"/>
    <s v="Metropolitan"/>
    <x v="0"/>
  </r>
  <r>
    <n v="1980"/>
    <s v="36-36C-______206"/>
    <n v="5784"/>
    <x v="13"/>
    <x v="13"/>
    <x v="19"/>
    <x v="16"/>
    <s v=""/>
    <s v=""/>
    <s v="CF"/>
    <s v="Ceiling Finishes"/>
    <s v="A"/>
    <x v="1"/>
    <n v="206"/>
    <x v="26"/>
    <s v="Item"/>
    <s v="-"/>
    <s v="-"/>
    <n v="3500"/>
    <s v="13_CF"/>
    <s v="01__A"/>
    <s v="36-36C"/>
    <n v="207"/>
    <s v="207 - MT BARKER - 31 ALEXANDRINA ROAD LINESMANS OFFICE"/>
    <b v="1"/>
    <m/>
    <b v="1"/>
    <n v="1980"/>
    <s v=""/>
    <s v=""/>
    <s v="206-Prepare and paint existing flush plasterboard ceiling including making good minor cracks-36"/>
    <n v="0"/>
    <s v="36-36C--206"/>
    <s v=""/>
    <s v="36-36C-"/>
    <n v="0"/>
    <m/>
    <s v="not APN"/>
    <s v="not APN"/>
    <n v="0"/>
    <n v="0.62779656211235157"/>
    <n v="5697.2879673932302"/>
    <s v="direct"/>
    <n v="1"/>
    <n v="0.10065116510912983"/>
    <m/>
    <n v="0"/>
    <x v="1"/>
    <n v="0.93468076749227269"/>
    <n v="5325.1454899875944"/>
    <x v="0"/>
    <x v="0"/>
    <n v="0"/>
    <x v="3"/>
    <x v="3"/>
    <n v="300000"/>
    <s v="Other smaller work items"/>
    <s v="Regional"/>
    <x v="1"/>
  </r>
  <r>
    <n v="268"/>
    <s v="4-4A-_________94"/>
    <n v="812"/>
    <x v="14"/>
    <x v="14"/>
    <x v="20"/>
    <x v="17"/>
    <s v=""/>
    <s v=""/>
    <s v="CF"/>
    <s v="Ceiling Finishes"/>
    <s v="A"/>
    <x v="1"/>
    <n v="94"/>
    <x v="27"/>
    <s v="Item"/>
    <s v="-"/>
    <s v="-"/>
    <n v="2500"/>
    <s v="13_CF"/>
    <s v="01__A"/>
    <s v="4-4A"/>
    <n v="31"/>
    <s v="031 - ELIZABETH - PEWSEY AVENUE MAIN OFFICE BUILDNG"/>
    <b v="1"/>
    <m/>
    <b v="1"/>
    <n v="268"/>
    <s v=""/>
    <s v=""/>
    <s v="94-Prepare and paint existing soffit lining-4"/>
    <n v="0"/>
    <s v="4-4A--94"/>
    <s v=""/>
    <s v="4-4A-"/>
    <n v="0"/>
    <m/>
    <s v="not APN"/>
    <s v="not APN"/>
    <n v="0"/>
    <n v="0.61530311890838207"/>
    <n v="4038.2577972709555"/>
    <s v="direct"/>
    <n v="1"/>
    <n v="0.10024556844880272"/>
    <m/>
    <n v="0"/>
    <x v="0"/>
    <n v="0.93664397716528258"/>
    <n v="3782.4098440545813"/>
    <x v="0"/>
    <x v="0"/>
    <n v="0"/>
    <x v="3"/>
    <x v="3"/>
    <n v="300000"/>
    <s v="Other smaller work items"/>
    <s v="Metropolitan"/>
    <x v="1"/>
  </r>
  <r>
    <n v="1257"/>
    <s v="21-21F-_______94"/>
    <n v="3620"/>
    <x v="4"/>
    <x v="4"/>
    <x v="21"/>
    <x v="11"/>
    <s v=""/>
    <s v=""/>
    <s v="CF"/>
    <s v="Ceiling Finishes"/>
    <s v="A"/>
    <x v="1"/>
    <n v="94"/>
    <x v="27"/>
    <s v="Item"/>
    <s v="-"/>
    <s v="-"/>
    <n v="1500"/>
    <s v="13_CF"/>
    <s v="01__A"/>
    <s v="21-21F"/>
    <n v="124"/>
    <s v="124 - MT GAMBIER - 18 AVEY ROAD EXTERNAL WORKS"/>
    <b v="1"/>
    <m/>
    <b v="1"/>
    <n v="1257"/>
    <s v=""/>
    <s v=""/>
    <s v="94-Prepare and paint existing soffit lining-21"/>
    <n v="0"/>
    <s v="21-21F--94"/>
    <s v=""/>
    <s v="21-21F-"/>
    <n v="0"/>
    <m/>
    <s v="not APN"/>
    <s v="not APN"/>
    <n v="0"/>
    <n v="0.85389854395110565"/>
    <n v="2780.8478159266583"/>
    <s v="direct"/>
    <n v="1"/>
    <n v="8.5919720487986947E-2"/>
    <m/>
    <n v="0"/>
    <x v="1"/>
    <n v="0.94570085343520061"/>
    <n v="2629.8501527952544"/>
    <x v="0"/>
    <x v="0"/>
    <n v="0"/>
    <x v="3"/>
    <x v="3"/>
    <n v="300000"/>
    <s v="Other smaller work items"/>
    <s v="Regional"/>
    <x v="1"/>
  </r>
  <r>
    <n v="1328"/>
    <s v="22-22E-_______94"/>
    <n v="3826"/>
    <x v="15"/>
    <x v="15"/>
    <x v="22"/>
    <x v="11"/>
    <s v=""/>
    <s v=""/>
    <s v="CF"/>
    <s v="Ceiling Finishes"/>
    <s v="A"/>
    <x v="1"/>
    <n v="94"/>
    <x v="27"/>
    <s v="Item"/>
    <s v="-"/>
    <s v="-"/>
    <n v="3500"/>
    <s v="13_CF"/>
    <s v="01__A"/>
    <s v="22-22E"/>
    <n v="130"/>
    <s v="130 - NARACOORTE - 99 CEDAR AVENUE EXTERNAL WORKS"/>
    <b v="1"/>
    <m/>
    <b v="1"/>
    <n v="1328"/>
    <s v=""/>
    <s v=""/>
    <s v="94-Prepare and paint existing soffit lining-22"/>
    <n v="0"/>
    <s v="22-22E--94"/>
    <s v=""/>
    <s v="22-22E-"/>
    <n v="0"/>
    <m/>
    <s v="not APN"/>
    <s v="not APN"/>
    <n v="0"/>
    <n v="0.85124977011494252"/>
    <n v="6479.3741954022989"/>
    <s v="direct"/>
    <n v="1"/>
    <n v="8.5896096871919E-2"/>
    <m/>
    <n v="0"/>
    <x v="1"/>
    <n v="0.94598243758658718"/>
    <n v="6129.3741954022989"/>
    <x v="0"/>
    <x v="0"/>
    <n v="0"/>
    <x v="3"/>
    <x v="3"/>
    <n v="300000"/>
    <s v="Other smaller work items"/>
    <s v="Regional"/>
    <x v="1"/>
  </r>
  <r>
    <n v="1456"/>
    <s v="25-25A-_______94"/>
    <n v="4181"/>
    <x v="16"/>
    <x v="16"/>
    <x v="23"/>
    <x v="1"/>
    <s v=""/>
    <s v=""/>
    <s v="CF"/>
    <s v="Ceiling Finishes"/>
    <s v="A"/>
    <x v="1"/>
    <n v="94"/>
    <x v="27"/>
    <s v="Item"/>
    <s v="-"/>
    <s v="-"/>
    <n v="2250"/>
    <s v="13_CF"/>
    <s v="01__A"/>
    <s v="25-25A"/>
    <n v="142"/>
    <s v="142 - WHYALLA - 61-65 MCRITCHIE CRESCENT OFFICE BUILDING"/>
    <b v="1"/>
    <m/>
    <b v="1"/>
    <n v="1456"/>
    <s v=""/>
    <s v=""/>
    <s v="94-Prepare and paint existing soffit lining-25"/>
    <n v="0"/>
    <s v="25-25A--94"/>
    <s v=""/>
    <s v="25-25A-"/>
    <n v="0"/>
    <m/>
    <s v="not APN"/>
    <s v="not APN"/>
    <n v="0"/>
    <n v="0.90745813953488363"/>
    <n v="4291.7808139534882"/>
    <s v="direct"/>
    <n v="1"/>
    <n v="8.7097309848111759E-2"/>
    <m/>
    <n v="0"/>
    <x v="1"/>
    <n v="0.9390397789826227"/>
    <n v="4030.1529069767439"/>
    <x v="0"/>
    <x v="0"/>
    <n v="0"/>
    <x v="3"/>
    <x v="3"/>
    <n v="300000"/>
    <s v="Other smaller work items"/>
    <s v="Regional"/>
    <x v="1"/>
  </r>
  <r>
    <n v="1946"/>
    <s v="36-36A-_______94"/>
    <n v="5687"/>
    <x v="13"/>
    <x v="13"/>
    <x v="24"/>
    <x v="18"/>
    <s v=""/>
    <s v=""/>
    <s v="CF"/>
    <s v="Ceiling Finishes"/>
    <s v="A"/>
    <x v="1"/>
    <n v="94"/>
    <x v="27"/>
    <s v="Item"/>
    <s v="-"/>
    <s v="-"/>
    <n v="2600"/>
    <s v="13_CF"/>
    <s v="01__A"/>
    <s v="36-36A"/>
    <n v="205"/>
    <s v="205 - MT BARKER - 31 ALEXANDRINA ROAD MAIN OFFICE BUILDING"/>
    <b v="1"/>
    <m/>
    <b v="1"/>
    <n v="1946"/>
    <s v=""/>
    <s v=""/>
    <s v="94-Prepare and paint existing soffit lining-36"/>
    <n v="0"/>
    <s v="36-36A--94"/>
    <s v=""/>
    <s v="36-36A-"/>
    <n v="0"/>
    <m/>
    <s v="not APN"/>
    <s v="not APN"/>
    <n v="0"/>
    <n v="0.61699555675238993"/>
    <n v="4204.1884475562138"/>
    <s v="direct"/>
    <n v="1"/>
    <n v="0.10015793807540048"/>
    <m/>
    <n v="0"/>
    <x v="1"/>
    <n v="0.93616125644417425"/>
    <n v="3935.7983393923073"/>
    <x v="0"/>
    <x v="0"/>
    <n v="0"/>
    <x v="3"/>
    <x v="3"/>
    <n v="300000"/>
    <s v="Other smaller work items"/>
    <s v="Regional"/>
    <x v="1"/>
  </r>
  <r>
    <n v="288"/>
    <s v="4-4B-_________89"/>
    <n v="866"/>
    <x v="14"/>
    <x v="14"/>
    <x v="25"/>
    <x v="19"/>
    <s v=""/>
    <s v=""/>
    <s v="CF"/>
    <s v="Ceiling Finishes"/>
    <s v="A"/>
    <x v="1"/>
    <n v="89"/>
    <x v="28"/>
    <s v="Item"/>
    <s v="-"/>
    <s v="-"/>
    <n v="1800"/>
    <s v="13_CF"/>
    <s v="01__A"/>
    <s v="4-4B"/>
    <n v="32"/>
    <s v="032 - ELIZABETH - PEWSEY AVENUE WORKSHOP / OFFICE"/>
    <b v="1"/>
    <m/>
    <b v="1"/>
    <n v="288"/>
    <s v=""/>
    <s v=""/>
    <s v="89-Replace suspended grid ceiling-4"/>
    <n v="0"/>
    <s v="4-4B--89"/>
    <s v=""/>
    <s v="4-4B-"/>
    <n v="0"/>
    <m/>
    <s v="not APN"/>
    <s v="not APN"/>
    <n v="0"/>
    <n v="0.62736642811848897"/>
    <n v="2929.2595706132802"/>
    <s v="direct"/>
    <n v="1"/>
    <n v="0.10046250733100646"/>
    <m/>
    <n v="0"/>
    <x v="0"/>
    <n v="0.9332015845920103"/>
    <n v="2733.5896729776246"/>
    <x v="0"/>
    <x v="0"/>
    <n v="0"/>
    <x v="3"/>
    <x v="3"/>
    <n v="300000"/>
    <s v="Other smaller work items"/>
    <s v="Metropolitan"/>
    <x v="1"/>
  </r>
  <r>
    <n v="334"/>
    <s v="5-5A-_________89"/>
    <n v="1002"/>
    <x v="17"/>
    <x v="17"/>
    <x v="26"/>
    <x v="1"/>
    <s v=""/>
    <s v=""/>
    <s v="CF"/>
    <s v="Ceiling Finishes"/>
    <s v="A"/>
    <x v="1"/>
    <n v="89"/>
    <x v="28"/>
    <s v="Item"/>
    <s v="-"/>
    <s v="-"/>
    <n v="16200"/>
    <s v="13_CF"/>
    <s v="01__A"/>
    <s v="5-5A"/>
    <n v="37"/>
    <s v="037 - HINDMARSH - 1 STATION PLACE OFFICE BUILDING"/>
    <b v="1"/>
    <m/>
    <b v="1"/>
    <n v="334"/>
    <s v=""/>
    <s v=""/>
    <s v="89-Replace suspended grid ceiling-5"/>
    <n v="0"/>
    <s v="5-5A--89"/>
    <s v=""/>
    <s v="5-5A-"/>
    <n v="0"/>
    <m/>
    <s v="not APN"/>
    <s v="not APN"/>
    <n v="0"/>
    <n v="0.61426500237004267"/>
    <n v="26151.093038394691"/>
    <s v="direct"/>
    <n v="1"/>
    <n v="0.10038037700629353"/>
    <m/>
    <n v="0"/>
    <x v="0"/>
    <n v="0.93735736075285181"/>
    <n v="24512.919551271923"/>
    <x v="0"/>
    <x v="0"/>
    <n v="0"/>
    <x v="3"/>
    <x v="3"/>
    <n v="300000"/>
    <s v="Other smaller work items"/>
    <s v="Metropolitan"/>
    <x v="1"/>
  </r>
  <r>
    <n v="885"/>
    <s v="12-12E-_______89"/>
    <n v="2492"/>
    <x v="3"/>
    <x v="3"/>
    <x v="4"/>
    <x v="4"/>
    <s v=""/>
    <s v=""/>
    <s v="CF"/>
    <s v="Ceiling Finishes"/>
    <s v="A"/>
    <x v="1"/>
    <n v="89"/>
    <x v="28"/>
    <s v="Item"/>
    <s v="-"/>
    <s v="-"/>
    <n v="17800"/>
    <s v="13_CF"/>
    <s v="01__A"/>
    <s v="12-12E"/>
    <n v="79"/>
    <s v="079 - MARLESTON SOUTH - 41-55 BARNES AVENUE CBD OFFICE / AMENITIES / CANTEEN BUILDING"/>
    <b v="1"/>
    <m/>
    <b v="1"/>
    <n v="885"/>
    <s v=""/>
    <s v=""/>
    <s v="89-Replace suspended grid ceiling-12"/>
    <n v="0"/>
    <s v="12-12E--89"/>
    <s v=""/>
    <s v="12-12E-"/>
    <n v="0"/>
    <m/>
    <s v="not APN"/>
    <s v="not APN"/>
    <n v="0"/>
    <n v="0.62599123365146692"/>
    <n v="28942.643958996112"/>
    <s v="direct"/>
    <n v="1"/>
    <n v="0.10048017081246256"/>
    <m/>
    <n v="0"/>
    <x v="0"/>
    <n v="0.93478160489948414"/>
    <n v="27055.051170024744"/>
    <x v="0"/>
    <x v="0"/>
    <n v="0"/>
    <x v="3"/>
    <x v="3"/>
    <n v="300000"/>
    <s v="Other smaller work items"/>
    <s v="Metropolitan"/>
    <x v="1"/>
  </r>
  <r>
    <n v="898"/>
    <s v="12-12F-_______89"/>
    <n v="2529"/>
    <x v="3"/>
    <x v="3"/>
    <x v="27"/>
    <x v="20"/>
    <s v=""/>
    <s v=""/>
    <s v="CF"/>
    <s v="Ceiling Finishes"/>
    <s v="A"/>
    <x v="1"/>
    <n v="89"/>
    <x v="28"/>
    <s v="Item"/>
    <s v="-"/>
    <s v="-"/>
    <n v="1250"/>
    <s v="13_CF"/>
    <s v="01__A"/>
    <s v="12-12F"/>
    <n v="80"/>
    <s v="080 - MARLESTON SOUTH - 41-55 BARNES AVENUE METERING SERVICES"/>
    <b v="1"/>
    <m/>
    <b v="1"/>
    <n v="898"/>
    <s v=""/>
    <s v=""/>
    <s v="89-Replace suspended grid ceiling-12"/>
    <n v="0"/>
    <s v="12-12F--89"/>
    <s v=""/>
    <s v="12-12F-"/>
    <n v="0"/>
    <m/>
    <s v="not APN"/>
    <s v="not APN"/>
    <n v="0"/>
    <n v="0.65052812500000001"/>
    <n v="2063.16015625"/>
    <s v="direct"/>
    <n v="1"/>
    <n v="0.10168558192311944"/>
    <m/>
    <n v="0"/>
    <x v="0"/>
    <n v="0.92899999810666667"/>
    <n v="1916.67578125"/>
    <x v="0"/>
    <x v="0"/>
    <n v="0"/>
    <x v="3"/>
    <x v="3"/>
    <n v="300000"/>
    <s v="Other smaller work items"/>
    <s v="Metropolitan"/>
    <x v="1"/>
  </r>
  <r>
    <n v="1005"/>
    <s v="15-15C-_______89"/>
    <n v="2861"/>
    <x v="1"/>
    <x v="1"/>
    <x v="28"/>
    <x v="21"/>
    <s v=""/>
    <s v=""/>
    <s v="CF"/>
    <s v="Ceiling Finishes"/>
    <s v="A"/>
    <x v="1"/>
    <n v="89"/>
    <x v="28"/>
    <s v="Item"/>
    <s v="-"/>
    <s v="-"/>
    <n v="13500"/>
    <s v="13_CF"/>
    <s v="01__A"/>
    <s v="15-15C"/>
    <n v="95"/>
    <s v="095 - ST MARYS - 33 AYLIFFES ROAD MALE TOILET BLOCK"/>
    <b v="1"/>
    <m/>
    <b v="1"/>
    <n v="1005"/>
    <s v=""/>
    <s v=""/>
    <s v="89-Replace suspended grid ceiling-15"/>
    <n v="0"/>
    <s v="15-15C--89"/>
    <s v=""/>
    <s v="15-15C-"/>
    <n v="0"/>
    <m/>
    <s v="not APN"/>
    <s v="not APN"/>
    <n v="0"/>
    <n v="0.62371707841031143"/>
    <n v="21920.180558539203"/>
    <s v="direct"/>
    <n v="1"/>
    <n v="0.1004600341593235"/>
    <m/>
    <n v="1"/>
    <x v="0"/>
    <n v="0.93384845978707409"/>
    <n v="20470.126852846399"/>
    <x v="0"/>
    <x v="0"/>
    <n v="0"/>
    <x v="1"/>
    <x v="2"/>
    <n v="350000"/>
    <s v="Other smaller work items"/>
    <s v="Metropolitan"/>
    <x v="0"/>
  </r>
  <r>
    <n v="1945"/>
    <s v="36-36A-_______89"/>
    <n v="5686"/>
    <x v="13"/>
    <x v="13"/>
    <x v="24"/>
    <x v="18"/>
    <s v=""/>
    <s v=""/>
    <s v="CF"/>
    <s v="Ceiling Finishes"/>
    <s v="A"/>
    <x v="1"/>
    <n v="89"/>
    <x v="28"/>
    <s v="Item"/>
    <s v="-"/>
    <s v="-"/>
    <n v="2750"/>
    <s v="13_CF"/>
    <s v="01__A"/>
    <s v="36-36A"/>
    <n v="205"/>
    <s v="205 - MT BARKER - 31 ALEXANDRINA ROAD MAIN OFFICE BUILDING"/>
    <b v="1"/>
    <m/>
    <b v="1"/>
    <n v="1945"/>
    <s v=""/>
    <s v=""/>
    <s v="89-Replace suspended grid ceiling-36"/>
    <n v="0"/>
    <s v="36-36A--89"/>
    <s v=""/>
    <s v="36-36A-"/>
    <n v="0"/>
    <m/>
    <s v="not APN"/>
    <s v="not APN"/>
    <n v="0"/>
    <n v="0.61699555675238993"/>
    <n v="4446.7377810690723"/>
    <s v="direct"/>
    <n v="1"/>
    <n v="0.10015793807540048"/>
    <m/>
    <n v="0"/>
    <x v="1"/>
    <n v="0.93616125644417425"/>
    <n v="4162.8636282034022"/>
    <x v="0"/>
    <x v="0"/>
    <n v="0"/>
    <x v="3"/>
    <x v="3"/>
    <n v="300000"/>
    <s v="Other smaller work items"/>
    <s v="Regional"/>
    <x v="1"/>
  </r>
  <r>
    <n v="2078"/>
    <s v="39-39C-_______89"/>
    <n v="6088"/>
    <x v="18"/>
    <x v="18"/>
    <x v="29"/>
    <x v="5"/>
    <s v=""/>
    <s v=""/>
    <s v="CF"/>
    <s v="Ceiling Finishes"/>
    <s v="A"/>
    <x v="1"/>
    <n v="89"/>
    <x v="28"/>
    <s v="Item"/>
    <s v="-"/>
    <s v="-"/>
    <n v="1800"/>
    <s v="13_CF"/>
    <s v="01__A"/>
    <s v="39-39C"/>
    <n v="222"/>
    <s v="222 - PT PIRIE - FEELEY STREET WORKSHOP"/>
    <b v="1"/>
    <m/>
    <b v="1"/>
    <n v="2078"/>
    <s v=""/>
    <s v=""/>
    <s v="89-Replace suspended grid ceiling-39"/>
    <n v="0"/>
    <s v="39-39C--89"/>
    <s v=""/>
    <s v="39-39C-"/>
    <n v="1"/>
    <m/>
    <s v="not APN"/>
    <s v="not APN"/>
    <n v="0"/>
    <n v="0.73098301987360081"/>
    <n v="3115.7694357724813"/>
    <s v="direct"/>
    <n v="1"/>
    <n v="9.1201459223347561E-2"/>
    <m/>
    <n v="0"/>
    <x v="1"/>
    <n v="0.93401662780979189"/>
    <n v="2910.1804614330308"/>
    <x v="1"/>
    <x v="0"/>
    <n v="0"/>
    <x v="3"/>
    <x v="3"/>
    <n v="300000"/>
    <s v="Other smaller work items"/>
    <s v="Regional"/>
    <x v="1"/>
  </r>
  <r>
    <n v="1191"/>
    <s v="21-21B-______131"/>
    <n v="3436"/>
    <x v="4"/>
    <x v="4"/>
    <x v="30"/>
    <x v="22"/>
    <s v=""/>
    <s v=""/>
    <s v="CF"/>
    <s v="Ceiling Finishes"/>
    <s v="A"/>
    <x v="1"/>
    <n v="131"/>
    <x v="29"/>
    <s v="Item"/>
    <s v="-"/>
    <s v="-"/>
    <n v="1000"/>
    <s v="13_CF"/>
    <s v="01__A"/>
    <s v="21-21B"/>
    <n v="120"/>
    <s v="120 - MT GAMBIER - 18 AVEY ROAD AMENITIES / OFFICES"/>
    <b v="1"/>
    <m/>
    <b v="1"/>
    <n v="1191"/>
    <s v=""/>
    <s v=""/>
    <s v="131-Replace water damaged ceiling tiles-21"/>
    <n v="0"/>
    <s v="21-21B--131"/>
    <s v=""/>
    <s v="21-21B-"/>
    <n v="0"/>
    <m/>
    <s v="not APN"/>
    <s v="not APN"/>
    <n v="0"/>
    <n v="0.85835295546558699"/>
    <n v="1858.352955465587"/>
    <s v="direct"/>
    <n v="1"/>
    <n v="8.6130773299592789E-2"/>
    <m/>
    <n v="0"/>
    <x v="1"/>
    <n v="0.94553533299414194"/>
    <n v="1757.1383805668017"/>
    <x v="0"/>
    <x v="0"/>
    <n v="0"/>
    <x v="3"/>
    <x v="3"/>
    <n v="300000"/>
    <s v="Other smaller work items"/>
    <s v="Regional"/>
    <x v="1"/>
  </r>
  <r>
    <n v="1407"/>
    <s v="24-24A-______131"/>
    <n v="4039"/>
    <x v="19"/>
    <x v="19"/>
    <x v="31"/>
    <x v="1"/>
    <s v=""/>
    <s v=""/>
    <s v="CF"/>
    <s v="Ceiling Finishes"/>
    <s v="A"/>
    <x v="1"/>
    <n v="131"/>
    <x v="29"/>
    <s v="Item"/>
    <s v="-"/>
    <s v="-"/>
    <n v="500"/>
    <s v="13_CF"/>
    <s v="01__A"/>
    <s v="24-24A"/>
    <n v="137"/>
    <s v="137 - MURRAY BRIDGE - 16-18 WILLOW AVENUE OFFICE BUILDING"/>
    <b v="1"/>
    <m/>
    <b v="1"/>
    <n v="1407"/>
    <s v=""/>
    <s v=""/>
    <s v="131-Replace water damaged ceiling tiles-24"/>
    <n v="0"/>
    <s v="24-24A--131"/>
    <s v=""/>
    <s v="24-24A-"/>
    <n v="0"/>
    <m/>
    <s v="not APN"/>
    <s v="not APN"/>
    <n v="0"/>
    <n v="0.66665610169491529"/>
    <n v="833.32805084745769"/>
    <s v="direct"/>
    <n v="1"/>
    <n v="9.7062779871321531E-2"/>
    <m/>
    <n v="0"/>
    <x v="1"/>
    <n v="0.93898266405959929"/>
    <n v="782.48059322033907"/>
    <x v="0"/>
    <x v="0"/>
    <n v="0"/>
    <x v="3"/>
    <x v="3"/>
    <n v="300000"/>
    <s v="Other smaller work items"/>
    <s v="Regional"/>
    <x v="1"/>
  </r>
  <r>
    <n v="200"/>
    <s v="3-3B-________113"/>
    <n v="605"/>
    <x v="5"/>
    <x v="5"/>
    <x v="6"/>
    <x v="6"/>
    <s v=""/>
    <s v=""/>
    <s v="CL"/>
    <s v="Columns"/>
    <s v="S"/>
    <x v="3"/>
    <n v="113"/>
    <x v="30"/>
    <s v="Item"/>
    <s v="-"/>
    <s v="-"/>
    <n v="2500"/>
    <s v="01_CL"/>
    <s v="02__S"/>
    <s v="3-3B"/>
    <n v="24"/>
    <s v="024 - ANGLE PARK - 622 SOUTH ROAD FLEET WORKSHOP"/>
    <b v="1"/>
    <m/>
    <b v="1"/>
    <n v="200"/>
    <s v=""/>
    <s v=""/>
    <s v="113-Repair corrosion to column base plates externally-3"/>
    <n v="0"/>
    <s v="3-3B--113"/>
    <s v=""/>
    <s v="3-3B-"/>
    <n v="0"/>
    <m/>
    <s v="not APN"/>
    <s v="not APN"/>
    <n v="0"/>
    <n v="0.61023433849497422"/>
    <n v="4025.5858462374354"/>
    <s v="direct"/>
    <n v="1"/>
    <n v="0.10003205851166475"/>
    <m/>
    <n v="0"/>
    <x v="0"/>
    <n v="0.93757668577618647"/>
    <n v="3774.2954360228196"/>
    <x v="0"/>
    <x v="0"/>
    <n v="0"/>
    <x v="3"/>
    <x v="3"/>
    <n v="300000"/>
    <s v="Other smaller work items"/>
    <s v="Metropolitan"/>
    <x v="1"/>
  </r>
  <r>
    <n v="742"/>
    <s v="11-11M-______113"/>
    <n v="2066"/>
    <x v="2"/>
    <x v="2"/>
    <x v="32"/>
    <x v="23"/>
    <s v=""/>
    <s v=""/>
    <s v="CL"/>
    <s v="Columns"/>
    <s v="S"/>
    <x v="3"/>
    <n v="113"/>
    <x v="30"/>
    <s v="Item"/>
    <s v="-"/>
    <s v="-"/>
    <n v="75000"/>
    <s v="01_CL"/>
    <s v="02__S"/>
    <s v="11-11M"/>
    <n v="66"/>
    <s v="066 - MARLESTON NORTH - 212 RICHMOND ROAD CREATIVE SERVICES"/>
    <b v="1"/>
    <m/>
    <b v="1"/>
    <n v="742"/>
    <s v=""/>
    <s v=""/>
    <s v="113-Repair corrosion to column base plates externally-11"/>
    <n v="0"/>
    <s v="11-11M--113"/>
    <s v=""/>
    <s v="11-11M-"/>
    <n v="0"/>
    <m/>
    <s v="not APN"/>
    <s v="not APN"/>
    <n v="0"/>
    <n v="0.6174134299516908"/>
    <n v="121306.0072463768"/>
    <s v="direct"/>
    <n v="1"/>
    <n v="0.10059020150189718"/>
    <m/>
    <n v="1"/>
    <x v="0"/>
    <n v="0.93727684370387054"/>
    <n v="113697.3115942029"/>
    <x v="0"/>
    <x v="0"/>
    <n v="0"/>
    <x v="1"/>
    <x v="2"/>
    <n v="350000"/>
    <s v="Other smaller work items"/>
    <s v="Metropolitan"/>
    <x v="0"/>
  </r>
  <r>
    <n v="199"/>
    <s v="3-3B-_________34"/>
    <n v="604"/>
    <x v="5"/>
    <x v="5"/>
    <x v="6"/>
    <x v="6"/>
    <s v=""/>
    <s v=""/>
    <s v="CL"/>
    <s v="Columns"/>
    <s v="S"/>
    <x v="3"/>
    <n v="34"/>
    <x v="31"/>
    <s v="Item"/>
    <s v="-"/>
    <s v="-"/>
    <n v="3000"/>
    <s v="01_CL"/>
    <s v="02__S"/>
    <s v="3-3B"/>
    <n v="24"/>
    <s v="024 - ANGLE PARK - 622 SOUTH ROAD FLEET WORKSHOP"/>
    <b v="1"/>
    <m/>
    <b v="1"/>
    <n v="199"/>
    <s v=""/>
    <s v=""/>
    <s v="34-Treat column corrosion and repaint-3"/>
    <n v="0"/>
    <s v="3-3B--34"/>
    <s v=""/>
    <s v="3-3B-"/>
    <n v="0"/>
    <m/>
    <s v="not APN"/>
    <s v="not APN"/>
    <n v="0"/>
    <n v="0.61023433849497422"/>
    <n v="4830.7030154849226"/>
    <s v="direct"/>
    <n v="1"/>
    <n v="0.10003205851166475"/>
    <m/>
    <n v="0"/>
    <x v="0"/>
    <n v="0.93757668577618647"/>
    <n v="4529.1545232273838"/>
    <x v="0"/>
    <x v="0"/>
    <n v="0"/>
    <x v="3"/>
    <x v="3"/>
    <n v="300000"/>
    <s v="Other smaller work items"/>
    <s v="Metropolitan"/>
    <x v="1"/>
  </r>
  <r>
    <n v="313"/>
    <s v="4-4E-_________34"/>
    <n v="947"/>
    <x v="14"/>
    <x v="14"/>
    <x v="33"/>
    <x v="11"/>
    <s v=""/>
    <s v=""/>
    <s v="CL"/>
    <s v="Columns"/>
    <s v="S"/>
    <x v="3"/>
    <n v="34"/>
    <x v="31"/>
    <s v="Item"/>
    <s v="-"/>
    <s v="-"/>
    <n v="8500"/>
    <s v="01_CL"/>
    <s v="02__S"/>
    <s v="4-4E"/>
    <n v="35"/>
    <s v="035 - ELIZABETH - PEWSEY AVENUE EXTERNAL WORKS"/>
    <b v="1"/>
    <m/>
    <b v="1"/>
    <n v="313"/>
    <s v=""/>
    <s v=""/>
    <s v="34-Treat column corrosion and repaint-4"/>
    <n v="0"/>
    <s v="4-4E--34"/>
    <s v=""/>
    <s v="4-4E-"/>
    <n v="0"/>
    <m/>
    <s v="not APN"/>
    <s v="not APN"/>
    <n v="0"/>
    <n v="0.60990146274489099"/>
    <n v="13684.162433331574"/>
    <s v="direct"/>
    <n v="1"/>
    <n v="0.10001910898994268"/>
    <m/>
    <n v="0"/>
    <x v="0"/>
    <n v="0.9376777496183254"/>
    <n v="12831.334635897978"/>
    <x v="0"/>
    <x v="0"/>
    <n v="0"/>
    <x v="3"/>
    <x v="3"/>
    <n v="300000"/>
    <s v="Other smaller work items"/>
    <s v="Metropolitan"/>
    <x v="1"/>
  </r>
  <r>
    <n v="375"/>
    <s v="6-6B-_________34"/>
    <n v="1128"/>
    <x v="11"/>
    <x v="11"/>
    <x v="34"/>
    <x v="5"/>
    <s v=""/>
    <s v=""/>
    <s v="CL"/>
    <s v="Columns"/>
    <s v="S"/>
    <x v="3"/>
    <n v="34"/>
    <x v="31"/>
    <s v="Item"/>
    <s v="-"/>
    <s v="-"/>
    <n v="5000"/>
    <s v="01_CL"/>
    <s v="02__S"/>
    <s v="6-6B"/>
    <n v="41"/>
    <s v="041 - HOLDEN HILL - 38-44 JACOBSON CRESCENT WORKSHOP"/>
    <b v="1"/>
    <m/>
    <b v="1"/>
    <n v="375"/>
    <s v=""/>
    <s v=""/>
    <s v="34-Treat column corrosion and repaint-6"/>
    <n v="0"/>
    <s v="6-6B--34"/>
    <s v=""/>
    <s v="6-6B-"/>
    <n v="1"/>
    <m/>
    <s v="not APN"/>
    <s v="not APN"/>
    <n v="0"/>
    <n v="0.65521535714285706"/>
    <n v="8276.0767857142855"/>
    <s v="direct"/>
    <n v="1"/>
    <n v="0.10226887056875526"/>
    <m/>
    <n v="0"/>
    <x v="0"/>
    <n v="0.93526953657087786"/>
    <n v="7740.3625000000002"/>
    <x v="1"/>
    <x v="0"/>
    <n v="0"/>
    <x v="3"/>
    <x v="3"/>
    <n v="300000"/>
    <s v="Other smaller work items"/>
    <s v="Metropolitan"/>
    <x v="1"/>
  </r>
  <r>
    <n v="565"/>
    <s v="10-10C-_______34"/>
    <n v="1555"/>
    <x v="20"/>
    <x v="20"/>
    <x v="35"/>
    <x v="24"/>
    <s v=""/>
    <s v=""/>
    <s v="CL"/>
    <s v="Columns"/>
    <s v="S"/>
    <x v="3"/>
    <n v="34"/>
    <x v="31"/>
    <s v="Item"/>
    <s v="-"/>
    <s v="-"/>
    <n v="3500"/>
    <s v="01_CL"/>
    <s v="02__S"/>
    <s v="10-10C"/>
    <n v="51"/>
    <s v="051 - KURRALTA PARK - 31-33 BROUGHTON AVENUE STORAGE SHED"/>
    <b v="1"/>
    <m/>
    <b v="1"/>
    <n v="565"/>
    <s v=""/>
    <s v=""/>
    <s v="34-Treat column corrosion and repaint-10"/>
    <n v="0"/>
    <s v="10-10C--34"/>
    <s v=""/>
    <s v="10-10C-"/>
    <n v="1"/>
    <m/>
    <s v="not APN"/>
    <s v="not APN"/>
    <n v="0"/>
    <n v="0.6461731914893617"/>
    <n v="5761.6061702127663"/>
    <s v="direct"/>
    <n v="1"/>
    <n v="0.10260774739796728"/>
    <m/>
    <n v="0"/>
    <x v="0"/>
    <n v="0.93537558546488353"/>
    <n v="5389.2657446808516"/>
    <x v="1"/>
    <x v="0"/>
    <n v="0"/>
    <x v="3"/>
    <x v="3"/>
    <n v="300000"/>
    <s v="Other smaller work items"/>
    <s v="Metropolitan"/>
    <x v="1"/>
  </r>
  <r>
    <n v="632"/>
    <s v="11-11D-_______34"/>
    <n v="1751"/>
    <x v="2"/>
    <x v="2"/>
    <x v="36"/>
    <x v="25"/>
    <s v=""/>
    <s v=""/>
    <s v="CL"/>
    <s v="Columns"/>
    <s v="S"/>
    <x v="3"/>
    <n v="34"/>
    <x v="31"/>
    <s v="Item"/>
    <s v="-"/>
    <s v="-"/>
    <n v="30000"/>
    <s v="01_CL"/>
    <s v="02__S"/>
    <s v="11-11D"/>
    <n v="57"/>
    <s v="057 - MARLESTON NORTH - 212 RICHMOND ROAD CRANE OPERATION AREA"/>
    <b v="1"/>
    <m/>
    <b v="1"/>
    <n v="632"/>
    <s v=""/>
    <s v=""/>
    <s v="34-Treat column corrosion and repaint-11"/>
    <n v="0"/>
    <s v="11-11D--34"/>
    <s v=""/>
    <s v="11-11D-"/>
    <n v="0"/>
    <m/>
    <s v="not APN"/>
    <s v="not APN"/>
    <n v="0"/>
    <n v="0.63532828685258969"/>
    <n v="49059.848605577688"/>
    <s v="direct"/>
    <n v="1"/>
    <n v="0.10005340350412034"/>
    <m/>
    <n v="1"/>
    <x v="0"/>
    <n v="0.93503341150438091"/>
    <n v="45872.597609561752"/>
    <x v="0"/>
    <x v="0"/>
    <n v="0"/>
    <x v="1"/>
    <x v="4"/>
    <n v="350000"/>
    <s v="Other smaller work items"/>
    <s v="Metropolitan"/>
    <x v="0"/>
  </r>
  <r>
    <n v="751"/>
    <s v="11-11N-_______34"/>
    <n v="2095"/>
    <x v="2"/>
    <x v="2"/>
    <x v="8"/>
    <x v="7"/>
    <s v=""/>
    <s v=""/>
    <s v="CL"/>
    <s v="Columns"/>
    <s v="S"/>
    <x v="3"/>
    <n v="34"/>
    <x v="31"/>
    <s v="Item"/>
    <s v="-"/>
    <s v="-"/>
    <n v="5000"/>
    <s v="01_CL"/>
    <s v="02__S"/>
    <s v="11-11N"/>
    <n v="67"/>
    <s v="067 - MARLESTON NORTH - 212 RICHMOND ROAD WELDING WORKSHOP"/>
    <b v="1"/>
    <m/>
    <b v="1"/>
    <n v="751"/>
    <s v=""/>
    <s v=""/>
    <s v="34-Treat column corrosion and repaint-11"/>
    <n v="0"/>
    <s v="11-11N--34"/>
    <s v=""/>
    <s v="11-11N-"/>
    <n v="0"/>
    <m/>
    <s v="not APN"/>
    <s v="not APN"/>
    <n v="0"/>
    <n v="0.62580367647058821"/>
    <n v="8129.0183823529414"/>
    <s v="direct"/>
    <n v="1"/>
    <n v="0.10054288178795109"/>
    <m/>
    <n v="1"/>
    <x v="0"/>
    <n v="0.93668289845791197"/>
    <n v="7614.3125"/>
    <x v="0"/>
    <x v="0"/>
    <n v="0"/>
    <x v="1"/>
    <x v="2"/>
    <n v="350000"/>
    <s v="Other smaller work items"/>
    <s v="Metropolitan"/>
    <x v="0"/>
  </r>
  <r>
    <n v="844"/>
    <s v="12-12B-_______34"/>
    <n v="2369"/>
    <x v="3"/>
    <x v="3"/>
    <x v="37"/>
    <x v="26"/>
    <s v=""/>
    <s v=""/>
    <s v="CL"/>
    <s v="Columns"/>
    <s v="S"/>
    <x v="3"/>
    <n v="34"/>
    <x v="31"/>
    <s v="Item"/>
    <s v="-"/>
    <s v="-"/>
    <n v="2500"/>
    <s v="01_CL"/>
    <s v="02__S"/>
    <s v="12-12B"/>
    <n v="76"/>
    <s v="076 - MARLESTON SOUTH - 41-55 BARNES AVENUE STORE B"/>
    <b v="1"/>
    <m/>
    <b v="1"/>
    <n v="844"/>
    <s v=""/>
    <s v=""/>
    <s v="34-Treat column corrosion and repaint-12"/>
    <n v="0"/>
    <s v="12-12B--34"/>
    <s v=""/>
    <s v="12-12B-"/>
    <n v="0"/>
    <m/>
    <s v="not APN"/>
    <s v="not APN"/>
    <n v="0"/>
    <n v="0.69757877813504821"/>
    <n v="4243.9469453376205"/>
    <s v="direct"/>
    <n v="1"/>
    <n v="0.10001104288598534"/>
    <m/>
    <n v="0"/>
    <x v="0"/>
    <n v="0.92423481902539462"/>
    <n v="3922.403536977492"/>
    <x v="0"/>
    <x v="0"/>
    <n v="0"/>
    <x v="3"/>
    <x v="3"/>
    <n v="300000"/>
    <s v="Other smaller work items"/>
    <s v="Metropolitan"/>
    <x v="1"/>
  </r>
  <r>
    <n v="1203"/>
    <s v="21-21C-_______34"/>
    <n v="3472"/>
    <x v="4"/>
    <x v="4"/>
    <x v="5"/>
    <x v="5"/>
    <s v=""/>
    <s v=""/>
    <s v="CL"/>
    <s v="Columns"/>
    <s v="S"/>
    <x v="3"/>
    <n v="34"/>
    <x v="31"/>
    <s v="Item"/>
    <s v="-"/>
    <s v="-"/>
    <n v="8500"/>
    <s v="01_CL"/>
    <s v="02__S"/>
    <s v="21-21C"/>
    <n v="121"/>
    <s v="121 - MT GAMBIER - 18 AVEY ROAD WORKSHOP"/>
    <b v="1"/>
    <m/>
    <b v="1"/>
    <n v="1203"/>
    <s v=""/>
    <s v=""/>
    <s v="34-Treat column corrosion and repaint-21"/>
    <n v="0"/>
    <s v="21-21C--34"/>
    <s v=""/>
    <s v="21-21C-"/>
    <n v="0"/>
    <m/>
    <s v="not APN"/>
    <s v="not APN"/>
    <n v="0"/>
    <n v="0.8551278476091746"/>
    <n v="15768.586704677984"/>
    <s v="direct"/>
    <n v="1"/>
    <n v="8.586150981427397E-2"/>
    <m/>
    <n v="0"/>
    <x v="1"/>
    <n v="0.94551558933104707"/>
    <n v="14909.444550991317"/>
    <x v="0"/>
    <x v="0"/>
    <n v="0"/>
    <x v="3"/>
    <x v="3"/>
    <n v="300000"/>
    <s v="Other smaller work items"/>
    <s v="Regional"/>
    <x v="1"/>
  </r>
  <r>
    <n v="1225"/>
    <s v="21-21D-_______34"/>
    <n v="3530"/>
    <x v="4"/>
    <x v="4"/>
    <x v="38"/>
    <x v="27"/>
    <s v=""/>
    <s v=""/>
    <s v="CL"/>
    <s v="Columns"/>
    <s v="S"/>
    <x v="3"/>
    <n v="34"/>
    <x v="31"/>
    <s v="Item"/>
    <s v="-"/>
    <s v="-"/>
    <n v="2250"/>
    <s v="01_CL"/>
    <s v="02__S"/>
    <s v="21-21D"/>
    <n v="122"/>
    <s v="122 - MT GAMBIER - 18 AVEY ROAD WASHDOWN BAY / SHED"/>
    <b v="1"/>
    <m/>
    <b v="1"/>
    <n v="1225"/>
    <s v=""/>
    <s v=""/>
    <s v="34-Treat column corrosion and repaint-21"/>
    <n v="0"/>
    <s v="21-21D--34"/>
    <s v=""/>
    <s v="21-21D-"/>
    <n v="0"/>
    <m/>
    <s v="not APN"/>
    <s v="not APN"/>
    <n v="0"/>
    <n v="0.86483182198212116"/>
    <n v="4195.8715994597724"/>
    <s v="direct"/>
    <n v="1"/>
    <n v="8.6154357893443528E-2"/>
    <m/>
    <n v="0"/>
    <x v="1"/>
    <n v="0.94482048898013438"/>
    <n v="3964.3454562994407"/>
    <x v="0"/>
    <x v="0"/>
    <n v="0"/>
    <x v="3"/>
    <x v="3"/>
    <n v="300000"/>
    <s v="Other smaller work items"/>
    <s v="Regional"/>
    <x v="1"/>
  </r>
  <r>
    <n v="1250"/>
    <s v="21-21F-_______34"/>
    <n v="3604"/>
    <x v="4"/>
    <x v="4"/>
    <x v="21"/>
    <x v="11"/>
    <s v=""/>
    <s v=""/>
    <s v="CL"/>
    <s v="Columns"/>
    <s v="S"/>
    <x v="3"/>
    <n v="34"/>
    <x v="31"/>
    <s v="Item"/>
    <s v="-"/>
    <s v="-"/>
    <n v="2650"/>
    <s v="01_CL"/>
    <s v="02__S"/>
    <s v="21-21F"/>
    <n v="124"/>
    <s v="124 - MT GAMBIER - 18 AVEY ROAD EXTERNAL WORKS"/>
    <b v="1"/>
    <m/>
    <b v="1"/>
    <n v="1250"/>
    <s v=""/>
    <s v=""/>
    <s v="34-Treat column corrosion and repaint-21"/>
    <n v="0"/>
    <s v="21-21F--34"/>
    <s v=""/>
    <s v="21-21F-"/>
    <n v="0"/>
    <m/>
    <s v="not APN"/>
    <s v="not APN"/>
    <n v="0"/>
    <n v="0.85389854395110565"/>
    <n v="4912.8311414704294"/>
    <s v="direct"/>
    <n v="1"/>
    <n v="8.5919720487986947E-2"/>
    <m/>
    <n v="0"/>
    <x v="1"/>
    <n v="0.94570085343520061"/>
    <n v="4646.0686032716158"/>
    <x v="0"/>
    <x v="0"/>
    <n v="0"/>
    <x v="3"/>
    <x v="3"/>
    <n v="300000"/>
    <s v="Other smaller work items"/>
    <s v="Regional"/>
    <x v="1"/>
  </r>
  <r>
    <n v="1324"/>
    <s v="22-22E-_______34"/>
    <n v="3815"/>
    <x v="15"/>
    <x v="15"/>
    <x v="22"/>
    <x v="11"/>
    <s v=""/>
    <s v=""/>
    <s v="CL"/>
    <s v="Columns"/>
    <s v="S"/>
    <x v="3"/>
    <n v="34"/>
    <x v="31"/>
    <s v="Item"/>
    <s v="-"/>
    <s v="-"/>
    <n v="2500"/>
    <s v="01_CL"/>
    <s v="02__S"/>
    <s v="22-22E"/>
    <n v="130"/>
    <s v="130 - NARACOORTE - 99 CEDAR AVENUE EXTERNAL WORKS"/>
    <b v="1"/>
    <m/>
    <b v="1"/>
    <n v="1324"/>
    <s v=""/>
    <s v=""/>
    <s v="34-Treat column corrosion and repaint-22"/>
    <n v="0"/>
    <s v="22-22E--34"/>
    <s v=""/>
    <s v="22-22E-"/>
    <n v="0"/>
    <m/>
    <s v="not APN"/>
    <s v="not APN"/>
    <n v="0"/>
    <n v="0.85124977011494252"/>
    <n v="4628.1244252873566"/>
    <s v="direct"/>
    <n v="1"/>
    <n v="8.5896096871919E-2"/>
    <m/>
    <n v="0"/>
    <x v="1"/>
    <n v="0.94598243758658718"/>
    <n v="4378.1244252873566"/>
    <x v="0"/>
    <x v="0"/>
    <n v="0"/>
    <x v="3"/>
    <x v="3"/>
    <n v="300000"/>
    <s v="Other smaller work items"/>
    <s v="Regional"/>
    <x v="1"/>
  </r>
  <r>
    <n v="1371"/>
    <s v="23-23C-_______34"/>
    <n v="3945"/>
    <x v="21"/>
    <x v="21"/>
    <x v="39"/>
    <x v="28"/>
    <s v=""/>
    <s v=""/>
    <s v="CL"/>
    <s v="Columns"/>
    <s v="S"/>
    <x v="3"/>
    <n v="34"/>
    <x v="31"/>
    <s v="Item"/>
    <s v="-"/>
    <s v="-"/>
    <n v="7500"/>
    <s v="01_CL"/>
    <s v="02__S"/>
    <s v="23-23C"/>
    <n v="134"/>
    <s v="134 - BORDERTOWN - POWER HOUSE ROAD GARAGE"/>
    <b v="1"/>
    <m/>
    <b v="1"/>
    <n v="1371"/>
    <s v=""/>
    <s v=""/>
    <s v="34-Treat column corrosion and repaint-23"/>
    <n v="0"/>
    <s v="23-23C--34"/>
    <s v=""/>
    <s v="23-23C-"/>
    <n v="0"/>
    <m/>
    <s v="not APN"/>
    <s v="not APN"/>
    <n v="0"/>
    <n v="0.87723044776119408"/>
    <n v="14079.228358208955"/>
    <s v="direct"/>
    <n v="1"/>
    <n v="8.6374850960194677E-2"/>
    <m/>
    <n v="0"/>
    <x v="1"/>
    <n v="0.94434481282524496"/>
    <n v="13295.646268656716"/>
    <x v="0"/>
    <x v="0"/>
    <n v="0"/>
    <x v="3"/>
    <x v="3"/>
    <n v="300000"/>
    <s v="Other smaller work items"/>
    <s v="Regional"/>
    <x v="1"/>
  </r>
  <r>
    <n v="1805"/>
    <s v="32-32B-_______34"/>
    <n v="5260"/>
    <x v="22"/>
    <x v="22"/>
    <x v="40"/>
    <x v="29"/>
    <s v=""/>
    <s v=""/>
    <s v="CL"/>
    <s v="Columns"/>
    <s v="S"/>
    <x v="3"/>
    <n v="34"/>
    <x v="31"/>
    <s v="Item"/>
    <s v="-"/>
    <s v="-"/>
    <n v="1500"/>
    <s v="01_CL"/>
    <s v="02__S"/>
    <s v="32-32B"/>
    <n v="188"/>
    <s v="188 - CLEVE - DEPOT STREET GARAGE / WORKSHOP"/>
    <b v="1"/>
    <m/>
    <b v="1"/>
    <n v="1805"/>
    <s v=""/>
    <s v=""/>
    <s v="34-Treat column corrosion and repaint-32"/>
    <n v="0"/>
    <s v="32-32B--34"/>
    <s v=""/>
    <s v="32-32B-"/>
    <n v="0"/>
    <m/>
    <s v="not APN"/>
    <s v="not APN"/>
    <n v="0"/>
    <n v="1.0422144716293598"/>
    <n v="3063.3217074440399"/>
    <s v="direct"/>
    <n v="1"/>
    <n v="7.9227662338305416E-2"/>
    <m/>
    <n v="0"/>
    <x v="1"/>
    <n v="0.94901982975681953"/>
    <n v="2907.1530452889124"/>
    <x v="0"/>
    <x v="0"/>
    <n v="0"/>
    <x v="3"/>
    <x v="3"/>
    <n v="300000"/>
    <s v="Other smaller work items"/>
    <s v="Regional"/>
    <x v="1"/>
  </r>
  <r>
    <n v="71"/>
    <s v="1-1A-1AC______97"/>
    <n v="204"/>
    <x v="23"/>
    <x v="23"/>
    <x v="41"/>
    <x v="30"/>
    <s v="1AC"/>
    <s v="Control Centre Building (not inspected)"/>
    <s v="CT"/>
    <s v="Contingency"/>
    <s v="O"/>
    <x v="4"/>
    <n v="97"/>
    <x v="32"/>
    <s v="Item"/>
    <s v="-"/>
    <s v="-"/>
    <n v="1500"/>
    <s v="52_CT"/>
    <s v="05__O"/>
    <s v="1-1A-1AC"/>
    <n v="7"/>
    <s v="007 - ANGLE PARK - 500 GRAND JUNCTION ROAD LOGISTICS Control Centre Building (not inspected)"/>
    <b v="1"/>
    <m/>
    <b v="1"/>
    <n v="71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A-1AC-97"/>
    <s v=""/>
    <s v="1-1A-1AC"/>
    <n v="0"/>
    <n v="5"/>
    <s v="minor"/>
    <n v="0.68821600000000005"/>
    <n v="2532.3240000000001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72"/>
    <s v="1-1A-1AC_____114"/>
    <n v="207"/>
    <x v="23"/>
    <x v="23"/>
    <x v="41"/>
    <x v="30"/>
    <s v="1AC"/>
    <s v="Control Centre Building (not inspected)"/>
    <s v="ES"/>
    <s v="Escalation"/>
    <s v="O"/>
    <x v="4"/>
    <n v="114"/>
    <x v="33"/>
    <s v="Item"/>
    <s v="-"/>
    <s v="-"/>
    <n v="2000"/>
    <s v="53_ES"/>
    <s v="05__O"/>
    <s v="1-1A-1AC"/>
    <n v="7"/>
    <s v="007 - ANGLE PARK - 500 GRAND JUNCTION ROAD LOGISTICS Control Centre Building (not inspected)"/>
    <b v="1"/>
    <m/>
    <b v="1"/>
    <n v="72"/>
    <n v="0"/>
    <n v="0"/>
    <s v="114-Escalation - calculated to the mid-point of seven year forecast-1"/>
    <n v="1"/>
    <s v="1-1A-1AC-114"/>
    <s v=""/>
    <s v="1-1A-1AC"/>
    <n v="0"/>
    <n v="5"/>
    <s v="minor"/>
    <n v="0.68821600000000005"/>
    <n v="3376.4320000000002"/>
    <n v="0.68821600000000005"/>
    <n v="0"/>
    <s v="on costs"/>
    <n v="0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70"/>
    <s v="1-1A-1AC_____116"/>
    <n v="201"/>
    <x v="23"/>
    <x v="23"/>
    <x v="41"/>
    <x v="30"/>
    <s v="1AC"/>
    <s v="Control Centre Building (not inspected)"/>
    <s v="LL"/>
    <s v="Locality Loading"/>
    <s v="O"/>
    <x v="4"/>
    <n v="116"/>
    <x v="34"/>
    <s v="Item"/>
    <s v="-"/>
    <s v="-"/>
    <s v="Excl."/>
    <s v="51_LL"/>
    <s v="05__O"/>
    <s v="1-1A-1AC"/>
    <n v="7"/>
    <s v="007 - ANGLE PARK - 500 GRAND JUNCTION ROAD LOGISTICS Control Centre Building (not inspected)"/>
    <b v="1"/>
    <m/>
    <b v="1"/>
    <n v="70"/>
    <s v="Not applicable to metro sites"/>
    <n v="0"/>
    <s v="116-Locality Loading-1"/>
    <n v="1"/>
    <s v="1-1A-1AC-116"/>
    <s v=""/>
    <s v="1-1A-1AC"/>
    <n v="0"/>
    <n v="5"/>
    <s v="minor"/>
    <n v="0.68821600000000005"/>
    <n v="0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67"/>
    <s v="1-1A-1AC_____153"/>
    <n v="192"/>
    <x v="23"/>
    <x v="23"/>
    <x v="41"/>
    <x v="30"/>
    <s v="1AC"/>
    <s v="Control Centre Building (not inspected)"/>
    <s v="LP"/>
    <s v="Electric Light and Power"/>
    <s v="E"/>
    <x v="0"/>
    <n v="153"/>
    <x v="35"/>
    <s v="Item"/>
    <s v="-"/>
    <s v="-"/>
    <n v="7500"/>
    <s v="25_LP"/>
    <s v="03__E"/>
    <s v="1-1A-1AC"/>
    <n v="7"/>
    <s v="007 - ANGLE PARK - 500 GRAND JUNCTION ROAD LOGISTICS Control Centre Building (not inspected)"/>
    <b v="1"/>
    <m/>
    <b v="1"/>
    <n v="67"/>
    <s v="Consistant supply of power required"/>
    <s v="essential services cannot be provided"/>
    <s v="153-Allowance to maintain electrical supply whilst adjacent building is demolished and re-built-1"/>
    <n v="1"/>
    <s v="1-1A-1AC-153"/>
    <s v=""/>
    <s v="1-1A-1AC"/>
    <n v="1"/>
    <n v="5"/>
    <s v="minor"/>
    <n v="0.68821600000000005"/>
    <n v="12661.62"/>
    <n v="0.68821600000000005"/>
    <n v="12661.62"/>
    <s v="direct"/>
    <n v="1"/>
    <n v="0.10469724175116607"/>
    <m/>
    <n v="1"/>
    <x v="0"/>
    <n v="0.92891904827344374"/>
    <n v="11761.62"/>
    <x v="0"/>
    <x v="1"/>
    <n v="0"/>
    <x v="1"/>
    <x v="5"/>
    <n v="350000"/>
    <s v="Other smaller work items"/>
    <s v="Metropolitan"/>
    <x v="0"/>
  </r>
  <r>
    <n v="73"/>
    <s v="1-1A-1AC______99"/>
    <n v="210"/>
    <x v="23"/>
    <x v="23"/>
    <x v="41"/>
    <x v="30"/>
    <s v="1AC"/>
    <s v="Control Centre Building (not inspected)"/>
    <s v="PF"/>
    <s v="Professional Fees"/>
    <s v="O"/>
    <x v="4"/>
    <n v="99"/>
    <x v="36"/>
    <s v="Item"/>
    <s v="-"/>
    <s v="-"/>
    <n v="2000"/>
    <s v="54_PF"/>
    <s v="05__O"/>
    <s v="1-1A-1AC"/>
    <n v="7"/>
    <s v="007 - ANGLE PARK - 500 GRAND JUNCTION ROAD LOGISTICS Control Centre Building (not inspected)"/>
    <b v="1"/>
    <m/>
    <b v="1"/>
    <n v="73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A-1AC-99"/>
    <s v=""/>
    <s v="1-1A-1AC"/>
    <n v="0"/>
    <n v="5"/>
    <s v="minor"/>
    <n v="0.68821600000000005"/>
    <n v="3376.4320000000002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74"/>
    <s v="1-1A-1AC_____389"/>
    <n v="212"/>
    <x v="23"/>
    <x v="23"/>
    <x v="41"/>
    <x v="30"/>
    <s v="1AC"/>
    <s v="Control Centre Building (not inspected)"/>
    <s v="PF"/>
    <s v="Professional Fees"/>
    <s v="PF"/>
    <x v="5"/>
    <n v="389"/>
    <x v="37"/>
    <s v="Item"/>
    <s v="-"/>
    <s v="-"/>
    <n v="1002.7"/>
    <s v="54_PF"/>
    <s v="09_PF"/>
    <s v="1-1A-1AC"/>
    <n v="7"/>
    <s v="007 - ANGLE PARK - 500 GRAND JUNCTION ROAD LOGISTICS Control Centre Building (not inspected)"/>
    <b v="1"/>
    <m/>
    <b v="1"/>
    <n v="74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A-1AC-389"/>
    <s v=""/>
    <s v="1-1A-1AC"/>
    <n v="0"/>
    <n v="5"/>
    <s v="minor"/>
    <n v="0.68821600000000005"/>
    <n v="1692.7741832000002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69"/>
    <s v="1-1A-1AC______98"/>
    <n v="198"/>
    <x v="23"/>
    <x v="23"/>
    <x v="41"/>
    <x v="30"/>
    <s v="1AC"/>
    <s v="Control Centre Building (not inspected)"/>
    <s v="PR"/>
    <s v="Preliminaries"/>
    <s v="O"/>
    <x v="4"/>
    <n v="98"/>
    <x v="38"/>
    <s v="Item"/>
    <s v="-"/>
    <s v="-"/>
    <n v="2000"/>
    <s v="46_PR"/>
    <s v="05__O"/>
    <s v="1-1A-1AC"/>
    <n v="7"/>
    <s v="007 - ANGLE PARK - 500 GRAND JUNCTION ROAD LOGISTICS Control Centre Building (not inspected)"/>
    <b v="1"/>
    <m/>
    <b v="1"/>
    <n v="69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A-1AC-98"/>
    <s v=""/>
    <s v="1-1A-1AC"/>
    <n v="0"/>
    <n v="5"/>
    <s v="minor"/>
    <n v="0.68821600000000005"/>
    <n v="3376.4320000000002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75"/>
    <s v="1-1A-1AC_____100"/>
    <n v="215"/>
    <x v="23"/>
    <x v="23"/>
    <x v="41"/>
    <x v="30"/>
    <s v="1AC"/>
    <s v="Control Centre Building (not inspected)"/>
    <s v="ST"/>
    <s v="Statutory Charges"/>
    <s v="O"/>
    <x v="4"/>
    <n v="100"/>
    <x v="39"/>
    <s v="Item"/>
    <s v="-"/>
    <s v="-"/>
    <n v="100"/>
    <s v="55_ST"/>
    <s v="05__O"/>
    <s v="1-1A-1AC"/>
    <n v="7"/>
    <s v="007 - ANGLE PARK - 500 GRAND JUNCTION ROAD LOGISTICS Control Centre Building (not inspected)"/>
    <b v="1"/>
    <m/>
    <b v="1"/>
    <n v="75"/>
    <s v="Statutory fees applicable to all building works"/>
    <s v="Levies need to be paid to obtain Development Approval"/>
    <s v="100-Statutory Charges - CITB Levy and Development Approval Fees-1"/>
    <n v="1"/>
    <s v="1-1A-1AC-100"/>
    <s v=""/>
    <s v="1-1A-1AC"/>
    <n v="0"/>
    <n v="5"/>
    <s v="minor"/>
    <n v="0.68821600000000005"/>
    <n v="168.82160000000002"/>
    <n v="0.68821600000000005"/>
    <n v="0"/>
    <s v="on costs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76"/>
    <s v="1-1A-1AC_____152"/>
    <n v="218"/>
    <x v="23"/>
    <x v="23"/>
    <x v="41"/>
    <x v="30"/>
    <s v="1AC"/>
    <s v="Control Centre Building (not inspected)"/>
    <s v="YY"/>
    <s v="Special Provisions"/>
    <s v="A"/>
    <x v="1"/>
    <n v="152"/>
    <x v="40"/>
    <s v="Item"/>
    <s v="-"/>
    <s v="-"/>
    <n v="5000"/>
    <s v="57_YY"/>
    <s v="01__A"/>
    <s v="1-1A-1AC"/>
    <n v="7"/>
    <s v="007 - ANGLE PARK - 500 GRAND JUNCTION ROAD LOGISTICS Control Centre Building (not inspected)"/>
    <b v="1"/>
    <m/>
    <b v="1"/>
    <n v="76"/>
    <s v="Works required to base building to facilitate fitout"/>
    <s v="WHS claim / loss of staff"/>
    <s v="152-Allowance for sundry capital works-1"/>
    <n v="1"/>
    <s v="1-1A-1AC-152"/>
    <s v=""/>
    <s v="1-1A-1AC"/>
    <n v="0"/>
    <n v="5"/>
    <s v="minor"/>
    <n v="0.68821600000000005"/>
    <n v="8441.08"/>
    <n v="0.68821600000000005"/>
    <n v="8441.08"/>
    <s v="direct"/>
    <n v="1"/>
    <n v="0.10469724175116607"/>
    <m/>
    <n v="1"/>
    <x v="0"/>
    <n v="0.92891904827344374"/>
    <n v="7841.0800000000008"/>
    <x v="0"/>
    <x v="0"/>
    <n v="0"/>
    <x v="1"/>
    <x v="5"/>
    <n v="350000"/>
    <s v="Other smaller work items"/>
    <s v="Metropolitan"/>
    <x v="0"/>
  </r>
  <r>
    <n v="68"/>
    <s v="1-1A-1AC_____151"/>
    <n v="195"/>
    <x v="23"/>
    <x v="23"/>
    <x v="41"/>
    <x v="30"/>
    <s v="1AC"/>
    <s v="Control Centre Building (not inspected)"/>
    <s v="SS"/>
    <s v="Special Services"/>
    <s v="E"/>
    <x v="0"/>
    <n v="151"/>
    <x v="41"/>
    <s v="Note"/>
    <n v="0"/>
    <n v="0"/>
    <s v="Excl."/>
    <s v="28_SS"/>
    <s v="03__E"/>
    <s v="1-1A-1AC"/>
    <n v="7"/>
    <s v="007 - ANGLE PARK - 500 GRAND JUNCTION ROAD LOGISTICS Control Centre Building (not inspected)"/>
    <b v="1"/>
    <m/>
    <b v="1"/>
    <n v="68"/>
    <n v="0"/>
    <n v="0"/>
    <s v="151-No allowance for upgrade of site services-1"/>
    <n v="1"/>
    <s v="1-1A-1AC-151"/>
    <s v=""/>
    <s v="1-1A-1AC"/>
    <n v="0"/>
    <n v="5"/>
    <s v="minor"/>
    <n v="0.68821600000000005"/>
    <n v="0"/>
    <n v="0.68821600000000005"/>
    <n v="0"/>
    <s v="direct"/>
    <n v="1"/>
    <n v="0.10469724175116607"/>
    <m/>
    <n v="1"/>
    <x v="0"/>
    <n v="0.92891904827344374"/>
    <n v="0"/>
    <x v="0"/>
    <x v="0"/>
    <n v="0"/>
    <x v="1"/>
    <x v="5"/>
    <n v="350000"/>
    <s v="Other smaller work items"/>
    <s v="Metropolitan"/>
    <x v="0"/>
  </r>
  <r>
    <n v="143"/>
    <s v="2-2A-_________97"/>
    <n v="425"/>
    <x v="6"/>
    <x v="6"/>
    <x v="9"/>
    <x v="8"/>
    <s v=""/>
    <s v=""/>
    <s v="CT"/>
    <s v="Contingency"/>
    <s v="O"/>
    <x v="4"/>
    <n v="97"/>
    <x v="32"/>
    <s v="Item"/>
    <s v="-"/>
    <s v="-"/>
    <n v="35500"/>
    <s v="52_CT"/>
    <s v="05__O"/>
    <s v="2-2A"/>
    <n v="15"/>
    <s v="015 - ANGLE PARK - 480 GRAND JUNCTION ROAD TRAINING CENTRE (1985)"/>
    <b v="1"/>
    <m/>
    <b v="1"/>
    <n v="143"/>
    <s v=""/>
    <s v=""/>
    <s v="97-Contingency Allowance-2"/>
    <n v="0"/>
    <s v="2-2A--97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4"/>
    <s v="2-2B-_________97"/>
    <n v="460"/>
    <x v="6"/>
    <x v="6"/>
    <x v="42"/>
    <x v="31"/>
    <s v=""/>
    <s v=""/>
    <s v="CT"/>
    <s v="Contingency"/>
    <s v="O"/>
    <x v="4"/>
    <n v="97"/>
    <x v="32"/>
    <s v="Item"/>
    <s v="-"/>
    <s v="-"/>
    <n v="4500"/>
    <s v="52_CT"/>
    <s v="05__O"/>
    <s v="2-2B"/>
    <n v="16"/>
    <s v="016 - ANGLE PARK - 480 GRAND JUNCTION ROAD LARGE TRAINING CENTRE TRANSPORTABLE 1 (2013)"/>
    <b v="1"/>
    <m/>
    <b v="1"/>
    <n v="154"/>
    <s v=""/>
    <s v=""/>
    <s v="97-Contingency Allowance-2"/>
    <n v="0"/>
    <s v="2-2B--97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5"/>
    <s v="2-2C-_________97"/>
    <n v="495"/>
    <x v="6"/>
    <x v="6"/>
    <x v="43"/>
    <x v="32"/>
    <s v=""/>
    <s v=""/>
    <s v="CT"/>
    <s v="Contingency"/>
    <s v="O"/>
    <x v="4"/>
    <n v="97"/>
    <x v="32"/>
    <s v="Item"/>
    <s v="-"/>
    <s v="-"/>
    <n v="4000"/>
    <s v="52_CT"/>
    <s v="05__O"/>
    <s v="2-2C"/>
    <n v="17"/>
    <s v="017 - ANGLE PARK - 480 GRAND JUNCTION ROAD LARGE TRAINING CENTRE TRANSPORTABLE 2 (2013)"/>
    <b v="1"/>
    <m/>
    <b v="1"/>
    <n v="165"/>
    <s v=""/>
    <s v=""/>
    <s v="97-Contingency Allowance-2"/>
    <n v="0"/>
    <s v="2-2C--97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5"/>
    <s v="2-2E-_________97"/>
    <n v="530"/>
    <x v="6"/>
    <x v="6"/>
    <x v="44"/>
    <x v="33"/>
    <s v=""/>
    <s v=""/>
    <s v="CT"/>
    <s v="Contingency"/>
    <s v="O"/>
    <x v="4"/>
    <n v="97"/>
    <x v="32"/>
    <s v="Item"/>
    <s v="-"/>
    <s v="-"/>
    <n v="2000"/>
    <s v="52_CT"/>
    <s v="05__O"/>
    <s v="2-2E"/>
    <n v="19"/>
    <s v="019 - ANGLE PARK - 480 GRAND JUNCTION ROAD TRAINING CENTRE WORKSHOP"/>
    <b v="1"/>
    <m/>
    <b v="1"/>
    <n v="175"/>
    <s v=""/>
    <s v=""/>
    <s v="97-Contingency Allowance-2"/>
    <n v="0"/>
    <s v="2-2E--97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90"/>
    <s v="2-2G-_________97"/>
    <n v="574"/>
    <x v="6"/>
    <x v="6"/>
    <x v="45"/>
    <x v="11"/>
    <s v=""/>
    <s v=""/>
    <s v="CT"/>
    <s v="Contingency"/>
    <s v="O"/>
    <x v="4"/>
    <n v="97"/>
    <x v="32"/>
    <s v="Item"/>
    <s v="-"/>
    <s v="-"/>
    <n v="25000"/>
    <s v="52_CT"/>
    <s v="05__O"/>
    <s v="2-2G"/>
    <n v="21"/>
    <s v="021 - ANGLE PARK - 480 GRAND JUNCTION ROAD EXTERNAL WORKS"/>
    <b v="1"/>
    <m/>
    <b v="1"/>
    <n v="190"/>
    <s v=""/>
    <s v=""/>
    <s v="97-Contingency Allowance-2"/>
    <n v="0"/>
    <s v="2-2G--97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4"/>
    <s v="3-3B-_________97"/>
    <n v="642"/>
    <x v="5"/>
    <x v="5"/>
    <x v="6"/>
    <x v="6"/>
    <s v=""/>
    <s v=""/>
    <s v="CT"/>
    <s v="Contingency"/>
    <s v="O"/>
    <x v="4"/>
    <n v="97"/>
    <x v="32"/>
    <s v="Item"/>
    <s v="-"/>
    <s v="-"/>
    <n v="74000"/>
    <s v="52_CT"/>
    <s v="05__O"/>
    <s v="3-3B"/>
    <n v="24"/>
    <s v="024 - ANGLE PARK - 622 SOUTH ROAD FLEET WORKSHOP"/>
    <b v="1"/>
    <m/>
    <b v="1"/>
    <n v="214"/>
    <s v=""/>
    <s v=""/>
    <s v="97-Contingency Allowance-3"/>
    <n v="0"/>
    <s v="3-3B--97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5"/>
    <s v="3-3C-_________97"/>
    <n v="677"/>
    <x v="5"/>
    <x v="5"/>
    <x v="46"/>
    <x v="34"/>
    <s v=""/>
    <s v=""/>
    <s v="CT"/>
    <s v="Contingency"/>
    <s v="O"/>
    <x v="4"/>
    <n v="97"/>
    <x v="32"/>
    <s v="Item"/>
    <s v="-"/>
    <s v="-"/>
    <n v="3500"/>
    <s v="52_CT"/>
    <s v="05__O"/>
    <s v="3-3C"/>
    <n v="25"/>
    <s v="025 - ANGLE PARK - 622 SOUTH ROAD FLEET OFFICE"/>
    <b v="1"/>
    <m/>
    <b v="1"/>
    <n v="225"/>
    <s v=""/>
    <s v=""/>
    <s v="97-Contingency Allowance-3"/>
    <n v="0"/>
    <s v="3-3C--97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3"/>
    <s v="3-3E-_________97"/>
    <n v="706"/>
    <x v="5"/>
    <x v="5"/>
    <x v="47"/>
    <x v="35"/>
    <s v=""/>
    <s v=""/>
    <s v="CT"/>
    <s v="Contingency"/>
    <s v="O"/>
    <x v="4"/>
    <n v="97"/>
    <x v="32"/>
    <s v="Item"/>
    <s v="-"/>
    <s v="-"/>
    <n v="2500"/>
    <s v="52_CT"/>
    <s v="05__O"/>
    <s v="3-3E"/>
    <n v="27"/>
    <s v="027 - ANGLE PARK - 622 SOUTH ROAD SUBSTATION TOILET BLOCK"/>
    <b v="1"/>
    <m/>
    <b v="1"/>
    <n v="233"/>
    <s v=""/>
    <s v=""/>
    <s v="97-Contingency Allowance-3"/>
    <n v="0"/>
    <s v="3-3E--97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4"/>
    <s v="3-3F-_________97"/>
    <n v="740"/>
    <x v="5"/>
    <x v="5"/>
    <x v="48"/>
    <x v="36"/>
    <s v=""/>
    <s v=""/>
    <s v="CT"/>
    <s v="Contingency"/>
    <s v="O"/>
    <x v="4"/>
    <n v="97"/>
    <x v="32"/>
    <s v="Item"/>
    <s v="-"/>
    <s v="-"/>
    <n v="12000"/>
    <s v="52_CT"/>
    <s v="05__O"/>
    <s v="3-3F"/>
    <n v="28"/>
    <s v="028 - ANGLE PARK - 622 SOUTH ROAD SUBSTATION TRANSPORTABLE LUNCHROOM"/>
    <b v="1"/>
    <m/>
    <b v="1"/>
    <n v="244"/>
    <s v=""/>
    <s v=""/>
    <s v="97-Contingency Allowance-3"/>
    <n v="0"/>
    <s v="3-3F--97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6"/>
    <s v="3-3G-_________97"/>
    <n v="778"/>
    <x v="5"/>
    <x v="5"/>
    <x v="7"/>
    <x v="3"/>
    <s v=""/>
    <s v=""/>
    <s v="CT"/>
    <s v="Contingency"/>
    <s v="O"/>
    <x v="4"/>
    <n v="97"/>
    <x v="32"/>
    <s v="Item"/>
    <s v="-"/>
    <s v="-"/>
    <n v="18000"/>
    <s v="52_CT"/>
    <s v="05__O"/>
    <s v="3-3G"/>
    <n v="29"/>
    <s v="029 - ANGLE PARK - 622 SOUTH ROAD SUBSTATION WORKSHOP"/>
    <b v="1"/>
    <m/>
    <b v="1"/>
    <n v="256"/>
    <s v=""/>
    <s v=""/>
    <s v="97-Contingency Allowance-3"/>
    <n v="0"/>
    <s v="3-3G--97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79"/>
    <s v="4-4A-_________97"/>
    <n v="837"/>
    <x v="14"/>
    <x v="14"/>
    <x v="20"/>
    <x v="17"/>
    <s v=""/>
    <s v=""/>
    <s v="CT"/>
    <s v="Contingency"/>
    <s v="O"/>
    <x v="4"/>
    <n v="97"/>
    <x v="32"/>
    <s v="Item"/>
    <s v="-"/>
    <s v="-"/>
    <n v="10500"/>
    <s v="52_CT"/>
    <s v="05__O"/>
    <s v="4-4A"/>
    <n v="31"/>
    <s v="031 - ELIZABETH - PEWSEY AVENUE MAIN OFFICE BUILDNG"/>
    <b v="1"/>
    <m/>
    <b v="1"/>
    <n v="279"/>
    <s v=""/>
    <s v=""/>
    <s v="97-Contingency Allowance-4"/>
    <n v="0"/>
    <s v="4-4A--97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2"/>
    <s v="4-4B-_________97"/>
    <n v="878"/>
    <x v="14"/>
    <x v="14"/>
    <x v="25"/>
    <x v="19"/>
    <s v=""/>
    <s v=""/>
    <s v="CT"/>
    <s v="Contingency"/>
    <s v="O"/>
    <x v="4"/>
    <n v="97"/>
    <x v="32"/>
    <s v="Item"/>
    <s v="-"/>
    <s v="-"/>
    <n v="6000"/>
    <s v="52_CT"/>
    <s v="05__O"/>
    <s v="4-4B"/>
    <n v="32"/>
    <s v="032 - ELIZABETH - PEWSEY AVENUE WORKSHOP / OFFICE"/>
    <b v="1"/>
    <m/>
    <b v="1"/>
    <n v="292"/>
    <s v=""/>
    <s v=""/>
    <s v="97-Contingency Allowance-4"/>
    <n v="0"/>
    <s v="4-4B--97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300"/>
    <s v="4-4C-_________97"/>
    <n v="904"/>
    <x v="14"/>
    <x v="14"/>
    <x v="49"/>
    <x v="37"/>
    <s v=""/>
    <s v=""/>
    <s v="CT"/>
    <s v="Contingency"/>
    <s v="O"/>
    <x v="4"/>
    <n v="97"/>
    <x v="32"/>
    <s v="Item"/>
    <s v="-"/>
    <s v="-"/>
    <n v="3500"/>
    <s v="52_CT"/>
    <s v="05__O"/>
    <s v="4-4C"/>
    <n v="33"/>
    <s v="033 - ELIZABETH - PEWSEY AVENUE TRANSPORTABLE OFFICE 1"/>
    <b v="1"/>
    <m/>
    <b v="1"/>
    <n v="300"/>
    <s v=""/>
    <s v=""/>
    <s v="97-Contingency Allowance-4"/>
    <n v="0"/>
    <s v="4-4C--97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08"/>
    <s v="4-4D-_________97"/>
    <n v="930"/>
    <x v="14"/>
    <x v="14"/>
    <x v="50"/>
    <x v="38"/>
    <s v=""/>
    <s v=""/>
    <s v="CT"/>
    <s v="Contingency"/>
    <s v="O"/>
    <x v="4"/>
    <n v="97"/>
    <x v="32"/>
    <s v="Item"/>
    <s v="-"/>
    <s v="-"/>
    <n v="2500"/>
    <s v="52_CT"/>
    <s v="05__O"/>
    <s v="4-4D"/>
    <n v="34"/>
    <s v="034 - ELIZABETH - PEWSEY AVENUE TRANSPORTABLE OFFICE 2"/>
    <b v="1"/>
    <m/>
    <b v="1"/>
    <n v="308"/>
    <s v=""/>
    <s v=""/>
    <s v="97-Contingency Allowance-4"/>
    <n v="0"/>
    <s v="4-4D--97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5"/>
    <s v="4-4E-_________97"/>
    <n v="975"/>
    <x v="14"/>
    <x v="14"/>
    <x v="33"/>
    <x v="11"/>
    <s v=""/>
    <s v=""/>
    <s v="CT"/>
    <s v="Contingency"/>
    <s v="O"/>
    <x v="4"/>
    <n v="97"/>
    <x v="32"/>
    <s v="Item"/>
    <s v="-"/>
    <s v="-"/>
    <n v="142500"/>
    <s v="52_CT"/>
    <s v="05__O"/>
    <s v="4-4E"/>
    <n v="35"/>
    <s v="035 - ELIZABETH - PEWSEY AVENUE EXTERNAL WORKS"/>
    <b v="1"/>
    <m/>
    <b v="1"/>
    <n v="325"/>
    <s v=""/>
    <s v=""/>
    <s v="97-Contingency Allowance-4"/>
    <n v="0"/>
    <s v="4-4E--97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40"/>
    <s v="5-5A-_________97"/>
    <n v="1020"/>
    <x v="17"/>
    <x v="17"/>
    <x v="26"/>
    <x v="1"/>
    <s v=""/>
    <s v=""/>
    <s v="CT"/>
    <s v="Contingency"/>
    <s v="O"/>
    <x v="4"/>
    <n v="97"/>
    <x v="32"/>
    <s v="Item"/>
    <s v="-"/>
    <s v="-"/>
    <n v="16000"/>
    <s v="52_CT"/>
    <s v="05__O"/>
    <s v="5-5A"/>
    <n v="37"/>
    <s v="037 - HINDMARSH - 1 STATION PLACE OFFICE BUILDING"/>
    <b v="1"/>
    <m/>
    <b v="1"/>
    <n v="340"/>
    <s v=""/>
    <s v=""/>
    <s v="97-Contingency Allowance-5"/>
    <n v="0"/>
    <s v="5-5A--97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2"/>
    <s v="5-5B-_________97"/>
    <n v="1058"/>
    <x v="17"/>
    <x v="17"/>
    <x v="51"/>
    <x v="11"/>
    <s v=""/>
    <s v=""/>
    <s v="CT"/>
    <s v="Contingency"/>
    <s v="O"/>
    <x v="4"/>
    <n v="97"/>
    <x v="32"/>
    <s v="Item"/>
    <s v="-"/>
    <s v="-"/>
    <n v="12000"/>
    <s v="52_CT"/>
    <s v="05__O"/>
    <s v="5-5B"/>
    <n v="38"/>
    <s v="038 - HINDMARSH - 1 STATION PLACE EXTERNAL WORKS"/>
    <b v="1"/>
    <m/>
    <b v="1"/>
    <n v="352"/>
    <s v=""/>
    <s v=""/>
    <s v="97-Contingency Allowance-5"/>
    <n v="0"/>
    <s v="5-5B--97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69"/>
    <s v="6-6A-_________97"/>
    <n v="1108"/>
    <x v="11"/>
    <x v="11"/>
    <x v="15"/>
    <x v="13"/>
    <s v=""/>
    <s v=""/>
    <s v="CT"/>
    <s v="Contingency"/>
    <s v="O"/>
    <x v="4"/>
    <n v="97"/>
    <x v="32"/>
    <s v="Item"/>
    <s v="-"/>
    <s v="-"/>
    <n v="3000"/>
    <s v="52_CT"/>
    <s v="05__O"/>
    <s v="6-6A"/>
    <n v="40"/>
    <s v="040 - HOLDEN HILL - 38-44 JACOBSON CRESCENT OFFICE"/>
    <b v="1"/>
    <m/>
    <b v="1"/>
    <n v="369"/>
    <s v=""/>
    <s v=""/>
    <s v="97-Contingency Allowance-6"/>
    <n v="0"/>
    <s v="6-6A--97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1"/>
    <s v="6-6B-_________97"/>
    <n v="1146"/>
    <x v="11"/>
    <x v="11"/>
    <x v="34"/>
    <x v="5"/>
    <s v=""/>
    <s v=""/>
    <s v="CT"/>
    <s v="Contingency"/>
    <s v="O"/>
    <x v="4"/>
    <n v="97"/>
    <x v="32"/>
    <s v="Item"/>
    <s v="-"/>
    <s v="-"/>
    <n v="3000"/>
    <s v="52_CT"/>
    <s v="05__O"/>
    <s v="6-6B"/>
    <n v="41"/>
    <s v="041 - HOLDEN HILL - 38-44 JACOBSON CRESCENT WORKSHOP"/>
    <b v="1"/>
    <m/>
    <b v="1"/>
    <n v="381"/>
    <s v=""/>
    <s v=""/>
    <s v="97-Contingency Allowance-6"/>
    <n v="0"/>
    <s v="6-6B--97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5"/>
    <s v="6-6C-_________97"/>
    <n v="1186"/>
    <x v="11"/>
    <x v="11"/>
    <x v="52"/>
    <x v="11"/>
    <s v=""/>
    <s v=""/>
    <s v="CT"/>
    <s v="Contingency"/>
    <s v="O"/>
    <x v="4"/>
    <n v="97"/>
    <x v="32"/>
    <s v="Item"/>
    <s v="-"/>
    <s v="-"/>
    <n v="10500"/>
    <s v="52_CT"/>
    <s v="05__O"/>
    <s v="6-6C"/>
    <n v="42"/>
    <s v="042 - HOLDEN HILL - 38-44 JACOBSON CRESCENT EXTERNAL WORKS"/>
    <b v="1"/>
    <m/>
    <b v="1"/>
    <n v="395"/>
    <s v=""/>
    <s v=""/>
    <s v="97-Contingency Allowance-6"/>
    <n v="0"/>
    <s v="6-6C--97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68"/>
    <s v="7-7A-_________97"/>
    <n v="1308"/>
    <x v="0"/>
    <x v="0"/>
    <x v="1"/>
    <x v="1"/>
    <s v=""/>
    <s v=""/>
    <s v="CT"/>
    <s v="Contingency"/>
    <s v="O"/>
    <x v="4"/>
    <n v="97"/>
    <x v="32"/>
    <s v="Item"/>
    <s v="-"/>
    <s v="-"/>
    <n v="984000"/>
    <s v="52_CT"/>
    <s v="05__O"/>
    <s v="7-7A"/>
    <n v="44"/>
    <s v="044 - KESWICK - 1 ANZAC HIGHWAY OFFICE BUILDING"/>
    <b v="1"/>
    <m/>
    <b v="1"/>
    <n v="468"/>
    <s v=""/>
    <s v=""/>
    <s v="97-Contingency Allowance-7"/>
    <n v="0"/>
    <s v="7-7A--97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09"/>
    <s v="7-7B-_________97"/>
    <n v="1396"/>
    <x v="0"/>
    <x v="0"/>
    <x v="0"/>
    <x v="0"/>
    <s v=""/>
    <s v=""/>
    <s v="CT"/>
    <s v="Contingency"/>
    <s v="O"/>
    <x v="4"/>
    <n v="97"/>
    <x v="32"/>
    <s v="Item"/>
    <s v="-"/>
    <s v="-"/>
    <n v="35500"/>
    <s v="52_CT"/>
    <s v="05__O"/>
    <s v="7-7B"/>
    <n v="45"/>
    <s v="045 - KESWICK - 1 ANZAC HIGHWAY UNDERCROFT &amp; DECK CARPARK"/>
    <b v="1"/>
    <m/>
    <b v="1"/>
    <n v="509"/>
    <s v=""/>
    <s v=""/>
    <s v="97-Contingency Allowance-7"/>
    <n v="0"/>
    <s v="7-7B--97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18"/>
    <s v="8--___________97"/>
    <n v="1423"/>
    <x v="24"/>
    <x v="24"/>
    <x v="53"/>
    <x v="39"/>
    <s v=""/>
    <s v=""/>
    <s v="CT"/>
    <s v="Contingency"/>
    <s v="O"/>
    <x v="4"/>
    <n v="97"/>
    <x v="32"/>
    <s v="Item"/>
    <s v="-"/>
    <s v="-"/>
    <n v="91000"/>
    <s v="52_CT"/>
    <s v="05__O"/>
    <s v="8"/>
    <n v="46"/>
    <s v="046 - KESWICK - 1F, 12-22 RICHMOND ROAD"/>
    <b v="1"/>
    <m/>
    <b v="1"/>
    <n v="518"/>
    <s v=""/>
    <s v=""/>
    <s v="97-Contingency Allowance-8"/>
    <n v="0"/>
    <s v="8---97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1"/>
    <s v="9--___________97"/>
    <n v="1477"/>
    <x v="25"/>
    <x v="25"/>
    <x v="53"/>
    <x v="39"/>
    <s v=""/>
    <s v=""/>
    <s v="CT"/>
    <s v="Contingency"/>
    <s v="O"/>
    <x v="4"/>
    <n v="97"/>
    <x v="32"/>
    <s v="Item"/>
    <s v="-"/>
    <s v="-"/>
    <n v="76000"/>
    <s v="52_CT"/>
    <s v="05__O"/>
    <s v="9"/>
    <n v="47"/>
    <s v="047 - KESWICK (CARPARK) - RAILWAY TERRACE"/>
    <b v="1"/>
    <m/>
    <b v="1"/>
    <n v="541"/>
    <s v=""/>
    <s v=""/>
    <s v="97-Contingency Allowance-9"/>
    <n v="0"/>
    <s v="9---97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49"/>
    <s v="10-10A-_______97"/>
    <n v="1503"/>
    <x v="20"/>
    <x v="20"/>
    <x v="54"/>
    <x v="40"/>
    <s v=""/>
    <s v=""/>
    <s v="CT"/>
    <s v="Contingency"/>
    <s v="O"/>
    <x v="4"/>
    <n v="97"/>
    <x v="32"/>
    <s v="Item"/>
    <s v="-"/>
    <s v="-"/>
    <n v="46000"/>
    <s v="52_CT"/>
    <s v="05__O"/>
    <s v="10-10A"/>
    <n v="49"/>
    <s v="049 - KURRALTA PARK - 31-33 BROUGHTON AVENUE OFFICE BUILDING"/>
    <b v="1"/>
    <m/>
    <b v="1"/>
    <n v="549"/>
    <s v=""/>
    <s v=""/>
    <s v="97-Contingency Allowance-10"/>
    <n v="0"/>
    <s v="10-10A--97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59"/>
    <s v="10-10B-_______97"/>
    <n v="1535"/>
    <x v="20"/>
    <x v="20"/>
    <x v="55"/>
    <x v="41"/>
    <s v=""/>
    <s v=""/>
    <s v="CT"/>
    <s v="Contingency"/>
    <s v="O"/>
    <x v="4"/>
    <n v="97"/>
    <x v="32"/>
    <s v="Item"/>
    <s v="-"/>
    <s v="-"/>
    <n v="18500"/>
    <s v="52_CT"/>
    <s v="05__O"/>
    <s v="10-10B"/>
    <n v="50"/>
    <s v="050 - KURRALTA PARK - 31-33 BROUGHTON AVENUE MUSEUM"/>
    <b v="1"/>
    <m/>
    <b v="1"/>
    <n v="559"/>
    <s v=""/>
    <s v=""/>
    <s v="97-Contingency Allowance-10"/>
    <n v="0"/>
    <s v="10-10B--97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1"/>
    <s v="10-10C-_______97"/>
    <n v="1573"/>
    <x v="20"/>
    <x v="20"/>
    <x v="35"/>
    <x v="24"/>
    <s v=""/>
    <s v=""/>
    <s v="CT"/>
    <s v="Contingency"/>
    <s v="O"/>
    <x v="4"/>
    <n v="97"/>
    <x v="32"/>
    <s v="Item"/>
    <s v="-"/>
    <s v="-"/>
    <n v="2500"/>
    <s v="52_CT"/>
    <s v="05__O"/>
    <s v="10-10C"/>
    <n v="51"/>
    <s v="051 - KURRALTA PARK - 31-33 BROUGHTON AVENUE STORAGE SHED"/>
    <b v="1"/>
    <m/>
    <b v="1"/>
    <n v="571"/>
    <s v=""/>
    <s v=""/>
    <s v="97-Contingency Allowance-10"/>
    <n v="0"/>
    <s v="10-10C--97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5"/>
    <s v="10-10D-_______97"/>
    <n v="1613"/>
    <x v="20"/>
    <x v="20"/>
    <x v="56"/>
    <x v="10"/>
    <s v=""/>
    <s v=""/>
    <s v="CT"/>
    <s v="Contingency"/>
    <s v="O"/>
    <x v="4"/>
    <n v="97"/>
    <x v="32"/>
    <s v="Item"/>
    <s v="-"/>
    <s v="-"/>
    <n v="58500"/>
    <s v="52_CT"/>
    <s v="05__O"/>
    <s v="10-10D"/>
    <n v="52"/>
    <s v="052 - KURRALTA PARK - 31-33 BROUGHTON AVENUE EXTERNAL WORKS"/>
    <b v="1"/>
    <m/>
    <b v="1"/>
    <n v="585"/>
    <s v=""/>
    <s v=""/>
    <s v="97-Contingency Allowance-10"/>
    <n v="0"/>
    <s v="10-10D--97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600"/>
    <s v="11-11A-_______97"/>
    <n v="1655"/>
    <x v="2"/>
    <x v="2"/>
    <x v="57"/>
    <x v="42"/>
    <s v=""/>
    <s v=""/>
    <s v="CT"/>
    <s v="Contingency"/>
    <s v="O"/>
    <x v="4"/>
    <n v="97"/>
    <x v="32"/>
    <s v="Item"/>
    <s v="-"/>
    <s v="-"/>
    <n v="32000"/>
    <s v="52_CT"/>
    <s v="05__O"/>
    <s v="11-11A"/>
    <n v="54"/>
    <s v="054 - MARLESTON NORTH - 212 RICHMOND ROAD OIL TEST LAB (TRANSCARE)"/>
    <b v="1"/>
    <m/>
    <b v="1"/>
    <n v="600"/>
    <s v=""/>
    <s v=""/>
    <s v="97-Contingency Allowance-11"/>
    <n v="0"/>
    <s v="11-11A--97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4"/>
    <s v="11-11B-_______97"/>
    <n v="1697"/>
    <x v="2"/>
    <x v="2"/>
    <x v="58"/>
    <x v="43"/>
    <s v=""/>
    <s v=""/>
    <s v="CT"/>
    <s v="Contingency"/>
    <s v="O"/>
    <x v="4"/>
    <n v="97"/>
    <x v="32"/>
    <s v="Item"/>
    <s v="-"/>
    <s v="-"/>
    <n v="7500"/>
    <s v="52_CT"/>
    <s v="05__O"/>
    <s v="11-11B"/>
    <n v="55"/>
    <s v="055 - MARLESTON NORTH - 212 RICHMOND ROAD OIL PLANT &amp; STORAGE SHEDS"/>
    <b v="1"/>
    <m/>
    <b v="1"/>
    <n v="614"/>
    <s v=""/>
    <s v=""/>
    <s v="97-Contingency Allowance-11"/>
    <n v="0"/>
    <s v="11-11B--97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27"/>
    <s v="11-11C-_______97"/>
    <n v="1734"/>
    <x v="2"/>
    <x v="2"/>
    <x v="59"/>
    <x v="44"/>
    <s v=""/>
    <s v=""/>
    <s v="CT"/>
    <s v="Contingency"/>
    <s v="O"/>
    <x v="4"/>
    <n v="97"/>
    <x v="32"/>
    <s v="Item"/>
    <s v="-"/>
    <s v="-"/>
    <n v="3000"/>
    <s v="52_CT"/>
    <s v="05__O"/>
    <s v="11-11C"/>
    <n v="56"/>
    <s v="056 - MARLESTON NORTH - 212 RICHMOND ROAD OUTPOST OFFICE"/>
    <b v="1"/>
    <m/>
    <b v="1"/>
    <n v="627"/>
    <s v=""/>
    <s v=""/>
    <s v="97-Contingency Allowance-11"/>
    <n v="0"/>
    <s v="11-11C--97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6"/>
    <s v="11-11D-_______97"/>
    <n v="1763"/>
    <x v="2"/>
    <x v="2"/>
    <x v="36"/>
    <x v="25"/>
    <s v=""/>
    <s v=""/>
    <s v="CT"/>
    <s v="Contingency"/>
    <s v="O"/>
    <x v="4"/>
    <n v="97"/>
    <x v="32"/>
    <s v="Item"/>
    <s v="-"/>
    <s v="-"/>
    <n v="4000"/>
    <s v="52_CT"/>
    <s v="05__O"/>
    <s v="11-11D"/>
    <n v="57"/>
    <s v="057 - MARLESTON NORTH - 212 RICHMOND ROAD CRANE OPERATION AREA"/>
    <b v="1"/>
    <m/>
    <b v="1"/>
    <n v="636"/>
    <s v=""/>
    <s v=""/>
    <s v="97-Contingency Allowance-11"/>
    <n v="0"/>
    <s v="11-11D--97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60"/>
    <s v="11-11E-_______97"/>
    <n v="1825"/>
    <x v="2"/>
    <x v="2"/>
    <x v="60"/>
    <x v="45"/>
    <s v=""/>
    <s v=""/>
    <s v="CT"/>
    <s v="Contingency"/>
    <s v="O"/>
    <x v="4"/>
    <n v="97"/>
    <x v="32"/>
    <s v="Item"/>
    <s v="-"/>
    <s v="-"/>
    <n v="61500"/>
    <s v="52_CT"/>
    <s v="05__O"/>
    <s v="11-11E"/>
    <n v="58"/>
    <s v="058 - MARLESTON NORTH - 212 RICHMOND ROAD TRANSFORMER WORKSHOP &amp; OFFICE (INCL. ADJACENT SHEDS)"/>
    <b v="1"/>
    <m/>
    <b v="1"/>
    <n v="660"/>
    <s v=""/>
    <s v=""/>
    <s v="97-Contingency Allowance-11"/>
    <n v="0"/>
    <s v="11-11E--97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6"/>
    <s v="11-11F-_______97"/>
    <n v="1867"/>
    <x v="2"/>
    <x v="2"/>
    <x v="61"/>
    <x v="46"/>
    <s v=""/>
    <s v=""/>
    <s v="CT"/>
    <s v="Contingency"/>
    <s v="O"/>
    <x v="4"/>
    <n v="97"/>
    <x v="32"/>
    <s v="Item"/>
    <s v="-"/>
    <s v="-"/>
    <n v="23500"/>
    <s v="52_CT"/>
    <s v="05__O"/>
    <s v="11-11F"/>
    <n v="59"/>
    <s v="059 - MARLESTON NORTH - 212 RICHMOND ROAD EXTERNAL STORAGE AREA"/>
    <b v="1"/>
    <m/>
    <b v="1"/>
    <n v="676"/>
    <s v=""/>
    <s v=""/>
    <s v="97-Contingency Allowance-11"/>
    <n v="0"/>
    <s v="11-11F--97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89"/>
    <s v="11-11G-_______97"/>
    <n v="1902"/>
    <x v="2"/>
    <x v="2"/>
    <x v="62"/>
    <x v="47"/>
    <s v=""/>
    <s v=""/>
    <s v="CT"/>
    <s v="Contingency"/>
    <s v="O"/>
    <x v="4"/>
    <n v="97"/>
    <x v="32"/>
    <s v="Item"/>
    <s v="-"/>
    <s v="-"/>
    <n v="15000"/>
    <s v="52_CT"/>
    <s v="05__O"/>
    <s v="11-11G"/>
    <n v="60"/>
    <s v="060 - MARLESTON NORTH - 212 RICHMOND ROAD CARPARK"/>
    <b v="1"/>
    <m/>
    <b v="1"/>
    <n v="689"/>
    <s v=""/>
    <s v=""/>
    <s v="97-Contingency Allowance-11"/>
    <n v="0"/>
    <s v="11-11G--97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5"/>
    <s v="11-11I-_______97"/>
    <n v="1951"/>
    <x v="2"/>
    <x v="2"/>
    <x v="63"/>
    <x v="48"/>
    <s v=""/>
    <s v=""/>
    <s v="CT"/>
    <s v="Contingency"/>
    <s v="O"/>
    <x v="4"/>
    <n v="97"/>
    <x v="32"/>
    <s v="Item"/>
    <s v="-"/>
    <s v="-"/>
    <n v="5500"/>
    <s v="52_CT"/>
    <s v="05__O"/>
    <s v="11-11I"/>
    <n v="62"/>
    <s v="062 - MARLESTON NORTH - 212 RICHMOND ROAD WHITE HOUSE"/>
    <b v="1"/>
    <m/>
    <b v="1"/>
    <n v="705"/>
    <s v=""/>
    <s v=""/>
    <s v="97-Contingency Allowance-11"/>
    <n v="0"/>
    <s v="11-11I--97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6"/>
    <s v="11-11J-_______97"/>
    <n v="1986"/>
    <x v="2"/>
    <x v="2"/>
    <x v="64"/>
    <x v="49"/>
    <s v=""/>
    <s v=""/>
    <s v="CT"/>
    <s v="Contingency"/>
    <s v="O"/>
    <x v="4"/>
    <n v="97"/>
    <x v="32"/>
    <s v="Item"/>
    <s v="-"/>
    <s v="-"/>
    <n v="2000"/>
    <s v="52_CT"/>
    <s v="05__O"/>
    <s v="11-11J"/>
    <n v="63"/>
    <s v="063 - MARLESTON NORTH - 212 RICHMOND ROAD ADMINISTRATION OFFICE"/>
    <b v="1"/>
    <m/>
    <b v="1"/>
    <n v="716"/>
    <s v=""/>
    <s v=""/>
    <s v="97-Contingency Allowance-11"/>
    <n v="0"/>
    <s v="11-11J--97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5"/>
    <s v="11-11K-_______97"/>
    <n v="2015"/>
    <x v="2"/>
    <x v="2"/>
    <x v="65"/>
    <x v="50"/>
    <s v=""/>
    <s v=""/>
    <s v="CT"/>
    <s v="Contingency"/>
    <s v="O"/>
    <x v="4"/>
    <n v="97"/>
    <x v="32"/>
    <s v="Item"/>
    <s v="-"/>
    <s v="-"/>
    <n v="1500"/>
    <s v="52_CT"/>
    <s v="05__O"/>
    <s v="11-11K"/>
    <n v="64"/>
    <s v="064 - MARLESTON NORTH - 212 RICHMOND ROAD SUBSTATION MAINTENANCE OFFICE"/>
    <b v="1"/>
    <m/>
    <b v="1"/>
    <n v="725"/>
    <s v=""/>
    <s v=""/>
    <s v="97-Contingency Allowance-11"/>
    <n v="0"/>
    <s v="11-11K--97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37"/>
    <s v="11-11L-_______97"/>
    <n v="2049"/>
    <x v="2"/>
    <x v="2"/>
    <x v="66"/>
    <x v="51"/>
    <s v=""/>
    <s v=""/>
    <s v="CT"/>
    <s v="Contingency"/>
    <s v="O"/>
    <x v="4"/>
    <n v="97"/>
    <x v="32"/>
    <s v="Item"/>
    <s v="-"/>
    <s v="-"/>
    <n v="6500"/>
    <s v="52_CT"/>
    <s v="05__O"/>
    <s v="11-11L"/>
    <n v="65"/>
    <s v="065 - MARLESTON NORTH - 212 RICHMOND ROAD HV OFFICE/TEST CENTRE"/>
    <b v="1"/>
    <m/>
    <b v="1"/>
    <n v="737"/>
    <s v=""/>
    <s v=""/>
    <s v="97-Contingency Allowance-11"/>
    <n v="0"/>
    <s v="11-11L--97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6"/>
    <s v="11-11M-_______97"/>
    <n v="2078"/>
    <x v="2"/>
    <x v="2"/>
    <x v="32"/>
    <x v="23"/>
    <s v=""/>
    <s v=""/>
    <s v="CT"/>
    <s v="Contingency"/>
    <s v="O"/>
    <x v="4"/>
    <n v="97"/>
    <x v="32"/>
    <s v="Item"/>
    <s v="-"/>
    <s v="-"/>
    <n v="10500"/>
    <s v="52_CT"/>
    <s v="05__O"/>
    <s v="11-11M"/>
    <n v="66"/>
    <s v="066 - MARLESTON NORTH - 212 RICHMOND ROAD CREATIVE SERVICES"/>
    <b v="1"/>
    <m/>
    <b v="1"/>
    <n v="746"/>
    <s v=""/>
    <s v=""/>
    <s v="97-Contingency Allowance-11"/>
    <n v="0"/>
    <s v="11-11M--97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57"/>
    <s v="11-11N-_______97"/>
    <n v="2111"/>
    <x v="2"/>
    <x v="2"/>
    <x v="8"/>
    <x v="7"/>
    <s v=""/>
    <s v=""/>
    <s v="CT"/>
    <s v="Contingency"/>
    <s v="O"/>
    <x v="4"/>
    <n v="97"/>
    <x v="32"/>
    <s v="Item"/>
    <s v="-"/>
    <s v="-"/>
    <n v="7000"/>
    <s v="52_CT"/>
    <s v="05__O"/>
    <s v="11-11N"/>
    <n v="67"/>
    <s v="067 - MARLESTON NORTH - 212 RICHMOND ROAD WELDING WORKSHOP"/>
    <b v="1"/>
    <m/>
    <b v="1"/>
    <n v="757"/>
    <s v=""/>
    <s v=""/>
    <s v="97-Contingency Allowance-11"/>
    <n v="0"/>
    <s v="11-11N--97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4"/>
    <s v="11-11O-_______97"/>
    <n v="2156"/>
    <x v="2"/>
    <x v="2"/>
    <x v="3"/>
    <x v="3"/>
    <s v=""/>
    <s v=""/>
    <s v="CT"/>
    <s v="Contingency"/>
    <s v="O"/>
    <x v="4"/>
    <n v="97"/>
    <x v="32"/>
    <s v="Item"/>
    <s v="-"/>
    <s v="-"/>
    <n v="27000"/>
    <s v="52_CT"/>
    <s v="05__O"/>
    <s v="11-11O"/>
    <n v="68"/>
    <s v="068 - MARLESTON NORTH - 212 RICHMOND ROAD SUBSTATION WORKSHOP"/>
    <b v="1"/>
    <m/>
    <b v="1"/>
    <n v="774"/>
    <s v=""/>
    <s v=""/>
    <s v="97-Contingency Allowance-11"/>
    <n v="0"/>
    <s v="11-11O--97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90"/>
    <s v="11-11P-_______97"/>
    <n v="2199"/>
    <x v="2"/>
    <x v="2"/>
    <x v="67"/>
    <x v="52"/>
    <s v=""/>
    <s v=""/>
    <s v="CT"/>
    <s v="Contingency"/>
    <s v="O"/>
    <x v="4"/>
    <n v="97"/>
    <x v="32"/>
    <s v="Item"/>
    <s v="-"/>
    <s v="-"/>
    <n v="22000"/>
    <s v="52_CT"/>
    <s v="05__O"/>
    <s v="11-11P"/>
    <n v="69"/>
    <s v="069 - MARLESTON NORTH - 212 RICHMOND ROAD SUBSTATION STORE"/>
    <b v="1"/>
    <m/>
    <b v="1"/>
    <n v="790"/>
    <s v=""/>
    <s v=""/>
    <s v="97-Contingency Allowance-11"/>
    <n v="0"/>
    <s v="11-11P--97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2"/>
    <s v="11-11Q-_______97"/>
    <n v="2233"/>
    <x v="2"/>
    <x v="2"/>
    <x v="68"/>
    <x v="53"/>
    <s v=""/>
    <s v=""/>
    <s v="CT"/>
    <s v="Contingency"/>
    <s v="O"/>
    <x v="4"/>
    <n v="97"/>
    <x v="32"/>
    <s v="Item"/>
    <s v="-"/>
    <s v="-"/>
    <n v="18500"/>
    <s v="52_CT"/>
    <s v="05__O"/>
    <s v="11-11Q"/>
    <n v="70"/>
    <s v="070 - MARLESTON NORTH - 212 RICHMOND ROAD SUBSTATION EXTERNAL STORAGE"/>
    <b v="1"/>
    <m/>
    <b v="1"/>
    <n v="802"/>
    <s v=""/>
    <s v=""/>
    <s v="97-Contingency Allowance-11"/>
    <n v="0"/>
    <s v="11-11Q--97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1"/>
    <s v="11-11R-_______97"/>
    <n v="2262"/>
    <x v="2"/>
    <x v="2"/>
    <x v="69"/>
    <x v="54"/>
    <s v=""/>
    <s v=""/>
    <s v="CT"/>
    <s v="Contingency"/>
    <s v="O"/>
    <x v="4"/>
    <n v="97"/>
    <x v="32"/>
    <s v="Item"/>
    <s v="-"/>
    <s v="-"/>
    <n v="1000"/>
    <s v="52_CT"/>
    <s v="05__O"/>
    <s v="11-11R"/>
    <n v="71"/>
    <s v="071 - MARLESTON NORTH - 212 RICHMOND ROAD CONSTRUCTION OFFICE"/>
    <b v="1"/>
    <m/>
    <b v="1"/>
    <n v="811"/>
    <s v=""/>
    <s v=""/>
    <s v="97-Contingency Allowance-11"/>
    <n v="0"/>
    <s v="11-11R--97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20"/>
    <s v="11-11S-_______97"/>
    <n v="2291"/>
    <x v="2"/>
    <x v="2"/>
    <x v="70"/>
    <x v="55"/>
    <s v=""/>
    <s v=""/>
    <s v="CT"/>
    <s v="Contingency"/>
    <s v="O"/>
    <x v="4"/>
    <n v="97"/>
    <x v="32"/>
    <s v="Item"/>
    <s v="-"/>
    <s v="-"/>
    <n v="5000"/>
    <s v="52_CT"/>
    <s v="05__O"/>
    <s v="11-11S"/>
    <n v="72"/>
    <s v="072 - MARLESTON NORTH - 212 RICHMOND ROAD LUNCHROOM"/>
    <b v="1"/>
    <m/>
    <b v="1"/>
    <n v="820"/>
    <s v=""/>
    <s v=""/>
    <s v="97-Contingency Allowance-11"/>
    <n v="0"/>
    <s v="11-11S--97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28"/>
    <s v="11-11T-_______97"/>
    <n v="2317"/>
    <x v="2"/>
    <x v="2"/>
    <x v="71"/>
    <x v="56"/>
    <s v=""/>
    <s v=""/>
    <s v="CT"/>
    <s v="Contingency"/>
    <s v="O"/>
    <x v="4"/>
    <n v="97"/>
    <x v="32"/>
    <s v="Item"/>
    <s v="-"/>
    <s v="-"/>
    <n v="500"/>
    <s v="52_CT"/>
    <s v="05__O"/>
    <s v="11-11T"/>
    <n v="73"/>
    <s v="073 - MARLESTON NORTH - 212 RICHMOND ROAD FLAMMABLE STORE"/>
    <b v="1"/>
    <m/>
    <b v="1"/>
    <n v="828"/>
    <s v=""/>
    <s v=""/>
    <s v="97-Contingency Allowance-11"/>
    <n v="0"/>
    <s v="11-11T--97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39"/>
    <s v="12-12A-_______97"/>
    <n v="2352"/>
    <x v="3"/>
    <x v="3"/>
    <x v="72"/>
    <x v="57"/>
    <s v=""/>
    <s v=""/>
    <s v="CT"/>
    <s v="Contingency"/>
    <s v="O"/>
    <x v="4"/>
    <n v="97"/>
    <x v="32"/>
    <s v="Item"/>
    <s v="-"/>
    <s v="-"/>
    <n v="5000"/>
    <s v="52_CT"/>
    <s v="05__O"/>
    <s v="12-12A"/>
    <n v="75"/>
    <s v="075 - MARLESTON SOUTH - 41-55 BARNES AVENUE STORE A"/>
    <b v="1"/>
    <m/>
    <b v="1"/>
    <n v="839"/>
    <s v=""/>
    <s v=""/>
    <s v="97-Contingency Allowance-12"/>
    <n v="0"/>
    <s v="12-12A--97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50"/>
    <s v="12-12B-_______97"/>
    <n v="2387"/>
    <x v="3"/>
    <x v="3"/>
    <x v="37"/>
    <x v="26"/>
    <s v=""/>
    <s v=""/>
    <s v="CT"/>
    <s v="Contingency"/>
    <s v="O"/>
    <x v="4"/>
    <n v="97"/>
    <x v="32"/>
    <s v="Item"/>
    <s v="-"/>
    <s v="-"/>
    <n v="2000"/>
    <s v="52_CT"/>
    <s v="05__O"/>
    <s v="12-12B"/>
    <n v="76"/>
    <s v="076 - MARLESTON SOUTH - 41-55 BARNES AVENUE STORE B"/>
    <b v="1"/>
    <m/>
    <b v="1"/>
    <n v="850"/>
    <s v=""/>
    <s v=""/>
    <s v="97-Contingency Allowance-12"/>
    <n v="0"/>
    <s v="12-12B--97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2"/>
    <s v="12-12C-_______97"/>
    <n v="2425"/>
    <x v="3"/>
    <x v="3"/>
    <x v="73"/>
    <x v="58"/>
    <s v=""/>
    <s v=""/>
    <s v="CT"/>
    <s v="Contingency"/>
    <s v="O"/>
    <x v="4"/>
    <n v="97"/>
    <x v="32"/>
    <s v="Item"/>
    <s v="-"/>
    <s v="-"/>
    <n v="13000"/>
    <s v="52_CT"/>
    <s v="05__O"/>
    <s v="12-12C"/>
    <n v="77"/>
    <s v="077 - MARLESTON SOUTH - 41-55 BARNES AVENUE MAIN OFFICE"/>
    <b v="1"/>
    <m/>
    <b v="1"/>
    <n v="862"/>
    <s v=""/>
    <s v=""/>
    <s v="97-Contingency Allowance-12"/>
    <n v="0"/>
    <s v="12-12C--97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3"/>
    <s v="12-12D-_______97"/>
    <n v="2460"/>
    <x v="3"/>
    <x v="3"/>
    <x v="74"/>
    <x v="59"/>
    <s v=""/>
    <s v=""/>
    <s v="CT"/>
    <s v="Contingency"/>
    <s v="O"/>
    <x v="4"/>
    <n v="97"/>
    <x v="32"/>
    <s v="Item"/>
    <s v="-"/>
    <s v="-"/>
    <n v="4500"/>
    <s v="52_CT"/>
    <s v="05__O"/>
    <s v="12-12D"/>
    <n v="78"/>
    <s v="078 - MARLESTON SOUTH - 41-55 BARNES AVENUE OLD FLEET BUILDING"/>
    <b v="1"/>
    <m/>
    <b v="1"/>
    <n v="873"/>
    <s v=""/>
    <s v=""/>
    <s v="97-Contingency Allowance-12"/>
    <n v="0"/>
    <s v="12-12D--97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1"/>
    <s v="12-12E-_______97"/>
    <n v="2508"/>
    <x v="3"/>
    <x v="3"/>
    <x v="4"/>
    <x v="4"/>
    <s v=""/>
    <s v=""/>
    <s v="CT"/>
    <s v="Contingency"/>
    <s v="O"/>
    <x v="4"/>
    <n v="97"/>
    <x v="32"/>
    <s v="Item"/>
    <s v="-"/>
    <s v="-"/>
    <n v="7500"/>
    <s v="52_CT"/>
    <s v="05__O"/>
    <s v="12-12E"/>
    <n v="79"/>
    <s v="079 - MARLESTON SOUTH - 41-55 BARNES AVENUE CBD OFFICE / AMENITIES / CANTEEN BUILDING"/>
    <b v="1"/>
    <m/>
    <b v="1"/>
    <n v="891"/>
    <s v=""/>
    <s v=""/>
    <s v="97-Contingency Allowance-12"/>
    <n v="0"/>
    <s v="12-12E--97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2"/>
    <s v="12-12F-_______97"/>
    <n v="2541"/>
    <x v="3"/>
    <x v="3"/>
    <x v="27"/>
    <x v="20"/>
    <s v=""/>
    <s v=""/>
    <s v="CT"/>
    <s v="Contingency"/>
    <s v="O"/>
    <x v="4"/>
    <n v="97"/>
    <x v="32"/>
    <s v="Item"/>
    <s v="-"/>
    <s v="-"/>
    <n v="3000"/>
    <s v="52_CT"/>
    <s v="05__O"/>
    <s v="12-12F"/>
    <n v="80"/>
    <s v="080 - MARLESTON SOUTH - 41-55 BARNES AVENUE METERING SERVICES"/>
    <b v="1"/>
    <m/>
    <b v="1"/>
    <n v="902"/>
    <s v=""/>
    <s v=""/>
    <s v="97-Contingency Allowance-12"/>
    <n v="0"/>
    <s v="12-12F--97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1"/>
    <s v="12-12G-_______97"/>
    <n v="2570"/>
    <x v="3"/>
    <x v="3"/>
    <x v="75"/>
    <x v="60"/>
    <s v=""/>
    <s v=""/>
    <s v="CT"/>
    <s v="Contingency"/>
    <s v="O"/>
    <x v="4"/>
    <n v="97"/>
    <x v="32"/>
    <s v="Item"/>
    <s v="-"/>
    <s v="-"/>
    <n v="1000"/>
    <s v="52_CT"/>
    <s v="05__O"/>
    <s v="12-12G"/>
    <n v="81"/>
    <s v="081 - MARLESTON SOUTH - 41-55 BARNES AVENUE SCADA"/>
    <b v="1"/>
    <m/>
    <b v="1"/>
    <n v="911"/>
    <s v=""/>
    <s v=""/>
    <s v="97-Contingency Allowance-12"/>
    <n v="0"/>
    <s v="12-12G--97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6"/>
    <s v="12-12H-_______97"/>
    <n v="2611"/>
    <x v="3"/>
    <x v="3"/>
    <x v="76"/>
    <x v="11"/>
    <s v=""/>
    <s v=""/>
    <s v="CT"/>
    <s v="Contingency"/>
    <s v="O"/>
    <x v="4"/>
    <n v="97"/>
    <x v="32"/>
    <s v="Item"/>
    <s v="-"/>
    <s v="-"/>
    <n v="84000"/>
    <s v="52_CT"/>
    <s v="05__O"/>
    <s v="12-12H"/>
    <n v="82"/>
    <s v="082 - MARLESTON SOUTH - 41-55 BARNES AVENUE EXTERNAL WORKS"/>
    <b v="1"/>
    <m/>
    <b v="1"/>
    <n v="926"/>
    <s v=""/>
    <s v=""/>
    <s v="97-Contingency Allowance-12"/>
    <n v="0"/>
    <s v="12-12H--97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38"/>
    <s v="13--__________97"/>
    <n v="2646"/>
    <x v="26"/>
    <x v="26"/>
    <x v="53"/>
    <x v="39"/>
    <s v=""/>
    <s v=""/>
    <s v="CT"/>
    <s v="Contingency"/>
    <s v="O"/>
    <x v="4"/>
    <n v="97"/>
    <x v="32"/>
    <s v="Item"/>
    <s v="-"/>
    <s v="-"/>
    <n v="4000"/>
    <s v="52_CT"/>
    <s v="05__O"/>
    <s v="13"/>
    <n v="83"/>
    <s v="083 - RICHMOND - 229-231 RICHMOND ROAD (LEASED)"/>
    <b v="1"/>
    <m/>
    <b v="1"/>
    <n v="938"/>
    <s v=""/>
    <s v=""/>
    <s v="97-Contingency Allowance-13"/>
    <n v="0"/>
    <s v="13---97"/>
    <s v=""/>
    <s v="13--"/>
    <n v="1"/>
    <m/>
    <s v="not APN"/>
    <s v="not APN"/>
    <n v="0"/>
    <n v="0.62284119840555485"/>
    <n v="0"/>
    <s v="on costs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5"/>
    <s v="14-14A-_______97"/>
    <n v="2669"/>
    <x v="27"/>
    <x v="27"/>
    <x v="77"/>
    <x v="61"/>
    <s v=""/>
    <s v=""/>
    <s v="CT"/>
    <s v="Contingency"/>
    <s v="O"/>
    <x v="4"/>
    <n v="97"/>
    <x v="32"/>
    <s v="Item"/>
    <s v="-"/>
    <s v="-"/>
    <n v="0"/>
    <s v="52_CT"/>
    <s v="05__O"/>
    <s v="14-14A"/>
    <n v="85"/>
    <s v="085 - MORPHETT VALE - 58 PIMPALA ROAD OFFICE BUILDING - EXCLUDED"/>
    <b v="1"/>
    <m/>
    <b v="1"/>
    <n v="945"/>
    <s v=""/>
    <s v=""/>
    <s v="97-Contingency Allowance-14"/>
    <n v="0"/>
    <s v="14-14A--97"/>
    <s v=""/>
    <s v="14-14A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1"/>
    <s v="14-14B-_______97"/>
    <n v="2689"/>
    <x v="27"/>
    <x v="27"/>
    <x v="78"/>
    <x v="62"/>
    <s v=""/>
    <s v=""/>
    <s v="CT"/>
    <s v="Contingency"/>
    <s v="O"/>
    <x v="4"/>
    <n v="97"/>
    <x v="32"/>
    <s v="Item"/>
    <s v="-"/>
    <s v="-"/>
    <n v="0"/>
    <s v="52_CT"/>
    <s v="05__O"/>
    <s v="14-14B"/>
    <n v="86"/>
    <s v="086 - MORPHETT VALE - 58 PIMPALA ROAD FIELD SERVICE OFFICE - EXCLUDED"/>
    <b v="1"/>
    <m/>
    <b v="1"/>
    <n v="951"/>
    <s v=""/>
    <s v=""/>
    <s v="97-Contingency Allowance-14"/>
    <n v="0"/>
    <s v="14-14B--97"/>
    <s v=""/>
    <s v="14-14B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7"/>
    <s v="14-14C-_______97"/>
    <n v="2709"/>
    <x v="27"/>
    <x v="27"/>
    <x v="79"/>
    <x v="63"/>
    <s v=""/>
    <s v=""/>
    <s v="CT"/>
    <s v="Contingency"/>
    <s v="O"/>
    <x v="4"/>
    <n v="97"/>
    <x v="32"/>
    <s v="Item"/>
    <s v="-"/>
    <s v="-"/>
    <n v="0"/>
    <s v="52_CT"/>
    <s v="05__O"/>
    <s v="14-14C"/>
    <n v="87"/>
    <s v="087 - MORPHETT VALE - 58 PIMPALA ROAD LUNCH ROOM / TOILETS - EXCLUDED"/>
    <b v="1"/>
    <m/>
    <b v="1"/>
    <n v="957"/>
    <s v=""/>
    <s v=""/>
    <s v="97-Contingency Allowance-14"/>
    <n v="0"/>
    <s v="14-14C--97"/>
    <s v=""/>
    <s v="14-14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4"/>
    <s v="14-14E-_______97"/>
    <n v="2735"/>
    <x v="27"/>
    <x v="27"/>
    <x v="80"/>
    <x v="64"/>
    <s v=""/>
    <s v=""/>
    <s v="CT"/>
    <s v="Contingency"/>
    <s v="O"/>
    <x v="4"/>
    <n v="97"/>
    <x v="32"/>
    <s v="Item"/>
    <s v="-"/>
    <s v="-"/>
    <n v="0"/>
    <s v="52_CT"/>
    <s v="05__O"/>
    <s v="14-14E"/>
    <n v="89"/>
    <s v="089 - MORPHETT VALE - 58 PIMPALA ROAD STORAGE SHED - EXCLUDED"/>
    <b v="1"/>
    <m/>
    <b v="1"/>
    <n v="964"/>
    <s v=""/>
    <s v=""/>
    <s v="97-Contingency Allowance-14"/>
    <n v="0"/>
    <s v="14-14E--97"/>
    <s v=""/>
    <s v="14-14E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2"/>
    <s v="14-14G-_______97"/>
    <n v="2764"/>
    <x v="27"/>
    <x v="27"/>
    <x v="81"/>
    <x v="65"/>
    <s v=""/>
    <s v=""/>
    <s v="CT"/>
    <s v="Contingency"/>
    <s v="O"/>
    <x v="4"/>
    <n v="97"/>
    <x v="32"/>
    <s v="Item"/>
    <s v="-"/>
    <s v="-"/>
    <n v="0"/>
    <s v="52_CT"/>
    <s v="05__O"/>
    <s v="14-14G"/>
    <n v="91"/>
    <s v="091 - MORPHETT VALE - 58 PIMPALA ROAD EXTERNAL WORKS - EXCLUDED"/>
    <b v="1"/>
    <m/>
    <b v="1"/>
    <n v="972"/>
    <s v=""/>
    <s v=""/>
    <s v="97-Contingency Allowance-14"/>
    <n v="0"/>
    <s v="14-14G--97"/>
    <s v=""/>
    <s v="14-14G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4"/>
    <s v="15-15A-_______97"/>
    <n v="2798"/>
    <x v="1"/>
    <x v="1"/>
    <x v="18"/>
    <x v="15"/>
    <s v=""/>
    <s v=""/>
    <s v="CT"/>
    <s v="Contingency"/>
    <s v="O"/>
    <x v="4"/>
    <n v="97"/>
    <x v="32"/>
    <s v="Item"/>
    <s v="-"/>
    <s v="-"/>
    <n v="4500"/>
    <s v="52_CT"/>
    <s v="05__O"/>
    <s v="15-15A"/>
    <n v="93"/>
    <s v="093 - ST MARYS - 33 AYLIFFES ROAD LINESMAN OFFICE"/>
    <b v="1"/>
    <m/>
    <b v="1"/>
    <n v="984"/>
    <s v=""/>
    <s v=""/>
    <s v="97-Contingency Allowance-15"/>
    <n v="0"/>
    <s v="15-15A--97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5"/>
    <s v="15-15B-_______97"/>
    <n v="2833"/>
    <x v="1"/>
    <x v="1"/>
    <x v="2"/>
    <x v="2"/>
    <s v=""/>
    <s v=""/>
    <s v="CT"/>
    <s v="Contingency"/>
    <s v="O"/>
    <x v="4"/>
    <n v="97"/>
    <x v="32"/>
    <s v="Item"/>
    <s v="-"/>
    <s v="-"/>
    <n v="10000"/>
    <s v="52_CT"/>
    <s v="05__O"/>
    <s v="15-15B"/>
    <n v="94"/>
    <s v="094 - ST MARYS - 33 AYLIFFES ROAD MAIN OFFICE"/>
    <b v="1"/>
    <m/>
    <b v="1"/>
    <n v="995"/>
    <s v=""/>
    <s v=""/>
    <s v="97-Contingency Allowance-15"/>
    <n v="0"/>
    <s v="15-15B--97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10"/>
    <s v="15-15C-_______97"/>
    <n v="2874"/>
    <x v="1"/>
    <x v="1"/>
    <x v="28"/>
    <x v="21"/>
    <s v=""/>
    <s v=""/>
    <s v="CT"/>
    <s v="Contingency"/>
    <s v="O"/>
    <x v="4"/>
    <n v="97"/>
    <x v="32"/>
    <s v="Item"/>
    <s v="-"/>
    <s v="-"/>
    <n v="5000"/>
    <s v="52_CT"/>
    <s v="05__O"/>
    <s v="15-15C"/>
    <n v="95"/>
    <s v="095 - ST MARYS - 33 AYLIFFES ROAD MALE TOILET BLOCK"/>
    <b v="1"/>
    <m/>
    <b v="1"/>
    <n v="1010"/>
    <s v=""/>
    <s v=""/>
    <s v="97-Contingency Allowance-15"/>
    <n v="0"/>
    <s v="15-15C--97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20"/>
    <s v="15-15F-_______97"/>
    <n v="2912"/>
    <x v="1"/>
    <x v="1"/>
    <x v="82"/>
    <x v="5"/>
    <s v=""/>
    <s v=""/>
    <s v="CT"/>
    <s v="Contingency"/>
    <s v="O"/>
    <x v="4"/>
    <n v="97"/>
    <x v="32"/>
    <s v="Item"/>
    <s v="-"/>
    <s v="-"/>
    <n v="24500"/>
    <s v="52_CT"/>
    <s v="05__O"/>
    <s v="15-15F"/>
    <n v="98"/>
    <s v="098 - ST MARYS - 33 AYLIFFES ROAD WORKSHOP"/>
    <b v="1"/>
    <m/>
    <b v="1"/>
    <n v="1020"/>
    <s v=""/>
    <s v=""/>
    <s v="97-Contingency Allowance-15"/>
    <n v="0"/>
    <s v="15-15F--97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28"/>
    <s v="15-15G-_______97"/>
    <n v="2938"/>
    <x v="1"/>
    <x v="1"/>
    <x v="83"/>
    <x v="24"/>
    <s v=""/>
    <s v=""/>
    <s v="CT"/>
    <s v="Contingency"/>
    <s v="O"/>
    <x v="4"/>
    <n v="97"/>
    <x v="32"/>
    <s v="Item"/>
    <s v="-"/>
    <s v="-"/>
    <n v="4500"/>
    <s v="52_CT"/>
    <s v="05__O"/>
    <s v="15-15G"/>
    <n v="99"/>
    <s v="099 - ST MARYS - 33 AYLIFFES ROAD STORAGE SHED"/>
    <b v="1"/>
    <m/>
    <b v="1"/>
    <n v="1028"/>
    <s v=""/>
    <s v=""/>
    <s v="97-Contingency Allowance-15"/>
    <n v="0"/>
    <s v="15-15G--97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6"/>
    <s v="15-15H-_______97"/>
    <n v="2964"/>
    <x v="1"/>
    <x v="1"/>
    <x v="84"/>
    <x v="66"/>
    <s v=""/>
    <s v=""/>
    <s v="CT"/>
    <s v="Contingency"/>
    <s v="O"/>
    <x v="4"/>
    <n v="97"/>
    <x v="32"/>
    <s v="Item"/>
    <s v="-"/>
    <s v="-"/>
    <n v="14000"/>
    <s v="52_CT"/>
    <s v="05__O"/>
    <s v="15-15H"/>
    <n v="100"/>
    <s v="100 - ST MARYS - 33 AYLIFFES ROAD WORKSHOP / STORAGE"/>
    <b v="1"/>
    <m/>
    <b v="1"/>
    <n v="1036"/>
    <s v=""/>
    <s v=""/>
    <s v="97-Contingency Allowance-15"/>
    <n v="0"/>
    <s v="15-15H--97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3"/>
    <s v="15-15I-_______97"/>
    <n v="2987"/>
    <x v="1"/>
    <x v="1"/>
    <x v="85"/>
    <x v="67"/>
    <s v=""/>
    <s v=""/>
    <s v="CT"/>
    <s v="Contingency"/>
    <s v="O"/>
    <x v="4"/>
    <n v="97"/>
    <x v="32"/>
    <s v="Item"/>
    <s v="-"/>
    <s v="-"/>
    <n v="6500"/>
    <s v="52_CT"/>
    <s v="05__O"/>
    <s v="15-15I"/>
    <n v="101"/>
    <s v="101 - ST MARYS - 33 AYLIFFES ROAD WASH BAY"/>
    <b v="1"/>
    <m/>
    <b v="1"/>
    <n v="1043"/>
    <s v=""/>
    <s v=""/>
    <s v="97-Contingency Allowance-15"/>
    <n v="0"/>
    <s v="15-15I--97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1"/>
    <s v="15-15J-_______97"/>
    <n v="3033"/>
    <x v="1"/>
    <x v="1"/>
    <x v="86"/>
    <x v="10"/>
    <s v=""/>
    <s v=""/>
    <s v="CT"/>
    <s v="Contingency"/>
    <s v="O"/>
    <x v="4"/>
    <n v="97"/>
    <x v="32"/>
    <s v="Item"/>
    <s v="-"/>
    <s v="-"/>
    <n v="231000"/>
    <s v="52_CT"/>
    <s v="05__O"/>
    <s v="15-15J"/>
    <n v="102"/>
    <s v="102 - ST MARYS - 33 AYLIFFES ROAD EXTERNAL WORKS"/>
    <b v="1"/>
    <m/>
    <b v="1"/>
    <n v="1061"/>
    <s v=""/>
    <s v=""/>
    <s v="97-Contingency Allowance-15"/>
    <n v="0"/>
    <s v="15-15J--97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3"/>
    <s v="16--__________97"/>
    <n v="3068"/>
    <x v="28"/>
    <x v="28"/>
    <x v="53"/>
    <x v="39"/>
    <s v=""/>
    <s v=""/>
    <s v="CT"/>
    <s v="Contingency"/>
    <s v="O"/>
    <x v="4"/>
    <n v="97"/>
    <x v="32"/>
    <s v="Item"/>
    <s v="-"/>
    <s v="-"/>
    <n v="12500"/>
    <s v="52_CT"/>
    <s v="05__O"/>
    <s v="16"/>
    <n v="103"/>
    <s v="103 - WAYVILLE - 2-3 GREENHILL ROAD"/>
    <b v="1"/>
    <m/>
    <b v="1"/>
    <n v="1073"/>
    <s v=""/>
    <s v=""/>
    <s v="97-Contingency Allowance-16"/>
    <n v="0"/>
    <s v="16---97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2"/>
    <s v="17-17A-_______97"/>
    <n v="3097"/>
    <x v="29"/>
    <x v="29"/>
    <x v="87"/>
    <x v="1"/>
    <s v=""/>
    <s v=""/>
    <s v="CT"/>
    <s v="Contingency"/>
    <s v="O"/>
    <x v="4"/>
    <n v="97"/>
    <x v="32"/>
    <s v="Item"/>
    <s v="-"/>
    <s v="-"/>
    <n v="1500"/>
    <s v="52_CT"/>
    <s v="05__O"/>
    <s v="17-17A"/>
    <n v="105"/>
    <s v="105 - WINGFIELD (LEASED) - 12-14 SENNA ROAD OFFICE BUILDING"/>
    <b v="1"/>
    <m/>
    <b v="1"/>
    <n v="1082"/>
    <s v=""/>
    <s v=""/>
    <s v="97-Contingency Allowance-17"/>
    <n v="0"/>
    <s v="17-17A--97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2"/>
    <s v="17-17B-_______97"/>
    <n v="3129"/>
    <x v="29"/>
    <x v="29"/>
    <x v="88"/>
    <x v="5"/>
    <s v=""/>
    <s v=""/>
    <s v="CT"/>
    <s v="Contingency"/>
    <s v="O"/>
    <x v="4"/>
    <n v="97"/>
    <x v="32"/>
    <s v="Item"/>
    <s v="-"/>
    <s v="-"/>
    <n v="1000"/>
    <s v="52_CT"/>
    <s v="05__O"/>
    <s v="17-17B"/>
    <n v="106"/>
    <s v="106 - WINGFIELD (LEASED) - 12-14 SENNA ROAD WORKSHOP"/>
    <b v="1"/>
    <m/>
    <b v="1"/>
    <n v="1092"/>
    <s v=""/>
    <s v=""/>
    <s v="97-Contingency Allowance-17"/>
    <n v="0"/>
    <s v="17-17B--97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7"/>
    <s v="18--__________97"/>
    <n v="3177"/>
    <x v="30"/>
    <x v="30"/>
    <x v="53"/>
    <x v="39"/>
    <s v=""/>
    <s v=""/>
    <s v="CT"/>
    <s v="Contingency"/>
    <s v="O"/>
    <x v="4"/>
    <n v="97"/>
    <x v="32"/>
    <s v="Item"/>
    <s v="-"/>
    <s v="-"/>
    <n v="1500"/>
    <s v="52_CT"/>
    <s v="05__O"/>
    <s v="18"/>
    <n v="108"/>
    <s v="108 - WINGFIELD (NBN LEASED) - 261 SCHUMACHER ROAD"/>
    <b v="1"/>
    <m/>
    <b v="1"/>
    <n v="1107"/>
    <s v=""/>
    <s v=""/>
    <s v="97-Contingency Allowance-18"/>
    <n v="0"/>
    <s v="18---97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5"/>
    <s v="19-19A-_______97"/>
    <n v="3203"/>
    <x v="31"/>
    <x v="31"/>
    <x v="89"/>
    <x v="61"/>
    <s v=""/>
    <s v=""/>
    <s v="CT"/>
    <s v="Contingency"/>
    <s v="O"/>
    <x v="4"/>
    <n v="97"/>
    <x v="32"/>
    <s v="Item"/>
    <s v="-"/>
    <s v="-"/>
    <n v="0"/>
    <s v="52_CT"/>
    <s v="05__O"/>
    <s v="19-19A"/>
    <n v="110"/>
    <s v="110 - NURIOOTPA - 6 FRANCIS STREET OFFICE BUILDING - EXCLUDED"/>
    <b v="1"/>
    <m/>
    <b v="1"/>
    <n v="1115"/>
    <s v=""/>
    <s v=""/>
    <s v="97-Contingency Allowance-19"/>
    <n v="0"/>
    <s v="19-19A--97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2"/>
    <s v="19-19B-_______97"/>
    <n v="3226"/>
    <x v="31"/>
    <x v="31"/>
    <x v="90"/>
    <x v="68"/>
    <s v=""/>
    <s v=""/>
    <s v="CT"/>
    <s v="Contingency"/>
    <s v="O"/>
    <x v="4"/>
    <n v="97"/>
    <x v="32"/>
    <s v="Item"/>
    <s v="-"/>
    <s v="-"/>
    <n v="0"/>
    <s v="52_CT"/>
    <s v="05__O"/>
    <s v="19-19B"/>
    <n v="111"/>
    <s v="111 - NURIOOTPA - 6 FRANCIS STREET LUNCHROOM / AMENITIES BUILDING - EXCLUDED"/>
    <b v="1"/>
    <m/>
    <b v="1"/>
    <n v="1122"/>
    <s v=""/>
    <s v=""/>
    <s v="97-Contingency Allowance-19"/>
    <n v="0"/>
    <s v="19-19B--97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9"/>
    <s v="19-19C-_______97"/>
    <n v="3249"/>
    <x v="31"/>
    <x v="31"/>
    <x v="91"/>
    <x v="69"/>
    <s v=""/>
    <s v=""/>
    <s v="CT"/>
    <s v="Contingency"/>
    <s v="O"/>
    <x v="4"/>
    <n v="97"/>
    <x v="32"/>
    <s v="Item"/>
    <s v="-"/>
    <s v="-"/>
    <n v="0"/>
    <s v="52_CT"/>
    <s v="05__O"/>
    <s v="19-19C"/>
    <n v="112"/>
    <s v="112 - NURIOOTPA - 6 FRANCIS STREET WORKSHOP - EXCLUDED"/>
    <b v="1"/>
    <m/>
    <b v="1"/>
    <n v="1129"/>
    <s v=""/>
    <s v=""/>
    <s v="97-Contingency Allowance-19"/>
    <n v="0"/>
    <s v="19-19C--97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6"/>
    <s v="19-19D-_______97"/>
    <n v="3272"/>
    <x v="31"/>
    <x v="31"/>
    <x v="92"/>
    <x v="65"/>
    <s v=""/>
    <s v=""/>
    <s v="CT"/>
    <s v="Contingency"/>
    <s v="O"/>
    <x v="4"/>
    <n v="97"/>
    <x v="32"/>
    <s v="Item"/>
    <s v="-"/>
    <s v="-"/>
    <n v="0"/>
    <s v="52_CT"/>
    <s v="05__O"/>
    <s v="19-19D"/>
    <n v="113"/>
    <s v="113 - NURIOOTPA - 6 FRANCIS STREET EXTERNAL WORKS - EXCLUDED"/>
    <b v="1"/>
    <m/>
    <b v="1"/>
    <n v="1136"/>
    <s v=""/>
    <s v=""/>
    <s v="97-Contingency Allowance-19"/>
    <n v="0"/>
    <s v="19-19D--97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6"/>
    <s v="20-20A-_______97"/>
    <n v="3302"/>
    <x v="32"/>
    <x v="32"/>
    <x v="93"/>
    <x v="1"/>
    <s v=""/>
    <s v=""/>
    <s v="CT"/>
    <s v="Contingency"/>
    <s v="O"/>
    <x v="4"/>
    <n v="97"/>
    <x v="32"/>
    <s v="Item"/>
    <s v="-"/>
    <s v="-"/>
    <n v="58000"/>
    <s v="52_CT"/>
    <s v="05__O"/>
    <s v="20-20A"/>
    <n v="115"/>
    <s v="115 - BARMERA - 59-61 TONKIN AVENUE OFFICE BUILDING"/>
    <b v="1"/>
    <m/>
    <b v="1"/>
    <n v="1146"/>
    <s v=""/>
    <s v=""/>
    <s v="97-Contingency Allowance-20"/>
    <n v="0"/>
    <s v="20-20A--97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6"/>
    <s v="20-20B-_______97"/>
    <n v="3332"/>
    <x v="32"/>
    <x v="32"/>
    <x v="94"/>
    <x v="5"/>
    <s v=""/>
    <s v=""/>
    <s v="CT"/>
    <s v="Contingency"/>
    <s v="O"/>
    <x v="4"/>
    <n v="97"/>
    <x v="32"/>
    <s v="Item"/>
    <s v="-"/>
    <s v="-"/>
    <n v="2500"/>
    <s v="52_CT"/>
    <s v="05__O"/>
    <s v="20-20B"/>
    <n v="116"/>
    <s v="116 - BARMERA - 59-61 TONKIN AVENUE WORKSHOP"/>
    <b v="1"/>
    <m/>
    <b v="1"/>
    <n v="1156"/>
    <s v=""/>
    <s v=""/>
    <s v="97-Contingency Allowance-20"/>
    <n v="0"/>
    <s v="20-20B--97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2"/>
    <s v="20-20C-_______97"/>
    <n v="3377"/>
    <x v="32"/>
    <x v="32"/>
    <x v="95"/>
    <x v="11"/>
    <s v=""/>
    <s v=""/>
    <s v="CT"/>
    <s v="Contingency"/>
    <s v="O"/>
    <x v="4"/>
    <n v="97"/>
    <x v="32"/>
    <s v="Item"/>
    <s v="-"/>
    <s v="-"/>
    <n v="39500"/>
    <s v="52_CT"/>
    <s v="05__O"/>
    <s v="20-20C"/>
    <n v="117"/>
    <s v="117 - BARMERA - 59-61 TONKIN AVENUE EXTERNAL WORKS"/>
    <b v="1"/>
    <m/>
    <b v="1"/>
    <n v="1172"/>
    <s v=""/>
    <s v=""/>
    <s v="97-Contingency Allowance-20"/>
    <n v="0"/>
    <s v="20-20C--97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6"/>
    <s v="21-21A-_______97"/>
    <n v="3419"/>
    <x v="4"/>
    <x v="4"/>
    <x v="17"/>
    <x v="1"/>
    <s v=""/>
    <s v=""/>
    <s v="CT"/>
    <s v="Contingency"/>
    <s v="O"/>
    <x v="4"/>
    <n v="97"/>
    <x v="32"/>
    <s v="Item"/>
    <s v="-"/>
    <s v="-"/>
    <n v="1000"/>
    <s v="52_CT"/>
    <s v="05__O"/>
    <s v="21-21A"/>
    <n v="119"/>
    <s v="119 - MT GAMBIER - 18 AVEY ROAD OFFICE BUILDING"/>
    <b v="1"/>
    <m/>
    <b v="1"/>
    <n v="1186"/>
    <s v=""/>
    <s v=""/>
    <s v="97-Contingency Allowance-21"/>
    <n v="0"/>
    <s v="21-21A--97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5"/>
    <s v="21-21B-_______97"/>
    <n v="3448"/>
    <x v="4"/>
    <x v="4"/>
    <x v="30"/>
    <x v="22"/>
    <s v=""/>
    <s v=""/>
    <s v="CT"/>
    <s v="Contingency"/>
    <s v="O"/>
    <x v="4"/>
    <n v="97"/>
    <x v="32"/>
    <s v="Item"/>
    <s v="-"/>
    <s v="-"/>
    <n v="12500"/>
    <s v="52_CT"/>
    <s v="05__O"/>
    <s v="21-21B"/>
    <n v="120"/>
    <s v="120 - MT GAMBIER - 18 AVEY ROAD AMENITIES / OFFICES"/>
    <b v="1"/>
    <m/>
    <b v="1"/>
    <n v="1195"/>
    <s v=""/>
    <s v=""/>
    <s v="97-Contingency Allowance-21"/>
    <n v="0"/>
    <s v="21-21B--97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19"/>
    <s v="21-21C-_______97"/>
    <n v="3510"/>
    <x v="4"/>
    <x v="4"/>
    <x v="5"/>
    <x v="5"/>
    <s v=""/>
    <s v=""/>
    <s v="CT"/>
    <s v="Contingency"/>
    <s v="O"/>
    <x v="4"/>
    <n v="97"/>
    <x v="32"/>
    <s v="Item"/>
    <s v="-"/>
    <s v="-"/>
    <n v="19500"/>
    <s v="52_CT"/>
    <s v="05__O"/>
    <s v="21-21C"/>
    <n v="121"/>
    <s v="121 - MT GAMBIER - 18 AVEY ROAD WORKSHOP"/>
    <b v="1"/>
    <m/>
    <b v="1"/>
    <n v="1219"/>
    <s v=""/>
    <s v=""/>
    <s v="97-Contingency Allowance-21"/>
    <n v="0"/>
    <s v="21-21C--97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3"/>
    <s v="21-21D-_______97"/>
    <n v="3551"/>
    <x v="4"/>
    <x v="4"/>
    <x v="38"/>
    <x v="27"/>
    <s v=""/>
    <s v=""/>
    <s v="CT"/>
    <s v="Contingency"/>
    <s v="O"/>
    <x v="4"/>
    <n v="97"/>
    <x v="32"/>
    <s v="Item"/>
    <s v="-"/>
    <s v="-"/>
    <n v="8000"/>
    <s v="52_CT"/>
    <s v="05__O"/>
    <s v="21-21D"/>
    <n v="122"/>
    <s v="122 - MT GAMBIER - 18 AVEY ROAD WASHDOWN BAY / SHED"/>
    <b v="1"/>
    <m/>
    <b v="1"/>
    <n v="1233"/>
    <s v=""/>
    <s v=""/>
    <s v="97-Contingency Allowance-21"/>
    <n v="0"/>
    <s v="21-21D--97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5"/>
    <s v="21-21E-_______97"/>
    <n v="3587"/>
    <x v="4"/>
    <x v="4"/>
    <x v="96"/>
    <x v="70"/>
    <s v=""/>
    <s v=""/>
    <s v="CT"/>
    <s v="Contingency"/>
    <s v="O"/>
    <x v="4"/>
    <n v="97"/>
    <x v="32"/>
    <s v="Item"/>
    <s v="-"/>
    <s v="-"/>
    <n v="500"/>
    <s v="52_CT"/>
    <s v="05__O"/>
    <s v="21-21E"/>
    <n v="123"/>
    <s v="123 - MT GAMBIER - 18 AVEY ROAD STORAGE SHEDS"/>
    <b v="1"/>
    <m/>
    <b v="1"/>
    <n v="1245"/>
    <s v=""/>
    <s v=""/>
    <s v="97-Contingency Allowance-21"/>
    <n v="0"/>
    <s v="21-21E--97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3"/>
    <s v="21-21F-_______97"/>
    <n v="3658"/>
    <x v="4"/>
    <x v="4"/>
    <x v="21"/>
    <x v="11"/>
    <s v=""/>
    <s v=""/>
    <s v="CT"/>
    <s v="Contingency"/>
    <s v="O"/>
    <x v="4"/>
    <n v="97"/>
    <x v="32"/>
    <s v="Item"/>
    <s v="-"/>
    <s v="-"/>
    <n v="28000"/>
    <s v="52_CT"/>
    <s v="05__O"/>
    <s v="21-21F"/>
    <n v="124"/>
    <s v="124 - MT GAMBIER - 18 AVEY ROAD EXTERNAL WORKS"/>
    <b v="1"/>
    <m/>
    <b v="1"/>
    <n v="1273"/>
    <s v=""/>
    <s v=""/>
    <s v="97-Contingency Allowance-21"/>
    <n v="0"/>
    <s v="21-21F--97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3"/>
    <s v="22-22A-_______97"/>
    <n v="3690"/>
    <x v="15"/>
    <x v="15"/>
    <x v="97"/>
    <x v="1"/>
    <s v=""/>
    <s v=""/>
    <s v="CT"/>
    <s v="Contingency"/>
    <s v="O"/>
    <x v="4"/>
    <n v="97"/>
    <x v="32"/>
    <s v="Item"/>
    <s v="-"/>
    <s v="-"/>
    <n v="500"/>
    <s v="52_CT"/>
    <s v="05__O"/>
    <s v="22-22A"/>
    <n v="126"/>
    <s v="126 - NARACOORTE - 99 CEDAR AVENUE OFFICE BUILDING"/>
    <b v="1"/>
    <m/>
    <b v="1"/>
    <n v="1283"/>
    <s v=""/>
    <s v=""/>
    <s v="97-Contingency Allowance-22"/>
    <n v="0"/>
    <s v="22-22A--97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1"/>
    <s v="22-22B-_______97"/>
    <n v="3716"/>
    <x v="15"/>
    <x v="15"/>
    <x v="98"/>
    <x v="71"/>
    <s v=""/>
    <s v=""/>
    <s v="CT"/>
    <s v="Contingency"/>
    <s v="O"/>
    <x v="4"/>
    <n v="97"/>
    <x v="32"/>
    <s v="Item"/>
    <s v="-"/>
    <s v="-"/>
    <n v="9500"/>
    <s v="52_CT"/>
    <s v="05__O"/>
    <s v="22-22B"/>
    <n v="127"/>
    <s v="127 - NARACOORTE - 99 CEDAR AVENUE LUNCHROOM / OFFICES"/>
    <b v="1"/>
    <m/>
    <b v="1"/>
    <n v="1291"/>
    <s v=""/>
    <s v=""/>
    <s v="97-Contingency Allowance-22"/>
    <n v="0"/>
    <s v="22-22B--97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5"/>
    <s v="22-22C-_______97"/>
    <n v="3756"/>
    <x v="15"/>
    <x v="15"/>
    <x v="99"/>
    <x v="29"/>
    <s v=""/>
    <s v=""/>
    <s v="CT"/>
    <s v="Contingency"/>
    <s v="O"/>
    <x v="4"/>
    <n v="97"/>
    <x v="32"/>
    <s v="Item"/>
    <s v="-"/>
    <s v="-"/>
    <n v="3000"/>
    <s v="52_CT"/>
    <s v="05__O"/>
    <s v="22-22C"/>
    <n v="128"/>
    <s v="128 - NARACOORTE - 99 CEDAR AVENUE GARAGE / WORKSHOP"/>
    <b v="1"/>
    <m/>
    <b v="1"/>
    <n v="1305"/>
    <s v=""/>
    <s v=""/>
    <s v="97-Contingency Allowance-22"/>
    <n v="0"/>
    <s v="22-22C--97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18"/>
    <s v="22-22D-_______97"/>
    <n v="3795"/>
    <x v="15"/>
    <x v="15"/>
    <x v="100"/>
    <x v="70"/>
    <s v=""/>
    <s v=""/>
    <s v="CT"/>
    <s v="Contingency"/>
    <s v="O"/>
    <x v="4"/>
    <n v="97"/>
    <x v="32"/>
    <s v="Item"/>
    <s v="-"/>
    <s v="-"/>
    <n v="2000"/>
    <s v="52_CT"/>
    <s v="05__O"/>
    <s v="22-22D"/>
    <n v="129"/>
    <s v="129 - NARACOORTE - 99 CEDAR AVENUE STORAGE SHEDS"/>
    <b v="1"/>
    <m/>
    <b v="1"/>
    <n v="1318"/>
    <s v=""/>
    <s v=""/>
    <s v="97-Contingency Allowance-22"/>
    <n v="0"/>
    <s v="22-22D--97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3"/>
    <s v="22-22E-_______97"/>
    <n v="3859"/>
    <x v="15"/>
    <x v="15"/>
    <x v="22"/>
    <x v="11"/>
    <s v=""/>
    <s v=""/>
    <s v="CT"/>
    <s v="Contingency"/>
    <s v="O"/>
    <x v="4"/>
    <n v="97"/>
    <x v="32"/>
    <s v="Item"/>
    <s v="-"/>
    <s v="-"/>
    <n v="43500"/>
    <s v="52_CT"/>
    <s v="05__O"/>
    <s v="22-22E"/>
    <n v="130"/>
    <s v="130 - NARACOORTE - 99 CEDAR AVENUE EXTERNAL WORKS"/>
    <b v="1"/>
    <m/>
    <b v="1"/>
    <n v="1343"/>
    <s v=""/>
    <s v=""/>
    <s v="97-Contingency Allowance-22"/>
    <n v="0"/>
    <s v="22-22E--97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5"/>
    <s v="23-23A-_______97"/>
    <n v="3895"/>
    <x v="21"/>
    <x v="21"/>
    <x v="101"/>
    <x v="1"/>
    <s v=""/>
    <s v=""/>
    <s v="CT"/>
    <s v="Contingency"/>
    <s v="O"/>
    <x v="4"/>
    <n v="97"/>
    <x v="32"/>
    <s v="Item"/>
    <s v="-"/>
    <s v="-"/>
    <n v="24500"/>
    <s v="52_CT"/>
    <s v="05__O"/>
    <s v="23-23A"/>
    <n v="132"/>
    <s v="132 - BORDERTOWN - POWER HOUSE ROAD OFFICE BUILDING"/>
    <b v="1"/>
    <m/>
    <b v="1"/>
    <n v="1355"/>
    <s v=""/>
    <s v=""/>
    <s v="97-Contingency Allowance-23"/>
    <n v="0"/>
    <s v="23-23A--97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5"/>
    <s v="23-23B-_______97"/>
    <n v="3925"/>
    <x v="21"/>
    <x v="21"/>
    <x v="102"/>
    <x v="72"/>
    <s v=""/>
    <s v=""/>
    <s v="CT"/>
    <s v="Contingency"/>
    <s v="O"/>
    <x v="4"/>
    <n v="97"/>
    <x v="32"/>
    <s v="Item"/>
    <s v="-"/>
    <s v="-"/>
    <n v="16500"/>
    <s v="52_CT"/>
    <s v="05__O"/>
    <s v="23-23B"/>
    <n v="133"/>
    <s v="133 - BORDERTOWN - POWER HOUSE ROAD WORKSHOP / STORE"/>
    <b v="1"/>
    <m/>
    <b v="1"/>
    <n v="1365"/>
    <s v=""/>
    <s v=""/>
    <s v="97-Contingency Allowance-23"/>
    <n v="0"/>
    <s v="23-23B--97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78"/>
    <s v="23-23C-_______97"/>
    <n v="3964"/>
    <x v="21"/>
    <x v="21"/>
    <x v="39"/>
    <x v="28"/>
    <s v=""/>
    <s v=""/>
    <s v="CT"/>
    <s v="Contingency"/>
    <s v="O"/>
    <x v="4"/>
    <n v="97"/>
    <x v="32"/>
    <s v="Item"/>
    <s v="-"/>
    <s v="-"/>
    <n v="3500"/>
    <s v="52_CT"/>
    <s v="05__O"/>
    <s v="23-23C"/>
    <n v="134"/>
    <s v="134 - BORDERTOWN - POWER HOUSE ROAD GARAGE"/>
    <b v="1"/>
    <m/>
    <b v="1"/>
    <n v="1378"/>
    <s v=""/>
    <s v=""/>
    <s v="97-Contingency Allowance-23"/>
    <n v="0"/>
    <s v="23-23C--97"/>
    <s v=""/>
    <s v="23-23C-"/>
    <n v="0"/>
    <m/>
    <s v="not APN"/>
    <s v="not APN"/>
    <n v="0"/>
    <n v="0.87723044776119408"/>
    <n v="0"/>
    <s v="on costs"/>
    <n v="1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400"/>
    <s v="23-23D-_______97"/>
    <n v="4018"/>
    <x v="21"/>
    <x v="21"/>
    <x v="103"/>
    <x v="11"/>
    <s v=""/>
    <s v=""/>
    <s v="CT"/>
    <s v="Contingency"/>
    <s v="O"/>
    <x v="4"/>
    <n v="97"/>
    <x v="32"/>
    <s v="Item"/>
    <s v="-"/>
    <s v="-"/>
    <n v="38500"/>
    <s v="52_CT"/>
    <s v="05__O"/>
    <s v="23-23D"/>
    <n v="135"/>
    <s v="135 - BORDERTOWN - POWER HOUSE ROAD EXTERNAL WORKS"/>
    <b v="1"/>
    <m/>
    <b v="1"/>
    <n v="1400"/>
    <s v=""/>
    <s v=""/>
    <s v="97-Contingency Allowance-23"/>
    <n v="0"/>
    <s v="23-23D--97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1"/>
    <s v="24-24A-_______97"/>
    <n v="4051"/>
    <x v="19"/>
    <x v="19"/>
    <x v="31"/>
    <x v="1"/>
    <s v=""/>
    <s v=""/>
    <s v="CT"/>
    <s v="Contingency"/>
    <s v="O"/>
    <x v="4"/>
    <n v="97"/>
    <x v="32"/>
    <s v="Item"/>
    <s v="-"/>
    <s v="-"/>
    <n v="6000"/>
    <s v="52_CT"/>
    <s v="05__O"/>
    <s v="24-24A"/>
    <n v="137"/>
    <s v="137 - MURRAY BRIDGE - 16-18 WILLOW AVENUE OFFICE BUILDING"/>
    <b v="1"/>
    <m/>
    <b v="1"/>
    <n v="1411"/>
    <s v=""/>
    <s v=""/>
    <s v="97-Contingency Allowance-24"/>
    <n v="0"/>
    <s v="24-24A--97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4"/>
    <s v="24-24B-_______97"/>
    <n v="4090"/>
    <x v="19"/>
    <x v="19"/>
    <x v="104"/>
    <x v="73"/>
    <s v=""/>
    <s v=""/>
    <s v="CT"/>
    <s v="Contingency"/>
    <s v="O"/>
    <x v="4"/>
    <n v="97"/>
    <x v="32"/>
    <s v="Item"/>
    <s v="-"/>
    <s v="-"/>
    <n v="10500"/>
    <s v="52_CT"/>
    <s v="05__O"/>
    <s v="24-24B"/>
    <n v="138"/>
    <s v="138 - MURRAY BRIDGE - 16-18 WILLOW AVENUE WORKSHOP / OFFICES"/>
    <b v="1"/>
    <m/>
    <b v="1"/>
    <n v="1424"/>
    <s v=""/>
    <s v=""/>
    <s v="97-Contingency Allowance-24"/>
    <n v="0"/>
    <s v="24-24B--97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4"/>
    <s v="24-24D-_______97"/>
    <n v="4147"/>
    <x v="19"/>
    <x v="19"/>
    <x v="105"/>
    <x v="11"/>
    <s v=""/>
    <s v=""/>
    <s v="CT"/>
    <s v="Contingency"/>
    <s v="O"/>
    <x v="4"/>
    <n v="97"/>
    <x v="32"/>
    <s v="Item"/>
    <s v="-"/>
    <s v="-"/>
    <n v="44500"/>
    <s v="52_CT"/>
    <s v="05__O"/>
    <s v="24-24D"/>
    <n v="140"/>
    <s v="140 - MURRAY BRIDGE - 16-18 WILLOW AVENUE EXTERNAL WORKS"/>
    <b v="1"/>
    <m/>
    <b v="1"/>
    <n v="1444"/>
    <s v=""/>
    <s v=""/>
    <s v="97-Contingency Allowance-24"/>
    <n v="0"/>
    <s v="24-24D--97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60"/>
    <s v="25-25A-_______97"/>
    <n v="4193"/>
    <x v="16"/>
    <x v="16"/>
    <x v="23"/>
    <x v="1"/>
    <s v=""/>
    <s v=""/>
    <s v="CT"/>
    <s v="Contingency"/>
    <s v="O"/>
    <x v="4"/>
    <n v="97"/>
    <x v="32"/>
    <s v="Item"/>
    <s v="-"/>
    <s v="-"/>
    <n v="3500"/>
    <s v="52_CT"/>
    <s v="05__O"/>
    <s v="25-25A"/>
    <n v="142"/>
    <s v="142 - WHYALLA - 61-65 MCRITCHIE CRESCENT OFFICE BUILDING"/>
    <b v="1"/>
    <m/>
    <b v="1"/>
    <n v="1460"/>
    <s v=""/>
    <s v=""/>
    <s v="97-Contingency Allowance-25"/>
    <n v="0"/>
    <s v="25-25A--97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1"/>
    <s v="25-25B-_______97"/>
    <n v="4227"/>
    <x v="16"/>
    <x v="16"/>
    <x v="106"/>
    <x v="74"/>
    <s v=""/>
    <s v=""/>
    <s v="CT"/>
    <s v="Contingency"/>
    <s v="O"/>
    <x v="4"/>
    <n v="97"/>
    <x v="32"/>
    <s v="Item"/>
    <s v="-"/>
    <s v="-"/>
    <n v="3500"/>
    <s v="52_CT"/>
    <s v="05__O"/>
    <s v="25-25B"/>
    <n v="143"/>
    <s v="143 - WHYALLA - 61-65 MCRITCHIE CRESCENT GARAGE / STORAGE"/>
    <b v="1"/>
    <m/>
    <b v="1"/>
    <n v="1471"/>
    <s v=""/>
    <s v=""/>
    <s v="97-Contingency Allowance-25"/>
    <n v="0"/>
    <s v="25-25B--97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4"/>
    <s v="25-25E-_______97"/>
    <n v="4274"/>
    <x v="16"/>
    <x v="16"/>
    <x v="107"/>
    <x v="10"/>
    <s v=""/>
    <s v=""/>
    <s v="CT"/>
    <s v="Contingency"/>
    <s v="O"/>
    <x v="4"/>
    <n v="97"/>
    <x v="32"/>
    <s v="Item"/>
    <s v="-"/>
    <s v="-"/>
    <n v="46000"/>
    <s v="52_CT"/>
    <s v="05__O"/>
    <s v="25-25E"/>
    <n v="146"/>
    <s v="146 - WHYALLA - 61-65 MCRITCHIE CRESCENT EXTERNAL WORKS"/>
    <b v="1"/>
    <m/>
    <b v="1"/>
    <n v="1484"/>
    <s v=""/>
    <s v=""/>
    <s v="97-Contingency Allowance-25"/>
    <n v="0"/>
    <s v="25-25E--97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498"/>
    <s v="26-26A-_______97"/>
    <n v="4316"/>
    <x v="9"/>
    <x v="9"/>
    <x v="108"/>
    <x v="40"/>
    <s v=""/>
    <s v=""/>
    <s v="CT"/>
    <s v="Contingency"/>
    <s v="O"/>
    <x v="4"/>
    <n v="97"/>
    <x v="32"/>
    <s v="Item"/>
    <s v="-"/>
    <s v="-"/>
    <n v="11000"/>
    <s v="52_CT"/>
    <s v="05__O"/>
    <s v="26-26A"/>
    <n v="148"/>
    <s v="148 - WUDINNA - LEFEVRE STREET OFFICE BUILDING"/>
    <b v="1"/>
    <m/>
    <b v="1"/>
    <n v="1498"/>
    <s v=""/>
    <s v=""/>
    <s v="97-Contingency Allowance-26"/>
    <n v="0"/>
    <s v="26-26A--97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08"/>
    <s v="26-26B-_______97"/>
    <n v="4346"/>
    <x v="9"/>
    <x v="9"/>
    <x v="109"/>
    <x v="75"/>
    <s v=""/>
    <s v=""/>
    <s v="CT"/>
    <s v="Contingency"/>
    <s v="O"/>
    <x v="4"/>
    <n v="97"/>
    <x v="32"/>
    <s v="Item"/>
    <s v="-"/>
    <s v="-"/>
    <n v="2500"/>
    <s v="52_CT"/>
    <s v="05__O"/>
    <s v="26-26B"/>
    <n v="149"/>
    <s v="149 - WUDINNA - LEFEVRE STREET STORAGE SHED"/>
    <b v="1"/>
    <m/>
    <b v="1"/>
    <n v="1508"/>
    <s v=""/>
    <s v=""/>
    <s v="97-Contingency Allowance-26"/>
    <n v="0"/>
    <s v="26-26B--97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5"/>
    <s v="26-26C-_______97"/>
    <n v="4369"/>
    <x v="9"/>
    <x v="9"/>
    <x v="110"/>
    <x v="67"/>
    <s v=""/>
    <s v=""/>
    <s v="CT"/>
    <s v="Contingency"/>
    <s v="O"/>
    <x v="4"/>
    <n v="97"/>
    <x v="32"/>
    <s v="Item"/>
    <s v="-"/>
    <s v="-"/>
    <n v="6500"/>
    <s v="52_CT"/>
    <s v="05__O"/>
    <s v="26-26C"/>
    <n v="150"/>
    <s v="150 - WUDINNA - LEFEVRE STREET WASH BAY"/>
    <b v="1"/>
    <m/>
    <b v="1"/>
    <n v="1515"/>
    <s v=""/>
    <s v=""/>
    <s v="97-Contingency Allowance-26"/>
    <n v="0"/>
    <s v="26-26C--97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5"/>
    <s v="26-26D-_______97"/>
    <n v="4423"/>
    <x v="9"/>
    <x v="9"/>
    <x v="12"/>
    <x v="10"/>
    <s v=""/>
    <s v=""/>
    <s v="CT"/>
    <s v="Contingency"/>
    <s v="O"/>
    <x v="4"/>
    <n v="97"/>
    <x v="32"/>
    <s v="Item"/>
    <s v="-"/>
    <s v="-"/>
    <n v="22000"/>
    <s v="52_CT"/>
    <s v="05__O"/>
    <s v="26-26D"/>
    <n v="151"/>
    <s v="151 - WUDINNA - LEFEVRE STREET EXTERNAL WORKS"/>
    <b v="1"/>
    <m/>
    <b v="1"/>
    <n v="1535"/>
    <s v=""/>
    <s v=""/>
    <s v="97-Contingency Allowance-26"/>
    <n v="0"/>
    <s v="26-26D--97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5"/>
    <s v="27-27C-_______97"/>
    <n v="4461"/>
    <x v="33"/>
    <x v="33"/>
    <x v="111"/>
    <x v="67"/>
    <s v=""/>
    <s v=""/>
    <s v="CT"/>
    <s v="Contingency"/>
    <s v="O"/>
    <x v="4"/>
    <n v="97"/>
    <x v="32"/>
    <s v="Item"/>
    <s v="-"/>
    <s v="-"/>
    <n v="6500"/>
    <s v="52_CT"/>
    <s v="05__O"/>
    <s v="27-27C"/>
    <n v="155"/>
    <s v="155 - STREAKY BAY - MUDGE TERRACE WASH BAY"/>
    <b v="1"/>
    <m/>
    <b v="1"/>
    <n v="1545"/>
    <s v=""/>
    <s v=""/>
    <s v="97-Contingency Allowance-27"/>
    <n v="0"/>
    <s v="27-27C--97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6"/>
    <s v="27-27D-_______97"/>
    <n v="4494"/>
    <x v="33"/>
    <x v="33"/>
    <x v="112"/>
    <x v="11"/>
    <s v=""/>
    <s v=""/>
    <s v="CT"/>
    <s v="Contingency"/>
    <s v="O"/>
    <x v="4"/>
    <n v="97"/>
    <x v="32"/>
    <s v="Item"/>
    <s v="-"/>
    <s v="-"/>
    <n v="8500"/>
    <s v="52_CT"/>
    <s v="05__O"/>
    <s v="27-27D"/>
    <n v="156"/>
    <s v="156 - STREAKY BAY - MUDGE TERRACE EXTERNAL WORKS"/>
    <b v="1"/>
    <m/>
    <b v="1"/>
    <n v="1556"/>
    <s v=""/>
    <s v=""/>
    <s v="97-Contingency Allowance-27"/>
    <n v="0"/>
    <s v="27-27D--97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67"/>
    <s v="28-28A-_______97"/>
    <n v="4529"/>
    <x v="7"/>
    <x v="7"/>
    <x v="113"/>
    <x v="40"/>
    <s v=""/>
    <s v=""/>
    <s v="CT"/>
    <s v="Contingency"/>
    <s v="O"/>
    <x v="4"/>
    <n v="97"/>
    <x v="32"/>
    <s v="Item"/>
    <s v="-"/>
    <s v="-"/>
    <n v="82500"/>
    <s v="52_CT"/>
    <s v="05__O"/>
    <s v="28-28A"/>
    <n v="158"/>
    <s v="158 - PT AUGUSTA - PT 12 CHAPEL STREET OFFICE BUILDING"/>
    <b v="1"/>
    <m/>
    <b v="1"/>
    <n v="1567"/>
    <s v=""/>
    <s v=""/>
    <s v="97-Contingency Allowance-28"/>
    <n v="0"/>
    <s v="28-28A--97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5"/>
    <s v="28-28B-_______97"/>
    <n v="4579"/>
    <x v="7"/>
    <x v="7"/>
    <x v="14"/>
    <x v="12"/>
    <s v=""/>
    <s v=""/>
    <s v="CT"/>
    <s v="Contingency"/>
    <s v="O"/>
    <x v="4"/>
    <n v="97"/>
    <x v="32"/>
    <s v="Item"/>
    <s v="-"/>
    <s v="-"/>
    <n v="6500"/>
    <s v="52_CT"/>
    <s v="05__O"/>
    <s v="28-28B"/>
    <n v="159"/>
    <s v="159 - PT AUGUSTA - PT 12 CHAPEL STREET TENANT OFFICE"/>
    <b v="1"/>
    <m/>
    <b v="1"/>
    <n v="1585"/>
    <s v=""/>
    <s v=""/>
    <s v="97-Contingency Allowance-28"/>
    <n v="0"/>
    <s v="28-28B--97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599"/>
    <s v="28-28C-_______97"/>
    <n v="4619"/>
    <x v="7"/>
    <x v="7"/>
    <x v="10"/>
    <x v="9"/>
    <s v=""/>
    <s v=""/>
    <s v="CT"/>
    <s v="Contingency"/>
    <s v="O"/>
    <x v="4"/>
    <n v="97"/>
    <x v="32"/>
    <s v="Item"/>
    <s v="-"/>
    <s v="-"/>
    <n v="4000"/>
    <s v="52_CT"/>
    <s v="05__O"/>
    <s v="28-28C"/>
    <n v="160"/>
    <s v="160 - PT AUGUSTA - PT 12 CHAPEL STREET GARAGE / STORE"/>
    <b v="1"/>
    <m/>
    <b v="1"/>
    <n v="1599"/>
    <s v=""/>
    <s v=""/>
    <s v="97-Contingency Allowance-28"/>
    <n v="0"/>
    <s v="28-28C--97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09"/>
    <s v="28-28F-_______97"/>
    <n v="4657"/>
    <x v="7"/>
    <x v="7"/>
    <x v="114"/>
    <x v="72"/>
    <s v=""/>
    <s v=""/>
    <s v="CT"/>
    <s v="Contingency"/>
    <s v="O"/>
    <x v="4"/>
    <n v="97"/>
    <x v="32"/>
    <s v="Item"/>
    <s v="-"/>
    <s v="-"/>
    <n v="2000"/>
    <s v="52_CT"/>
    <s v="05__O"/>
    <s v="28-28F"/>
    <n v="163"/>
    <s v="163 - PT AUGUSTA - PT 12 CHAPEL STREET WORKSHOP / STORE"/>
    <b v="1"/>
    <m/>
    <b v="1"/>
    <n v="1609"/>
    <s v=""/>
    <s v=""/>
    <s v="97-Contingency Allowance-28"/>
    <n v="0"/>
    <s v="28-28F--97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6"/>
    <s v="28-28G-_______97"/>
    <n v="4680"/>
    <x v="7"/>
    <x v="7"/>
    <x v="115"/>
    <x v="67"/>
    <s v=""/>
    <s v=""/>
    <s v="CT"/>
    <s v="Contingency"/>
    <s v="O"/>
    <x v="4"/>
    <n v="97"/>
    <x v="32"/>
    <s v="Item"/>
    <s v="-"/>
    <s v="-"/>
    <n v="6500"/>
    <s v="52_CT"/>
    <s v="05__O"/>
    <s v="28-28G"/>
    <n v="164"/>
    <s v="164 - PT AUGUSTA - PT 12 CHAPEL STREET WASH BAY"/>
    <b v="1"/>
    <m/>
    <b v="1"/>
    <n v="1616"/>
    <s v=""/>
    <s v=""/>
    <s v="97-Contingency Allowance-28"/>
    <n v="0"/>
    <s v="28-28G--97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6"/>
    <s v="28-28H-_______97"/>
    <n v="4712"/>
    <x v="7"/>
    <x v="7"/>
    <x v="116"/>
    <x v="10"/>
    <s v=""/>
    <s v=""/>
    <s v="CT"/>
    <s v="Contingency"/>
    <s v="O"/>
    <x v="4"/>
    <n v="97"/>
    <x v="32"/>
    <s v="Item"/>
    <s v="-"/>
    <s v="-"/>
    <n v="8500"/>
    <s v="52_CT"/>
    <s v="05__O"/>
    <s v="28-28H"/>
    <n v="165"/>
    <s v="165 - PT AUGUSTA - PT 12 CHAPEL STREET EXTERNAL WORKS"/>
    <b v="1"/>
    <m/>
    <b v="1"/>
    <n v="1626"/>
    <s v=""/>
    <s v=""/>
    <s v="97-Contingency Allowance-28"/>
    <n v="0"/>
    <s v="28-28H--97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39"/>
    <s v="29-29A-_______97"/>
    <n v="4747"/>
    <x v="34"/>
    <x v="34"/>
    <x v="117"/>
    <x v="40"/>
    <s v=""/>
    <s v=""/>
    <s v="CT"/>
    <s v="Contingency"/>
    <s v="O"/>
    <x v="4"/>
    <n v="97"/>
    <x v="32"/>
    <s v="Item"/>
    <s v="-"/>
    <s v="-"/>
    <n v="5500"/>
    <s v="52_CT"/>
    <s v="05__O"/>
    <s v="29-29A"/>
    <n v="167"/>
    <s v="167 - PT LINCOLN - BEL AIRE DRIVE OFFICE BUILDING"/>
    <b v="1"/>
    <m/>
    <b v="1"/>
    <n v="1639"/>
    <s v=""/>
    <s v=""/>
    <s v="97-Contingency Allowance-29"/>
    <n v="0"/>
    <s v="29-29A--97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1"/>
    <s v="29-29B-_______97"/>
    <n v="4783"/>
    <x v="34"/>
    <x v="34"/>
    <x v="118"/>
    <x v="72"/>
    <s v=""/>
    <s v=""/>
    <s v="CT"/>
    <s v="Contingency"/>
    <s v="O"/>
    <x v="4"/>
    <n v="97"/>
    <x v="32"/>
    <s v="Item"/>
    <s v="-"/>
    <s v="-"/>
    <n v="3000"/>
    <s v="52_CT"/>
    <s v="05__O"/>
    <s v="29-29B"/>
    <n v="168"/>
    <s v="168 - PT LINCOLN - BEL AIRE DRIVE WORKSHOP / STORE"/>
    <b v="1"/>
    <m/>
    <b v="1"/>
    <n v="1651"/>
    <s v=""/>
    <s v=""/>
    <s v="97-Contingency Allowance-29"/>
    <n v="0"/>
    <s v="29-29B--97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2"/>
    <s v="29-29D-_______97"/>
    <n v="4821"/>
    <x v="34"/>
    <x v="34"/>
    <x v="119"/>
    <x v="75"/>
    <s v=""/>
    <s v=""/>
    <s v="CT"/>
    <s v="Contingency"/>
    <s v="O"/>
    <x v="4"/>
    <n v="97"/>
    <x v="32"/>
    <s v="Item"/>
    <s v="-"/>
    <s v="-"/>
    <n v="500"/>
    <s v="52_CT"/>
    <s v="05__O"/>
    <s v="29-29D"/>
    <n v="170"/>
    <s v="170 - PT LINCOLN - BEL AIRE DRIVE STORAGE SHED"/>
    <b v="1"/>
    <m/>
    <b v="1"/>
    <n v="1662"/>
    <s v=""/>
    <s v=""/>
    <s v="97-Contingency Allowance-29"/>
    <n v="0"/>
    <s v="29-29D--97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69"/>
    <s v="29-29E-_______97"/>
    <n v="4844"/>
    <x v="34"/>
    <x v="34"/>
    <x v="120"/>
    <x v="76"/>
    <s v=""/>
    <s v=""/>
    <s v="CT"/>
    <s v="Contingency"/>
    <s v="O"/>
    <x v="4"/>
    <n v="97"/>
    <x v="32"/>
    <s v="Item"/>
    <s v="-"/>
    <s v="-"/>
    <n v="4500"/>
    <s v="52_CT"/>
    <s v="05__O"/>
    <s v="29-29E"/>
    <n v="171"/>
    <s v="171 - PT LINCOLN - BEL AIRE DRIVE TOILET BLOCK"/>
    <b v="1"/>
    <m/>
    <b v="1"/>
    <n v="1669"/>
    <s v=""/>
    <s v=""/>
    <s v="97-Contingency Allowance-29"/>
    <n v="0"/>
    <s v="29-29E--97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77"/>
    <s v="29-29F-_______97"/>
    <n v="4870"/>
    <x v="34"/>
    <x v="34"/>
    <x v="121"/>
    <x v="67"/>
    <s v=""/>
    <s v=""/>
    <s v="CT"/>
    <s v="Contingency"/>
    <s v="O"/>
    <x v="4"/>
    <n v="97"/>
    <x v="32"/>
    <s v="Item"/>
    <s v="-"/>
    <s v="-"/>
    <n v="6500"/>
    <s v="52_CT"/>
    <s v="05__O"/>
    <s v="29-29F"/>
    <n v="172"/>
    <s v="172 - PT LINCOLN - BEL AIRE DRIVE WASH BAY"/>
    <b v="1"/>
    <m/>
    <b v="1"/>
    <n v="1677"/>
    <s v=""/>
    <s v=""/>
    <s v="97-Contingency Allowance-29"/>
    <n v="0"/>
    <s v="29-29F--97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89"/>
    <s v="29-29G-_______97"/>
    <n v="4906"/>
    <x v="34"/>
    <x v="34"/>
    <x v="122"/>
    <x v="10"/>
    <s v=""/>
    <s v=""/>
    <s v="CT"/>
    <s v="Contingency"/>
    <s v="O"/>
    <x v="4"/>
    <n v="97"/>
    <x v="32"/>
    <s v="Item"/>
    <s v="-"/>
    <s v="-"/>
    <n v="49000"/>
    <s v="52_CT"/>
    <s v="05__O"/>
    <s v="29-29G"/>
    <n v="173"/>
    <s v="173 - PT LINCOLN - BEL AIRE DRIVE EXTERNAL WORKS"/>
    <b v="1"/>
    <m/>
    <b v="1"/>
    <n v="1689"/>
    <s v=""/>
    <s v=""/>
    <s v="97-Contingency Allowance-29"/>
    <n v="0"/>
    <s v="29-29G--97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1"/>
    <s v="30-30A-_______97"/>
    <n v="4942"/>
    <x v="35"/>
    <x v="35"/>
    <x v="123"/>
    <x v="40"/>
    <s v=""/>
    <s v=""/>
    <s v="CT"/>
    <s v="Contingency"/>
    <s v="O"/>
    <x v="4"/>
    <n v="97"/>
    <x v="32"/>
    <s v="Item"/>
    <s v="-"/>
    <s v="-"/>
    <n v="8000"/>
    <s v="52_CT"/>
    <s v="05__O"/>
    <s v="30-30A"/>
    <n v="175"/>
    <s v="175 - CEDUNA - GOODES ROAD OFFICE BUILDING"/>
    <b v="1"/>
    <m/>
    <b v="1"/>
    <n v="1701"/>
    <s v=""/>
    <s v=""/>
    <s v="97-Contingency Allowance-30"/>
    <n v="0"/>
    <s v="30-30A--97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2"/>
    <s v="30-30C-_______97"/>
    <n v="4980"/>
    <x v="35"/>
    <x v="35"/>
    <x v="124"/>
    <x v="77"/>
    <s v=""/>
    <s v=""/>
    <s v="CT"/>
    <s v="Contingency"/>
    <s v="O"/>
    <x v="4"/>
    <n v="97"/>
    <x v="32"/>
    <s v="Item"/>
    <s v="-"/>
    <s v="-"/>
    <n v="500"/>
    <s v="52_CT"/>
    <s v="05__O"/>
    <s v="30-30C"/>
    <n v="177"/>
    <s v="177 - CEDUNA - GOODES ROAD STORAGE"/>
    <b v="1"/>
    <m/>
    <b v="1"/>
    <n v="1712"/>
    <s v=""/>
    <s v=""/>
    <s v="97-Contingency Allowance-30"/>
    <n v="0"/>
    <s v="30-30C--97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27"/>
    <s v="30-30E-_______97"/>
    <n v="5024"/>
    <x v="35"/>
    <x v="35"/>
    <x v="125"/>
    <x v="10"/>
    <s v=""/>
    <s v=""/>
    <s v="CT"/>
    <s v="Contingency"/>
    <s v="O"/>
    <x v="4"/>
    <n v="97"/>
    <x v="32"/>
    <s v="Item"/>
    <s v="-"/>
    <s v="-"/>
    <n v="33000"/>
    <s v="52_CT"/>
    <s v="05__O"/>
    <s v="30-30E"/>
    <n v="179"/>
    <s v="179 - CEDUNA - GOODES ROAD EXTERNAL WORKS"/>
    <b v="1"/>
    <m/>
    <b v="1"/>
    <n v="1727"/>
    <s v=""/>
    <s v=""/>
    <s v="97-Contingency Allowance-30"/>
    <n v="0"/>
    <s v="30-30E--97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38"/>
    <s v="31-31A-_______97"/>
    <n v="5059"/>
    <x v="36"/>
    <x v="36"/>
    <x v="126"/>
    <x v="1"/>
    <s v=""/>
    <s v=""/>
    <s v="CT"/>
    <s v="Contingency"/>
    <s v="O"/>
    <x v="4"/>
    <n v="97"/>
    <x v="32"/>
    <s v="Item"/>
    <s v="-"/>
    <s v="-"/>
    <n v="48000"/>
    <s v="52_CT"/>
    <s v="05__O"/>
    <s v="31-31A"/>
    <n v="181"/>
    <s v="181 - CLARE - 14 LENNON STREET OFFICE BUILDING"/>
    <b v="1"/>
    <m/>
    <b v="1"/>
    <n v="1738"/>
    <s v=""/>
    <s v=""/>
    <s v="97-Contingency Allowance-31"/>
    <n v="0"/>
    <s v="31-31A--97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5"/>
    <s v="31-31B-_______97"/>
    <n v="5107"/>
    <x v="36"/>
    <x v="36"/>
    <x v="127"/>
    <x v="78"/>
    <s v=""/>
    <s v=""/>
    <s v="CT"/>
    <s v="Contingency"/>
    <s v="O"/>
    <x v="4"/>
    <n v="97"/>
    <x v="32"/>
    <s v="Item"/>
    <s v="-"/>
    <s v="-"/>
    <n v="6000"/>
    <s v="52_CT"/>
    <s v="05__O"/>
    <s v="31-31B"/>
    <n v="182"/>
    <s v="182 - CLARE - 14 LENNON STREET ENGINEERING OFFICE / LUNCHROOM BUILDING"/>
    <b v="1"/>
    <m/>
    <b v="1"/>
    <n v="1755"/>
    <s v=""/>
    <s v=""/>
    <s v="97-Contingency Allowance-31"/>
    <n v="0"/>
    <s v="31-31B--97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5"/>
    <s v="31-31C-_______97"/>
    <n v="5139"/>
    <x v="36"/>
    <x v="36"/>
    <x v="128"/>
    <x v="5"/>
    <s v=""/>
    <s v=""/>
    <s v="CT"/>
    <s v="Contingency"/>
    <s v="O"/>
    <x v="4"/>
    <n v="97"/>
    <x v="32"/>
    <s v="Item"/>
    <s v="-"/>
    <s v="-"/>
    <n v="2000"/>
    <s v="52_CT"/>
    <s v="05__O"/>
    <s v="31-31C"/>
    <n v="183"/>
    <s v="183 - CLARE - 14 LENNON STREET WORKSHOP"/>
    <b v="1"/>
    <m/>
    <b v="1"/>
    <n v="1765"/>
    <s v=""/>
    <s v=""/>
    <s v="97-Contingency Allowance-31"/>
    <n v="0"/>
    <s v="31-31C--97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4"/>
    <s v="31-31D-_______97"/>
    <n v="5168"/>
    <x v="36"/>
    <x v="36"/>
    <x v="129"/>
    <x v="79"/>
    <s v=""/>
    <s v=""/>
    <s v="CT"/>
    <s v="Contingency"/>
    <s v="O"/>
    <x v="4"/>
    <n v="97"/>
    <x v="32"/>
    <s v="Item"/>
    <s v="-"/>
    <s v="-"/>
    <n v="3000"/>
    <s v="52_CT"/>
    <s v="05__O"/>
    <s v="31-31D"/>
    <n v="184"/>
    <s v="184 - CLARE - 14 LENNON STREET TRUCK SHELTER"/>
    <b v="1"/>
    <m/>
    <b v="1"/>
    <n v="1774"/>
    <s v=""/>
    <s v=""/>
    <s v="97-Contingency Allowance-31"/>
    <n v="0"/>
    <s v="31-31D--97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5"/>
    <s v="31-31E-_______97"/>
    <n v="5201"/>
    <x v="36"/>
    <x v="36"/>
    <x v="130"/>
    <x v="11"/>
    <s v=""/>
    <s v=""/>
    <s v="CT"/>
    <s v="Contingency"/>
    <s v="O"/>
    <x v="4"/>
    <n v="97"/>
    <x v="32"/>
    <s v="Item"/>
    <s v="-"/>
    <s v="-"/>
    <n v="34500"/>
    <s v="52_CT"/>
    <s v="05__O"/>
    <s v="31-31E"/>
    <n v="185"/>
    <s v="185 - CLARE - 14 LENNON STREET EXTERNAL WORKS"/>
    <b v="1"/>
    <m/>
    <b v="1"/>
    <n v="1785"/>
    <s v=""/>
    <s v=""/>
    <s v="97-Contingency Allowance-31"/>
    <n v="0"/>
    <s v="31-31E--97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800"/>
    <s v="32-32A-_______97"/>
    <n v="5243"/>
    <x v="22"/>
    <x v="22"/>
    <x v="131"/>
    <x v="40"/>
    <s v=""/>
    <s v=""/>
    <s v="CT"/>
    <s v="Contingency"/>
    <s v="O"/>
    <x v="4"/>
    <n v="97"/>
    <x v="32"/>
    <s v="Item"/>
    <s v="-"/>
    <s v="-"/>
    <n v="2500"/>
    <s v="52_CT"/>
    <s v="05__O"/>
    <s v="32-32A"/>
    <n v="187"/>
    <s v="187 - CLEVE - DEPOT STREET OFFICE BUILDING"/>
    <b v="1"/>
    <m/>
    <b v="1"/>
    <n v="1800"/>
    <s v=""/>
    <s v=""/>
    <s v="97-Contingency Allowance-32"/>
    <n v="0"/>
    <s v="32-32A--97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3"/>
    <s v="32-32B-_______97"/>
    <n v="5283"/>
    <x v="22"/>
    <x v="22"/>
    <x v="40"/>
    <x v="29"/>
    <s v=""/>
    <s v=""/>
    <s v="CT"/>
    <s v="Contingency"/>
    <s v="O"/>
    <x v="4"/>
    <n v="97"/>
    <x v="32"/>
    <s v="Item"/>
    <s v="-"/>
    <s v="-"/>
    <n v="5000"/>
    <s v="52_CT"/>
    <s v="05__O"/>
    <s v="32-32B"/>
    <n v="188"/>
    <s v="188 - CLEVE - DEPOT STREET GARAGE / WORKSHOP"/>
    <b v="1"/>
    <m/>
    <b v="1"/>
    <n v="1813"/>
    <s v=""/>
    <s v=""/>
    <s v="97-Contingency Allowance-32"/>
    <n v="0"/>
    <s v="32-32B--97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1"/>
    <s v="32-32D-_______97"/>
    <n v="5312"/>
    <x v="22"/>
    <x v="22"/>
    <x v="132"/>
    <x v="67"/>
    <s v=""/>
    <s v=""/>
    <s v="CT"/>
    <s v="Contingency"/>
    <s v="O"/>
    <x v="4"/>
    <n v="97"/>
    <x v="32"/>
    <s v="Item"/>
    <s v="-"/>
    <s v="-"/>
    <n v="6500"/>
    <s v="52_CT"/>
    <s v="05__O"/>
    <s v="32-32D"/>
    <n v="190"/>
    <s v="190 - CLEVE - DEPOT STREET WASH BAY"/>
    <b v="1"/>
    <m/>
    <b v="1"/>
    <n v="1821"/>
    <s v=""/>
    <s v=""/>
    <s v="97-Contingency Allowance-32"/>
    <n v="0"/>
    <s v="32-32D--97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2"/>
    <s v="32-32E-_______97"/>
    <n v="5345"/>
    <x v="22"/>
    <x v="22"/>
    <x v="133"/>
    <x v="10"/>
    <s v=""/>
    <s v=""/>
    <s v="CT"/>
    <s v="Contingency"/>
    <s v="O"/>
    <x v="4"/>
    <n v="97"/>
    <x v="32"/>
    <s v="Item"/>
    <s v="-"/>
    <s v="-"/>
    <n v="14500"/>
    <s v="52_CT"/>
    <s v="05__O"/>
    <s v="32-32E"/>
    <n v="191"/>
    <s v="191 - CLEVE - DEPOT STREET EXTERNAL WORKS"/>
    <b v="1"/>
    <m/>
    <b v="1"/>
    <n v="1832"/>
    <s v=""/>
    <s v=""/>
    <s v="97-Contingency Allowance-32"/>
    <n v="0"/>
    <s v="32-32E--97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3"/>
    <s v="33-33A-_______97"/>
    <n v="5380"/>
    <x v="12"/>
    <x v="12"/>
    <x v="16"/>
    <x v="14"/>
    <s v=""/>
    <s v=""/>
    <s v="CT"/>
    <s v="Contingency"/>
    <s v="O"/>
    <x v="4"/>
    <n v="97"/>
    <x v="32"/>
    <s v="Item"/>
    <s v="-"/>
    <s v="-"/>
    <n v="2000"/>
    <s v="52_CT"/>
    <s v="05__O"/>
    <s v="33-33A"/>
    <n v="193"/>
    <s v="193 - DAVENPORT - YORKEYS CROSSING ROAD TRAINING OFFICE"/>
    <b v="1"/>
    <m/>
    <b v="1"/>
    <n v="1843"/>
    <s v=""/>
    <s v=""/>
    <s v="97-Contingency Allowance-33"/>
    <n v="0"/>
    <s v="33-33A--97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3"/>
    <s v="33-33B-_______97"/>
    <n v="5412"/>
    <x v="12"/>
    <x v="12"/>
    <x v="134"/>
    <x v="5"/>
    <s v=""/>
    <s v=""/>
    <s v="CT"/>
    <s v="Contingency"/>
    <s v="O"/>
    <x v="4"/>
    <n v="97"/>
    <x v="32"/>
    <s v="Item"/>
    <s v="-"/>
    <s v="-"/>
    <n v="2000"/>
    <s v="52_CT"/>
    <s v="05__O"/>
    <s v="33-33B"/>
    <n v="194"/>
    <s v="194 - DAVENPORT - YORKEYS CROSSING ROAD WORKSHOP"/>
    <b v="1"/>
    <m/>
    <b v="1"/>
    <n v="1853"/>
    <s v=""/>
    <s v=""/>
    <s v="97-Contingency Allowance-33"/>
    <n v="0"/>
    <s v="33-33B--97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6"/>
    <s v="33-33C-_______97"/>
    <n v="5447"/>
    <x v="12"/>
    <x v="12"/>
    <x v="135"/>
    <x v="10"/>
    <s v=""/>
    <s v=""/>
    <s v="CT"/>
    <s v="Contingency"/>
    <s v="O"/>
    <x v="4"/>
    <n v="97"/>
    <x v="32"/>
    <s v="Item"/>
    <s v="-"/>
    <s v="-"/>
    <n v="37500"/>
    <s v="52_CT"/>
    <s v="05__O"/>
    <s v="33-33C"/>
    <n v="195"/>
    <s v="195 - DAVENPORT - YORKEYS CROSSING ROAD EXTERNAL WORKS"/>
    <b v="1"/>
    <m/>
    <b v="1"/>
    <n v="1866"/>
    <s v=""/>
    <s v=""/>
    <s v="97-Contingency Allowance-33"/>
    <n v="0"/>
    <s v="33-33C--97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80"/>
    <s v="34-34A-_______97"/>
    <n v="5489"/>
    <x v="37"/>
    <x v="37"/>
    <x v="136"/>
    <x v="80"/>
    <s v=""/>
    <s v=""/>
    <s v="CT"/>
    <s v="Contingency"/>
    <s v="O"/>
    <x v="4"/>
    <n v="97"/>
    <x v="32"/>
    <s v="Item"/>
    <s v="-"/>
    <s v="-"/>
    <n v="5000"/>
    <s v="52_CT"/>
    <s v="05__O"/>
    <s v="34-34A"/>
    <n v="197"/>
    <s v="197 - KINGSCOTE - 32 TELEGRAPH ROAD MAIN BUILDING"/>
    <b v="1"/>
    <m/>
    <b v="1"/>
    <n v="1880"/>
    <s v=""/>
    <s v=""/>
    <s v="97-Contingency Allowance-34"/>
    <n v="0"/>
    <s v="34-34A--97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90"/>
    <s v="34-34B-_______97"/>
    <n v="5519"/>
    <x v="37"/>
    <x v="37"/>
    <x v="137"/>
    <x v="11"/>
    <s v=""/>
    <s v=""/>
    <s v="CT"/>
    <s v="Contingency"/>
    <s v="O"/>
    <x v="4"/>
    <n v="97"/>
    <x v="32"/>
    <s v="Item"/>
    <s v="-"/>
    <s v="-"/>
    <n v="17000"/>
    <s v="52_CT"/>
    <s v="05__O"/>
    <s v="34-34B"/>
    <n v="198"/>
    <s v="198 - KINGSCOTE - 32 TELEGRAPH ROAD EXTERNAL WORKS"/>
    <b v="1"/>
    <m/>
    <b v="1"/>
    <n v="1890"/>
    <s v=""/>
    <s v=""/>
    <s v="97-Contingency Allowance-34"/>
    <n v="0"/>
    <s v="34-34B--97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1"/>
    <s v="35-35A-_______97"/>
    <n v="5550"/>
    <x v="8"/>
    <x v="8"/>
    <x v="11"/>
    <x v="1"/>
    <s v=""/>
    <s v=""/>
    <s v="CT"/>
    <s v="Contingency"/>
    <s v="O"/>
    <x v="4"/>
    <n v="97"/>
    <x v="32"/>
    <s v="Item"/>
    <s v="-"/>
    <s v="-"/>
    <n v="40000"/>
    <s v="52_CT"/>
    <s v="05__O"/>
    <s v="35-35A"/>
    <n v="200"/>
    <s v="200 - GUMERACHA - BIRDWOOD ROAD OFFICE BUILDING"/>
    <b v="1"/>
    <m/>
    <b v="1"/>
    <n v="1901"/>
    <s v=""/>
    <s v=""/>
    <s v="97-Contingency Allowance-35"/>
    <n v="0"/>
    <s v="35-35A--97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10"/>
    <s v="35-35B-_______97"/>
    <n v="5579"/>
    <x v="8"/>
    <x v="8"/>
    <x v="138"/>
    <x v="81"/>
    <s v=""/>
    <s v=""/>
    <s v="CT"/>
    <s v="Contingency"/>
    <s v="O"/>
    <x v="4"/>
    <n v="97"/>
    <x v="32"/>
    <s v="Item"/>
    <s v="-"/>
    <s v="-"/>
    <n v="8000"/>
    <s v="52_CT"/>
    <s v="05__O"/>
    <s v="35-35B"/>
    <n v="201"/>
    <s v="201 - GUMERACHA - BIRDWOOD ROAD LUNCH/MEETING ROOM"/>
    <b v="1"/>
    <m/>
    <b v="1"/>
    <n v="1910"/>
    <s v=""/>
    <s v=""/>
    <s v="97-Contingency Allowance-35"/>
    <n v="0"/>
    <s v="35-35B--97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19"/>
    <s v="35-35C-_______97"/>
    <n v="5608"/>
    <x v="8"/>
    <x v="8"/>
    <x v="139"/>
    <x v="5"/>
    <s v=""/>
    <s v=""/>
    <s v="CT"/>
    <s v="Contingency"/>
    <s v="O"/>
    <x v="4"/>
    <n v="97"/>
    <x v="32"/>
    <s v="Item"/>
    <s v="-"/>
    <s v="-"/>
    <n v="79000"/>
    <s v="52_CT"/>
    <s v="05__O"/>
    <s v="35-35C"/>
    <n v="202"/>
    <s v="202 - GUMERACHA - BIRDWOOD ROAD WORKSHOP"/>
    <b v="1"/>
    <m/>
    <b v="1"/>
    <n v="1919"/>
    <s v=""/>
    <s v=""/>
    <s v="97-Contingency Allowance-35"/>
    <n v="0"/>
    <s v="35-35C--97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2"/>
    <s v="35-35D-_______97"/>
    <n v="5649"/>
    <x v="8"/>
    <x v="8"/>
    <x v="140"/>
    <x v="11"/>
    <s v=""/>
    <s v=""/>
    <s v="CT"/>
    <s v="Contingency"/>
    <s v="O"/>
    <x v="4"/>
    <n v="97"/>
    <x v="32"/>
    <s v="Item"/>
    <s v="-"/>
    <s v="-"/>
    <n v="24000"/>
    <s v="52_CT"/>
    <s v="05__O"/>
    <s v="35-35D"/>
    <n v="203"/>
    <s v="203 - GUMERACHA - BIRDWOOD ROAD EXTERNAL WORKS"/>
    <b v="1"/>
    <m/>
    <b v="1"/>
    <n v="1932"/>
    <s v=""/>
    <s v=""/>
    <s v="97-Contingency Allowance-35"/>
    <n v="0"/>
    <s v="35-35D--97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6"/>
    <s v="36-36A-_______97"/>
    <n v="5711"/>
    <x v="13"/>
    <x v="13"/>
    <x v="24"/>
    <x v="18"/>
    <s v=""/>
    <s v=""/>
    <s v="CT"/>
    <s v="Contingency"/>
    <s v="O"/>
    <x v="4"/>
    <n v="97"/>
    <x v="32"/>
    <s v="Item"/>
    <s v="-"/>
    <s v="-"/>
    <n v="11500"/>
    <s v="52_CT"/>
    <s v="05__O"/>
    <s v="36-36A"/>
    <n v="205"/>
    <s v="205 - MT BARKER - 31 ALEXANDRINA ROAD MAIN OFFICE BUILDING"/>
    <b v="1"/>
    <m/>
    <b v="1"/>
    <n v="1956"/>
    <s v=""/>
    <s v=""/>
    <s v="97-Contingency Allowance-36"/>
    <n v="0"/>
    <s v="36-36A--97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1"/>
    <s v="36-36B-_______97"/>
    <n v="5756"/>
    <x v="13"/>
    <x v="13"/>
    <x v="141"/>
    <x v="72"/>
    <s v=""/>
    <s v=""/>
    <s v="CT"/>
    <s v="Contingency"/>
    <s v="O"/>
    <x v="4"/>
    <n v="97"/>
    <x v="32"/>
    <s v="Item"/>
    <s v="-"/>
    <s v="-"/>
    <n v="8000"/>
    <s v="52_CT"/>
    <s v="05__O"/>
    <s v="36-36B"/>
    <n v="206"/>
    <s v="206 - MT BARKER - 31 ALEXANDRINA ROAD WORKSHOP / STORE"/>
    <b v="1"/>
    <m/>
    <b v="1"/>
    <n v="1971"/>
    <s v=""/>
    <s v=""/>
    <s v="97-Contingency Allowance-36"/>
    <n v="0"/>
    <s v="36-36B--97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3"/>
    <s v="36-36C-_______97"/>
    <n v="5793"/>
    <x v="13"/>
    <x v="13"/>
    <x v="19"/>
    <x v="16"/>
    <s v=""/>
    <s v=""/>
    <s v="CT"/>
    <s v="Contingency"/>
    <s v="O"/>
    <x v="4"/>
    <n v="97"/>
    <x v="32"/>
    <s v="Item"/>
    <s v="-"/>
    <s v="-"/>
    <n v="6000"/>
    <s v="52_CT"/>
    <s v="05__O"/>
    <s v="36-36C"/>
    <n v="207"/>
    <s v="207 - MT BARKER - 31 ALEXANDRINA ROAD LINESMANS OFFICE"/>
    <b v="1"/>
    <m/>
    <b v="1"/>
    <n v="1983"/>
    <s v=""/>
    <s v=""/>
    <s v="97-Contingency Allowance-36"/>
    <n v="0"/>
    <s v="36-36C--97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1997"/>
    <s v="36-36D-_______97"/>
    <n v="5833"/>
    <x v="13"/>
    <x v="13"/>
    <x v="142"/>
    <x v="11"/>
    <s v=""/>
    <s v=""/>
    <s v="CT"/>
    <s v="Contingency"/>
    <s v="O"/>
    <x v="4"/>
    <n v="97"/>
    <x v="32"/>
    <s v="Item"/>
    <s v="-"/>
    <s v="-"/>
    <n v="56500"/>
    <s v="52_CT"/>
    <s v="05__O"/>
    <s v="36-36D"/>
    <n v="208"/>
    <s v="208 - MT BARKER - 31 ALEXANDRINA ROAD EXTERNAL WORKS"/>
    <b v="1"/>
    <m/>
    <b v="1"/>
    <n v="1997"/>
    <s v=""/>
    <s v=""/>
    <s v="97-Contingency Allowance-36"/>
    <n v="0"/>
    <s v="36-36D--97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08"/>
    <s v="37-37A-_______97"/>
    <n v="5866"/>
    <x v="38"/>
    <x v="38"/>
    <x v="143"/>
    <x v="40"/>
    <s v=""/>
    <s v=""/>
    <s v="CT"/>
    <s v="Contingency"/>
    <s v="O"/>
    <x v="4"/>
    <n v="97"/>
    <x v="32"/>
    <s v="Item"/>
    <s v="-"/>
    <s v="-"/>
    <n v="41500"/>
    <s v="52_CT"/>
    <s v="05__O"/>
    <s v="37-37A"/>
    <n v="210"/>
    <s v="210 - VICTOR HARBOR - 45 MENTONE ROAD OFFICE BUILDING"/>
    <b v="1"/>
    <m/>
    <b v="1"/>
    <n v="2008"/>
    <s v=""/>
    <s v=""/>
    <s v="97-Contingency Allowance-37"/>
    <n v="0"/>
    <s v="37-37A--97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19"/>
    <s v="37-37B-_______97"/>
    <n v="5900"/>
    <x v="38"/>
    <x v="38"/>
    <x v="144"/>
    <x v="82"/>
    <s v=""/>
    <s v=""/>
    <s v="CT"/>
    <s v="Contingency"/>
    <s v="O"/>
    <x v="4"/>
    <n v="97"/>
    <x v="32"/>
    <s v="Item"/>
    <s v="-"/>
    <s v="-"/>
    <n v="1500"/>
    <s v="52_CT"/>
    <s v="05__O"/>
    <s v="37-37B"/>
    <n v="211"/>
    <s v="211 - VICTOR HARBOR - 45 MENTONE ROAD GARAGE"/>
    <b v="1"/>
    <m/>
    <b v="1"/>
    <n v="2019"/>
    <s v=""/>
    <s v=""/>
    <s v="97-Contingency Allowance-37"/>
    <n v="0"/>
    <s v="37-37B--97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37"/>
    <s v="37-37E-_______97"/>
    <n v="5955"/>
    <x v="38"/>
    <x v="38"/>
    <x v="145"/>
    <x v="10"/>
    <s v=""/>
    <s v=""/>
    <s v="CT"/>
    <s v="Contingency"/>
    <s v="O"/>
    <x v="4"/>
    <n v="97"/>
    <x v="32"/>
    <s v="Item"/>
    <s v="-"/>
    <s v="-"/>
    <n v="49000"/>
    <s v="52_CT"/>
    <s v="05__O"/>
    <s v="37-37E"/>
    <n v="214"/>
    <s v="214 - VICTOR HARBOR - 45 MENTONE ROAD EXTERNAL WORKS"/>
    <b v="1"/>
    <m/>
    <b v="1"/>
    <n v="2037"/>
    <s v=""/>
    <s v=""/>
    <s v="97-Contingency Allowance-37"/>
    <n v="0"/>
    <s v="37-37E--97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2"/>
    <s v="38-38C-_______97"/>
    <n v="6007"/>
    <x v="39"/>
    <x v="39"/>
    <x v="146"/>
    <x v="11"/>
    <s v=""/>
    <s v=""/>
    <s v="CT"/>
    <s v="Contingency"/>
    <s v="O"/>
    <x v="4"/>
    <n v="97"/>
    <x v="32"/>
    <s v="Item"/>
    <s v="-"/>
    <s v="-"/>
    <n v="31000"/>
    <s v="52_CT"/>
    <s v="05__O"/>
    <s v="38-38C"/>
    <n v="218"/>
    <s v="218 - KADINA - SOUTH TERRACE EXTERNAL WORKS"/>
    <b v="1"/>
    <m/>
    <b v="1"/>
    <n v="2052"/>
    <s v=""/>
    <s v=""/>
    <s v="97-Contingency Allowance-38"/>
    <n v="0"/>
    <s v="38-38C--97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2"/>
    <s v="39-39A-_______97"/>
    <n v="6037"/>
    <x v="18"/>
    <x v="18"/>
    <x v="147"/>
    <x v="13"/>
    <s v=""/>
    <s v=""/>
    <s v="CT"/>
    <s v="Contingency"/>
    <s v="O"/>
    <x v="4"/>
    <n v="97"/>
    <x v="32"/>
    <s v="Item"/>
    <s v="-"/>
    <s v="-"/>
    <n v="500"/>
    <s v="52_CT"/>
    <s v="05__O"/>
    <s v="39-39A"/>
    <n v="220"/>
    <s v="220 - PT PIRIE - FEELEY STREET OFFICE"/>
    <b v="1"/>
    <m/>
    <b v="1"/>
    <n v="2062"/>
    <s v=""/>
    <s v=""/>
    <s v="97-Contingency Allowance-39"/>
    <n v="0"/>
    <s v="39-39A--97"/>
    <s v=""/>
    <s v="39-39A-"/>
    <n v="1"/>
    <m/>
    <s v="not APN"/>
    <s v="not APN"/>
    <n v="0"/>
    <n v="1.04"/>
    <n v="0"/>
    <s v="on costs"/>
    <n v="1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70"/>
    <s v="39-39B-_______97"/>
    <n v="6064"/>
    <x v="18"/>
    <x v="18"/>
    <x v="148"/>
    <x v="83"/>
    <s v=""/>
    <s v=""/>
    <s v="CT"/>
    <s v="Contingency"/>
    <s v="O"/>
    <x v="4"/>
    <n v="97"/>
    <x v="32"/>
    <s v="Item"/>
    <s v="-"/>
    <s v="-"/>
    <n v="1500"/>
    <s v="52_CT"/>
    <s v="05__O"/>
    <s v="39-39B"/>
    <n v="221"/>
    <s v="221 - PT PIRIE - FEELEY STREET LUNCHROOM/MEETING ROOM"/>
    <b v="1"/>
    <m/>
    <b v="1"/>
    <n v="2070"/>
    <s v=""/>
    <s v=""/>
    <s v="97-Contingency Allowance-39"/>
    <n v="0"/>
    <s v="39-39B--97"/>
    <s v=""/>
    <s v="39-39B-"/>
    <n v="1"/>
    <m/>
    <s v="not APN"/>
    <s v="not APN"/>
    <n v="0"/>
    <n v="0.78139534883720929"/>
    <n v="0"/>
    <s v="on costs"/>
    <n v="1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2"/>
    <s v="39-39C-_______97"/>
    <n v="6100"/>
    <x v="18"/>
    <x v="18"/>
    <x v="29"/>
    <x v="5"/>
    <s v=""/>
    <s v=""/>
    <s v="CT"/>
    <s v="Contingency"/>
    <s v="O"/>
    <x v="4"/>
    <n v="97"/>
    <x v="32"/>
    <s v="Item"/>
    <s v="-"/>
    <s v="-"/>
    <n v="1500"/>
    <s v="52_CT"/>
    <s v="05__O"/>
    <s v="39-39C"/>
    <n v="222"/>
    <s v="222 - PT PIRIE - FEELEY STREET WORKSHOP"/>
    <b v="1"/>
    <m/>
    <b v="1"/>
    <n v="2082"/>
    <s v=""/>
    <s v=""/>
    <s v="97-Contingency Allowance-39"/>
    <n v="0"/>
    <s v="39-39C--97"/>
    <s v=""/>
    <s v="39-39C-"/>
    <n v="1"/>
    <m/>
    <s v="not APN"/>
    <s v="not APN"/>
    <n v="0"/>
    <n v="0.73098301987360081"/>
    <n v="0"/>
    <s v="on costs"/>
    <n v="1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87"/>
    <s v="39-39D-_______97"/>
    <n v="6118"/>
    <x v="18"/>
    <x v="18"/>
    <x v="149"/>
    <x v="67"/>
    <s v=""/>
    <s v=""/>
    <s v="CT"/>
    <s v="Contingency"/>
    <s v="O"/>
    <x v="4"/>
    <n v="97"/>
    <x v="32"/>
    <s v="Item"/>
    <s v="-"/>
    <s v="-"/>
    <n v="6500"/>
    <s v="52_CT"/>
    <s v="05__O"/>
    <s v="39-39D"/>
    <n v="223"/>
    <s v="223 - PT PIRIE - FEELEY STREET WASH BAY"/>
    <b v="1"/>
    <m/>
    <b v="1"/>
    <n v="2087"/>
    <s v=""/>
    <s v=""/>
    <s v="97-Contingency Allowance-39"/>
    <n v="0"/>
    <s v="39-39D--97"/>
    <s v=""/>
    <s v="39-39D-"/>
    <n v="1"/>
    <m/>
    <s v="not APN"/>
    <s v="not APN"/>
    <n v="0"/>
    <n v="0.53230769230769226"/>
    <n v="0"/>
    <s v="on costs"/>
    <n v="1"/>
    <n v="0.10055248618784531"/>
    <m/>
    <n v="0"/>
    <x v="1"/>
    <n v="0.93473895582329314"/>
    <n v="0"/>
    <x v="1"/>
    <x v="0"/>
    <n v="0"/>
    <x v="3"/>
    <x v="3"/>
    <n v="300000"/>
    <s v="Other smaller work items"/>
    <s v="Regional"/>
    <x v="1"/>
  </r>
  <r>
    <n v="2098"/>
    <s v="39-39E-_______97"/>
    <n v="6152"/>
    <x v="18"/>
    <x v="18"/>
    <x v="150"/>
    <x v="11"/>
    <s v=""/>
    <s v=""/>
    <s v="CT"/>
    <s v="Contingency"/>
    <s v="O"/>
    <x v="4"/>
    <n v="97"/>
    <x v="32"/>
    <s v="Item"/>
    <s v="-"/>
    <s v="-"/>
    <n v="31500"/>
    <s v="52_CT"/>
    <s v="05__O"/>
    <s v="39-39E"/>
    <n v="224"/>
    <s v="224 - PT PIRIE - FEELEY STREET EXTERNAL WORKS"/>
    <b v="1"/>
    <m/>
    <b v="1"/>
    <n v="2098"/>
    <s v=""/>
    <s v=""/>
    <s v="97-Contingency Allowance-39"/>
    <n v="0"/>
    <s v="39-39E--97"/>
    <s v=""/>
    <s v="39-39E-"/>
    <n v="1"/>
    <m/>
    <s v="not APN"/>
    <s v="not APN"/>
    <n v="0"/>
    <n v="0.67533051677884692"/>
    <n v="0"/>
    <s v="on costs"/>
    <n v="1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07"/>
    <s v="40-40A-_______97"/>
    <n v="6180"/>
    <x v="10"/>
    <x v="10"/>
    <x v="151"/>
    <x v="80"/>
    <s v=""/>
    <s v=""/>
    <s v="CT"/>
    <s v="Contingency"/>
    <s v="O"/>
    <x v="4"/>
    <n v="97"/>
    <x v="32"/>
    <s v="Item"/>
    <s v="-"/>
    <s v="-"/>
    <n v="74500"/>
    <s v="52_CT"/>
    <s v="05__O"/>
    <s v="40-40A"/>
    <n v="226"/>
    <s v="226 - YORKETOWN - WAROOKA ROAD MAIN BUILDING"/>
    <b v="1"/>
    <m/>
    <b v="1"/>
    <n v="2107"/>
    <s v=""/>
    <s v=""/>
    <s v="97-Contingency Allowance-40"/>
    <n v="0"/>
    <s v="40-40A--97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2"/>
    <s v="40-40B-_______97"/>
    <n v="6224"/>
    <x v="10"/>
    <x v="10"/>
    <x v="13"/>
    <x v="11"/>
    <s v=""/>
    <s v=""/>
    <s v="CT"/>
    <s v="Contingency"/>
    <s v="O"/>
    <x v="4"/>
    <n v="97"/>
    <x v="32"/>
    <s v="Item"/>
    <s v="-"/>
    <s v="-"/>
    <n v="36000"/>
    <s v="52_CT"/>
    <s v="05__O"/>
    <s v="40-40B"/>
    <n v="227"/>
    <s v="227 - YORKETOWN - WAROOKA ROAD EXTERNAL WORKS"/>
    <b v="1"/>
    <m/>
    <b v="1"/>
    <n v="2122"/>
    <s v=""/>
    <s v=""/>
    <s v="97-Contingency Allowance-40"/>
    <n v="0"/>
    <s v="40-40B--97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2"/>
    <s v="41-41A-_______97"/>
    <n v="6260"/>
    <x v="40"/>
    <x v="40"/>
    <x v="152"/>
    <x v="84"/>
    <s v=""/>
    <s v=""/>
    <s v="CT"/>
    <s v="Contingency"/>
    <s v="O"/>
    <x v="4"/>
    <n v="97"/>
    <x v="32"/>
    <s v="Item"/>
    <s v="-"/>
    <s v="-"/>
    <n v="140000"/>
    <s v="52_CT"/>
    <s v="05__O"/>
    <s v="41-41A"/>
    <n v="229"/>
    <s v="229 - SEAFORD - 37 SHEARER DRIVE Logistic Shed"/>
    <b v="1"/>
    <m/>
    <b v="1"/>
    <n v="2132"/>
    <s v=""/>
    <s v=""/>
    <s v="97-Contingency Allowance-41"/>
    <n v="0"/>
    <s v="41-41A--97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40"/>
    <s v="41-41B-_______97"/>
    <n v="6301"/>
    <x v="40"/>
    <x v="40"/>
    <x v="153"/>
    <x v="67"/>
    <s v=""/>
    <s v=""/>
    <s v="CT"/>
    <s v="Contingency"/>
    <s v="O"/>
    <x v="4"/>
    <n v="97"/>
    <x v="32"/>
    <s v="Item"/>
    <s v="-"/>
    <s v="-"/>
    <n v="6500"/>
    <s v="52_CT"/>
    <s v="05__O"/>
    <s v="41-41B"/>
    <n v="230"/>
    <s v="230 - SEAFORD - 37 SHEARER DRIVE Wash bay"/>
    <b v="1"/>
    <m/>
    <b v="1"/>
    <n v="2140"/>
    <s v=""/>
    <s v=""/>
    <s v="97-Contingency Allowance-41"/>
    <n v="0"/>
    <s v="41-41B--97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5"/>
    <s v="41-41C-_______97"/>
    <n v="6365"/>
    <x v="40"/>
    <x v="40"/>
    <x v="154"/>
    <x v="10"/>
    <s v=""/>
    <s v=""/>
    <s v="CT"/>
    <s v="Contingency"/>
    <s v="O"/>
    <x v="4"/>
    <n v="97"/>
    <x v="32"/>
    <s v="Item"/>
    <s v="-"/>
    <s v="-"/>
    <n v="285500"/>
    <s v="52_CT"/>
    <s v="05__O"/>
    <s v="41-41C"/>
    <n v="231"/>
    <s v="231 - SEAFORD - 37 SHEARER DRIVE External Works"/>
    <b v="1"/>
    <m/>
    <b v="1"/>
    <n v="2155"/>
    <s v=""/>
    <s v=""/>
    <s v="97-Contingency Allowance-41"/>
    <n v="0"/>
    <s v="41-41C--97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410"/>
    <s v="7-7A-________299"/>
    <n v="1219"/>
    <x v="0"/>
    <x v="0"/>
    <x v="1"/>
    <x v="1"/>
    <s v=""/>
    <s v=""/>
    <s v="ED"/>
    <s v="External Doors"/>
    <s v="A"/>
    <x v="1"/>
    <n v="299"/>
    <x v="42"/>
    <s v="Item"/>
    <s v="-"/>
    <s v="-"/>
    <n v="20000"/>
    <s v="07_ED"/>
    <s v="01__A"/>
    <s v="7-7A"/>
    <n v="44"/>
    <s v="044 - KESWICK - 1 ANZAC HIGHWAY OFFICE BUILDING"/>
    <b v="1"/>
    <m/>
    <b v="1"/>
    <n v="410"/>
    <s v=""/>
    <s v=""/>
    <s v="299-Replace corroded framing supporting openable plantroom louvres-7"/>
    <n v="0"/>
    <s v="7-7A--299"/>
    <s v=""/>
    <s v="7-7A-"/>
    <n v="0"/>
    <m/>
    <s v="not APN"/>
    <s v="not APN"/>
    <n v="0"/>
    <n v="0.60882316575975093"/>
    <n v="32176.463315195018"/>
    <s v="direct"/>
    <n v="1"/>
    <n v="0.10000088373843743"/>
    <m/>
    <n v="1"/>
    <x v="0"/>
    <n v="0.93783079843594719"/>
    <n v="30176.07828173431"/>
    <x v="0"/>
    <x v="0"/>
    <n v="0"/>
    <x v="0"/>
    <x v="1"/>
    <n v="350000"/>
    <s v="Other smaller work items"/>
    <s v="Metropolitan"/>
    <x v="0"/>
  </r>
  <r>
    <n v="1241"/>
    <s v="21-21E-______156"/>
    <n v="3575"/>
    <x v="4"/>
    <x v="4"/>
    <x v="96"/>
    <x v="70"/>
    <s v=""/>
    <s v=""/>
    <s v="ED"/>
    <s v="External Doors"/>
    <s v="A"/>
    <x v="1"/>
    <n v="156"/>
    <x v="43"/>
    <s v="Item"/>
    <s v="-"/>
    <s v="-"/>
    <n v="150"/>
    <s v="07_ED"/>
    <s v="01__A"/>
    <s v="21-21E"/>
    <n v="123"/>
    <s v="123 - MT GAMBIER - 18 AVEY ROAD STORAGE SHEDS"/>
    <b v="1"/>
    <m/>
    <b v="1"/>
    <n v="1241"/>
    <s v=""/>
    <s v=""/>
    <s v="156-Replace door hardware-21"/>
    <n v="0"/>
    <s v="21-21E--156"/>
    <s v=""/>
    <s v="21-21E-"/>
    <n v="0"/>
    <m/>
    <s v="not APN"/>
    <s v="not APN"/>
    <n v="0"/>
    <n v="1.4971117166212533"/>
    <n v="374.56675749318799"/>
    <s v="direct"/>
    <n v="1"/>
    <n v="9.5643441251016217E-2"/>
    <m/>
    <n v="0"/>
    <x v="1"/>
    <n v="0.89088210903059661"/>
    <n v="333.69482288828334"/>
    <x v="0"/>
    <x v="0"/>
    <n v="0"/>
    <x v="3"/>
    <x v="3"/>
    <n v="300000"/>
    <s v="Other smaller work items"/>
    <s v="Regional"/>
    <x v="1"/>
  </r>
  <r>
    <n v="1312"/>
    <s v="22-22D-______156"/>
    <n v="3779"/>
    <x v="15"/>
    <x v="15"/>
    <x v="100"/>
    <x v="70"/>
    <s v=""/>
    <s v=""/>
    <s v="ED"/>
    <s v="External Doors"/>
    <s v="A"/>
    <x v="1"/>
    <n v="156"/>
    <x v="43"/>
    <s v="Item"/>
    <s v="-"/>
    <s v="-"/>
    <n v="750"/>
    <s v="07_ED"/>
    <s v="01__A"/>
    <s v="22-22D"/>
    <n v="129"/>
    <s v="129 - NARACOORTE - 99 CEDAR AVENUE STORAGE SHEDS"/>
    <b v="1"/>
    <m/>
    <b v="1"/>
    <n v="1312"/>
    <s v=""/>
    <s v=""/>
    <s v="156-Replace door hardware-22"/>
    <n v="0"/>
    <s v="22-22D--156"/>
    <s v=""/>
    <s v="22-22D-"/>
    <n v="0"/>
    <m/>
    <s v="not APN"/>
    <s v="not APN"/>
    <n v="0"/>
    <n v="0.95185731343283586"/>
    <n v="1463.8929850746269"/>
    <s v="direct"/>
    <n v="1"/>
    <n v="8.6397078981218928E-2"/>
    <m/>
    <n v="0"/>
    <x v="1"/>
    <n v="0.93882596629738957"/>
    <n v="1374.3407462686566"/>
    <x v="0"/>
    <x v="0"/>
    <n v="0"/>
    <x v="3"/>
    <x v="3"/>
    <n v="300000"/>
    <s v="Other smaller work items"/>
    <s v="Regional"/>
    <x v="1"/>
  </r>
  <r>
    <n v="411"/>
    <s v="7-7A-________318"/>
    <n v="1220"/>
    <x v="0"/>
    <x v="0"/>
    <x v="1"/>
    <x v="1"/>
    <s v=""/>
    <s v=""/>
    <s v="ED"/>
    <s v="External Doors"/>
    <s v="A"/>
    <x v="1"/>
    <n v="318"/>
    <x v="44"/>
    <s v="Item"/>
    <s v="-"/>
    <s v="-"/>
    <n v="2000"/>
    <s v="07_ED"/>
    <s v="01__A"/>
    <s v="7-7A"/>
    <n v="44"/>
    <s v="044 - KESWICK - 1 ANZAC HIGHWAY OFFICE BUILDING"/>
    <b v="1"/>
    <m/>
    <b v="1"/>
    <n v="411"/>
    <s v=""/>
    <s v=""/>
    <s v="318-Replace pair of doors to store area-7"/>
    <n v="0"/>
    <s v="7-7A--318"/>
    <s v=""/>
    <s v="7-7A-"/>
    <n v="0"/>
    <m/>
    <s v="not APN"/>
    <s v="not APN"/>
    <n v="0"/>
    <n v="0.60882316575975093"/>
    <n v="3217.6463315195019"/>
    <s v="direct"/>
    <n v="1"/>
    <n v="0.10000088373843743"/>
    <m/>
    <n v="1"/>
    <x v="0"/>
    <n v="0.93783079843594719"/>
    <n v="3017.6078281734308"/>
    <x v="0"/>
    <x v="0"/>
    <n v="0"/>
    <x v="0"/>
    <x v="1"/>
    <n v="350000"/>
    <s v="Other smaller work items"/>
    <s v="Metropolitan"/>
    <x v="0"/>
  </r>
  <r>
    <n v="825"/>
    <s v="11-11T-_______71"/>
    <n v="2308"/>
    <x v="2"/>
    <x v="2"/>
    <x v="71"/>
    <x v="56"/>
    <s v=""/>
    <s v=""/>
    <s v="ED"/>
    <s v="External Doors"/>
    <s v="A"/>
    <x v="1"/>
    <n v="71"/>
    <x v="45"/>
    <s v="Item"/>
    <s v="-"/>
    <s v="-"/>
    <n v="2200"/>
    <s v="07_ED"/>
    <s v="01__A"/>
    <s v="11-11T"/>
    <n v="73"/>
    <s v="073 - MARLESTON NORTH - 212 RICHMOND ROAD FLAMMABLE STORE"/>
    <b v="1"/>
    <m/>
    <b v="1"/>
    <n v="825"/>
    <s v=""/>
    <s v=""/>
    <s v="71-Replace roller door-11"/>
    <n v="0"/>
    <s v="11-11T--71"/>
    <s v=""/>
    <s v="11-11T-"/>
    <n v="0"/>
    <m/>
    <s v="not APN"/>
    <s v="not APN"/>
    <n v="0"/>
    <n v="0.98930909090909092"/>
    <n v="4376.4799999999996"/>
    <s v="direct"/>
    <n v="1"/>
    <n v="0.10059147788999317"/>
    <m/>
    <n v="1"/>
    <x v="0"/>
    <n v="0.88575293386465836"/>
    <n v="3876.4799999999996"/>
    <x v="0"/>
    <x v="0"/>
    <n v="0"/>
    <x v="1"/>
    <x v="2"/>
    <n v="350000"/>
    <s v="Other smaller work items"/>
    <s v="Metropolitan"/>
    <x v="0"/>
  </r>
  <r>
    <n v="1208"/>
    <s v="21-21C-_______71"/>
    <n v="3484"/>
    <x v="4"/>
    <x v="4"/>
    <x v="5"/>
    <x v="5"/>
    <s v=""/>
    <s v=""/>
    <s v="ED"/>
    <s v="External Doors"/>
    <s v="A"/>
    <x v="1"/>
    <n v="71"/>
    <x v="45"/>
    <s v="Item"/>
    <s v="-"/>
    <s v="-"/>
    <n v="5000"/>
    <s v="07_ED"/>
    <s v="01__A"/>
    <s v="21-21C"/>
    <n v="121"/>
    <s v="121 - MT GAMBIER - 18 AVEY ROAD WORKSHOP"/>
    <b v="1"/>
    <m/>
    <b v="1"/>
    <n v="1208"/>
    <s v=""/>
    <s v=""/>
    <s v="71-Replace roller door-21"/>
    <n v="0"/>
    <s v="21-21C--71"/>
    <s v=""/>
    <s v="21-21C-"/>
    <n v="0"/>
    <m/>
    <s v="not APN"/>
    <s v="not APN"/>
    <n v="0"/>
    <n v="0.8551278476091746"/>
    <n v="9275.6392380458728"/>
    <s v="direct"/>
    <n v="1"/>
    <n v="8.586150981427397E-2"/>
    <m/>
    <n v="0"/>
    <x v="1"/>
    <n v="0.94551558933104707"/>
    <n v="8770.2615005831285"/>
    <x v="0"/>
    <x v="0"/>
    <n v="0"/>
    <x v="3"/>
    <x v="3"/>
    <n v="300000"/>
    <s v="Other smaller work items"/>
    <s v="Regional"/>
    <x v="1"/>
  </r>
  <r>
    <n v="34"/>
    <s v="1-1A-1AE______97"/>
    <n v="90"/>
    <x v="23"/>
    <x v="23"/>
    <x v="41"/>
    <x v="30"/>
    <s v="1AE"/>
    <s v="Logistics External Works"/>
    <s v="CT"/>
    <s v="Contingency"/>
    <s v="O"/>
    <x v="4"/>
    <n v="97"/>
    <x v="32"/>
    <s v="Item"/>
    <s v="-"/>
    <s v="-"/>
    <n v="499500"/>
    <s v="52_CT"/>
    <s v="05__O"/>
    <s v="1-1A-1AE"/>
    <n v="4"/>
    <s v="004 - ANGLE PARK - 500 GRAND JUNCTION ROAD LOGISTICS Logistics External Works"/>
    <b v="1"/>
    <m/>
    <b v="1"/>
    <n v="34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A-1AE-97"/>
    <s v=""/>
    <s v="1-1A-1AE"/>
    <n v="0"/>
    <n v="2"/>
    <s v="major"/>
    <n v="0.60891124760345805"/>
    <n v="803651.16817792738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207"/>
    <s v="3-3B-_________36"/>
    <n v="621"/>
    <x v="5"/>
    <x v="5"/>
    <x v="6"/>
    <x v="6"/>
    <s v=""/>
    <s v=""/>
    <s v="ED"/>
    <s v="External Doors"/>
    <s v="E"/>
    <x v="0"/>
    <n v="36"/>
    <x v="46"/>
    <s v="Item"/>
    <s v="-"/>
    <s v="-"/>
    <n v="10000"/>
    <s v="07_ED"/>
    <s v="03__E"/>
    <s v="3-3B"/>
    <n v="24"/>
    <s v="024 - ANGLE PARK - 622 SOUTH ROAD FLEET WORKSHOP"/>
    <b v="1"/>
    <m/>
    <b v="1"/>
    <n v="207"/>
    <s v=""/>
    <s v=""/>
    <s v="36-Replace roller door motor-3"/>
    <n v="0"/>
    <s v="3-3B--36"/>
    <s v=""/>
    <s v="3-3B-"/>
    <n v="0"/>
    <m/>
    <s v="not APN"/>
    <s v="not APN"/>
    <n v="0"/>
    <n v="0.61023433849497422"/>
    <n v="16102.343384949741"/>
    <s v="direct"/>
    <n v="1"/>
    <n v="0.10003205851166475"/>
    <m/>
    <n v="0"/>
    <x v="0"/>
    <n v="0.93757668577618647"/>
    <n v="15097.181744091278"/>
    <x v="0"/>
    <x v="0"/>
    <n v="0"/>
    <x v="3"/>
    <x v="3"/>
    <n v="300000"/>
    <s v="Other smaller work items"/>
    <s v="Metropolitan"/>
    <x v="1"/>
  </r>
  <r>
    <n v="250"/>
    <s v="3-3G-_________36"/>
    <n v="760"/>
    <x v="5"/>
    <x v="5"/>
    <x v="7"/>
    <x v="3"/>
    <s v=""/>
    <s v=""/>
    <s v="ED"/>
    <s v="External Doors"/>
    <s v="E"/>
    <x v="0"/>
    <n v="36"/>
    <x v="46"/>
    <s v="Item"/>
    <s v="-"/>
    <s v="-"/>
    <n v="2550"/>
    <s v="07_ED"/>
    <s v="03__E"/>
    <s v="3-3G"/>
    <n v="29"/>
    <s v="029 - ANGLE PARK - 622 SOUTH ROAD SUBSTATION WORKSHOP"/>
    <b v="1"/>
    <m/>
    <b v="1"/>
    <n v="250"/>
    <s v=""/>
    <s v=""/>
    <s v="36-Replace roller door motor-3"/>
    <n v="0"/>
    <s v="3-3G--36"/>
    <s v=""/>
    <s v="3-3G-"/>
    <n v="0"/>
    <m/>
    <s v="not APN"/>
    <s v="not APN"/>
    <n v="0"/>
    <n v="0.61354871794871801"/>
    <n v="4114.5492307692311"/>
    <s v="direct"/>
    <n v="1"/>
    <n v="0.10024174579159509"/>
    <m/>
    <n v="0"/>
    <x v="0"/>
    <n v="0.93643569517101977"/>
    <n v="3853.0107692307697"/>
    <x v="0"/>
    <x v="0"/>
    <n v="0"/>
    <x v="3"/>
    <x v="3"/>
    <n v="300000"/>
    <s v="Other smaller work items"/>
    <s v="Metropolitan"/>
    <x v="1"/>
  </r>
  <r>
    <n v="845"/>
    <s v="12-12B-_______36"/>
    <n v="2372"/>
    <x v="3"/>
    <x v="3"/>
    <x v="37"/>
    <x v="26"/>
    <s v=""/>
    <s v=""/>
    <s v="ED"/>
    <s v="External Doors"/>
    <s v="E"/>
    <x v="0"/>
    <n v="36"/>
    <x v="46"/>
    <s v="Item"/>
    <s v="-"/>
    <s v="-"/>
    <n v="850"/>
    <s v="07_ED"/>
    <s v="03__E"/>
    <s v="12-12B"/>
    <n v="76"/>
    <s v="076 - MARLESTON SOUTH - 41-55 BARNES AVENUE STORE B"/>
    <b v="1"/>
    <m/>
    <b v="1"/>
    <n v="845"/>
    <s v=""/>
    <s v=""/>
    <s v="36-Replace roller door motor-12"/>
    <n v="0"/>
    <s v="12-12B--36"/>
    <s v=""/>
    <s v="12-12B-"/>
    <n v="0"/>
    <m/>
    <s v="not APN"/>
    <s v="not APN"/>
    <n v="0"/>
    <n v="0.69757877813504821"/>
    <n v="1442.941961414791"/>
    <s v="direct"/>
    <n v="1"/>
    <n v="0.10001104288598534"/>
    <m/>
    <n v="0"/>
    <x v="0"/>
    <n v="0.92423481902539462"/>
    <n v="1333.6172025723472"/>
    <x v="0"/>
    <x v="0"/>
    <n v="0"/>
    <x v="3"/>
    <x v="3"/>
    <n v="300000"/>
    <s v="Other smaller work items"/>
    <s v="Metropolitan"/>
    <x v="1"/>
  </r>
  <r>
    <n v="869"/>
    <s v="12-12D-_______36"/>
    <n v="2448"/>
    <x v="3"/>
    <x v="3"/>
    <x v="74"/>
    <x v="59"/>
    <s v=""/>
    <s v=""/>
    <s v="ED"/>
    <s v="External Doors"/>
    <s v="E"/>
    <x v="0"/>
    <n v="36"/>
    <x v="46"/>
    <s v="Item"/>
    <s v="-"/>
    <s v="-"/>
    <n v="1700"/>
    <s v="07_ED"/>
    <s v="03__E"/>
    <s v="12-12D"/>
    <n v="78"/>
    <s v="078 - MARLESTON SOUTH - 41-55 BARNES AVENUE OLD FLEET BUILDING"/>
    <b v="1"/>
    <m/>
    <b v="1"/>
    <n v="869"/>
    <s v=""/>
    <s v=""/>
    <s v="36-Replace roller door motor-12"/>
    <n v="0"/>
    <s v="12-12D--36"/>
    <s v=""/>
    <s v="12-12D-"/>
    <n v="0"/>
    <m/>
    <s v="not APN"/>
    <s v="not APN"/>
    <n v="0"/>
    <n v="0.6305510067114094"/>
    <n v="2771.9367114093957"/>
    <s v="direct"/>
    <n v="1"/>
    <n v="0.1012304332526562"/>
    <m/>
    <n v="0"/>
    <x v="0"/>
    <n v="0.93825943467868766"/>
    <n v="2600.7957718120801"/>
    <x v="0"/>
    <x v="0"/>
    <n v="0"/>
    <x v="3"/>
    <x v="3"/>
    <n v="300000"/>
    <s v="Other smaller work items"/>
    <s v="Metropolitan"/>
    <x v="1"/>
  </r>
  <r>
    <n v="35"/>
    <s v="1-1A-1AE_____114"/>
    <n v="93"/>
    <x v="23"/>
    <x v="23"/>
    <x v="41"/>
    <x v="30"/>
    <s v="1AE"/>
    <s v="Logistics External Works"/>
    <s v="ES"/>
    <s v="Escalation"/>
    <s v="O"/>
    <x v="4"/>
    <n v="114"/>
    <x v="33"/>
    <s v="Item"/>
    <s v="-"/>
    <s v="-"/>
    <n v="730500"/>
    <s v="53_ES"/>
    <s v="05__O"/>
    <s v="1-1A-1AE"/>
    <n v="4"/>
    <s v="004 - ANGLE PARK - 500 GRAND JUNCTION ROAD LOGISTICS Logistics External Works"/>
    <b v="1"/>
    <m/>
    <b v="1"/>
    <n v="35"/>
    <n v="0"/>
    <n v="0"/>
    <s v="114-Escalation - calculated to the mid-point of seven year forecast-1"/>
    <n v="1"/>
    <s v="1-1A-1AE-114"/>
    <s v=""/>
    <s v="1-1A-1AE"/>
    <n v="0"/>
    <n v="2"/>
    <s v="major"/>
    <n v="0.60891124760345805"/>
    <n v="1175309.6663743262"/>
    <n v="0.60891124760345805"/>
    <n v="0"/>
    <s v="on costs"/>
    <n v="0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33"/>
    <s v="1-1A-1AE_____116"/>
    <n v="87"/>
    <x v="23"/>
    <x v="23"/>
    <x v="41"/>
    <x v="30"/>
    <s v="1AE"/>
    <s v="Logistics External Works"/>
    <s v="LL"/>
    <s v="Locality Loading"/>
    <s v="O"/>
    <x v="4"/>
    <n v="116"/>
    <x v="34"/>
    <s v="Item"/>
    <s v="-"/>
    <s v="-"/>
    <s v="Excl."/>
    <s v="51_LL"/>
    <s v="05__O"/>
    <s v="1-1A-1AE"/>
    <n v="4"/>
    <s v="004 - ANGLE PARK - 500 GRAND JUNCTION ROAD LOGISTICS Logistics External Works"/>
    <b v="1"/>
    <m/>
    <b v="1"/>
    <n v="33"/>
    <s v="Not applicable to metro sites"/>
    <n v="0"/>
    <s v="116-Locality Loading-1"/>
    <n v="1"/>
    <s v="1-1A-1AE-116"/>
    <s v=""/>
    <s v="1-1A-1AE"/>
    <n v="0"/>
    <n v="2"/>
    <s v="major"/>
    <n v="0.60891124760345805"/>
    <n v="0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36"/>
    <s v="1-1A-1AE______99"/>
    <n v="96"/>
    <x v="23"/>
    <x v="23"/>
    <x v="41"/>
    <x v="30"/>
    <s v="1AE"/>
    <s v="Logistics External Works"/>
    <s v="PF"/>
    <s v="Professional Fees"/>
    <s v="O"/>
    <x v="4"/>
    <n v="99"/>
    <x v="36"/>
    <s v="Item"/>
    <s v="-"/>
    <s v="-"/>
    <n v="624500"/>
    <s v="54_PF"/>
    <s v="05__O"/>
    <s v="1-1A-1AE"/>
    <n v="4"/>
    <s v="004 - ANGLE PARK - 500 GRAND JUNCTION ROAD LOGISTICS Logistics External Works"/>
    <b v="1"/>
    <m/>
    <b v="1"/>
    <n v="36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A-1AE-99"/>
    <s v=""/>
    <s v="1-1A-1AE"/>
    <n v="0"/>
    <n v="2"/>
    <s v="major"/>
    <n v="0.60891124760345805"/>
    <n v="1004765.0741283597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37"/>
    <s v="1-1A-1AE_____389"/>
    <n v="98"/>
    <x v="23"/>
    <x v="23"/>
    <x v="41"/>
    <x v="30"/>
    <s v="1AE"/>
    <s v="Logistics External Works"/>
    <s v="PF"/>
    <s v="Professional Fees"/>
    <s v="PF"/>
    <x v="5"/>
    <n v="389"/>
    <x v="37"/>
    <s v="Item"/>
    <s v="-"/>
    <s v="-"/>
    <n v="400609.33"/>
    <s v="54_PF"/>
    <s v="09_PF"/>
    <s v="1-1A-1AE"/>
    <n v="4"/>
    <s v="004 - ANGLE PARK - 500 GRAND JUNCTION ROAD LOGISTICS Logistics External Works"/>
    <b v="1"/>
    <m/>
    <b v="1"/>
    <n v="37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A-1AE-389"/>
    <s v=""/>
    <s v="1-1A-1AE"/>
    <n v="0"/>
    <n v="2"/>
    <s v="major"/>
    <n v="0.60891124760345805"/>
    <n v="644544.85693188547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32"/>
    <s v="1-1A-1AE______98"/>
    <n v="84"/>
    <x v="23"/>
    <x v="23"/>
    <x v="41"/>
    <x v="30"/>
    <s v="1AE"/>
    <s v="Logistics External Works"/>
    <s v="PR"/>
    <s v="Preliminaries"/>
    <s v="O"/>
    <x v="4"/>
    <n v="98"/>
    <x v="38"/>
    <s v="Item"/>
    <s v="-"/>
    <s v="-"/>
    <n v="749500"/>
    <s v="46_PR"/>
    <s v="05__O"/>
    <s v="1-1A-1AE"/>
    <n v="4"/>
    <s v="004 - ANGLE PARK - 500 GRAND JUNCTION ROAD LOGISTICS Logistics External Works"/>
    <b v="1"/>
    <m/>
    <b v="1"/>
    <n v="32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A-1AE-98"/>
    <s v=""/>
    <s v="1-1A-1AE"/>
    <n v="0"/>
    <n v="2"/>
    <s v="major"/>
    <n v="0.60891124760345805"/>
    <n v="1205878.980078792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25"/>
    <s v="1-1A-1AE_____397"/>
    <n v="69"/>
    <x v="23"/>
    <x v="23"/>
    <x v="41"/>
    <x v="30"/>
    <s v="1AE"/>
    <s v="Logistics External Works"/>
    <s v="SS"/>
    <s v="Special Services"/>
    <s v="E"/>
    <x v="0"/>
    <n v="397"/>
    <x v="47"/>
    <s v="Item"/>
    <s v="-"/>
    <s v="-"/>
    <n v="30000"/>
    <s v="28_SS"/>
    <s v="03__E"/>
    <s v="1-1A-1AE"/>
    <n v="4"/>
    <s v="004 - ANGLE PARK - 500 GRAND JUNCTION ROAD LOGISTICS Logistics External Works"/>
    <b v="1"/>
    <m/>
    <b v="1"/>
    <n v="25"/>
    <s v="Reduce theft and improved personal safety"/>
    <s v="Continue to be targeted by criminals"/>
    <s v="397-Allowance for Security Services (beams and cameras)-1"/>
    <n v="1"/>
    <s v="1-1A-1AE-397"/>
    <s v=""/>
    <s v="1-1A-1AE"/>
    <n v="0"/>
    <n v="2"/>
    <s v="major"/>
    <n v="0.60891124760345805"/>
    <n v="48267.337428103747"/>
    <n v="0.60891124760345805"/>
    <n v="48267.337428103747"/>
    <s v="direct"/>
    <n v="1"/>
    <n v="0.10000432147353312"/>
    <m/>
    <n v="1"/>
    <x v="0"/>
    <n v="0.9378359002748603"/>
    <n v="45266.841850756136"/>
    <x v="0"/>
    <x v="0"/>
    <n v="0"/>
    <x v="2"/>
    <x v="4"/>
    <n v="350000"/>
    <s v="Other smaller work items"/>
    <s v="Metropolitan"/>
    <x v="0"/>
  </r>
  <r>
    <n v="38"/>
    <s v="1-1A-1AE_____100"/>
    <n v="101"/>
    <x v="23"/>
    <x v="23"/>
    <x v="41"/>
    <x v="30"/>
    <s v="1AE"/>
    <s v="Logistics External Works"/>
    <s v="ST"/>
    <s v="Statutory Charges"/>
    <s v="O"/>
    <x v="4"/>
    <n v="100"/>
    <x v="39"/>
    <s v="Item"/>
    <s v="-"/>
    <s v="-"/>
    <n v="36400"/>
    <s v="55_ST"/>
    <s v="05__O"/>
    <s v="1-1A-1AE"/>
    <n v="4"/>
    <s v="004 - ANGLE PARK - 500 GRAND JUNCTION ROAD LOGISTICS Logistics External Works"/>
    <b v="1"/>
    <m/>
    <b v="1"/>
    <n v="38"/>
    <s v="Statutory fees applicable to all building works"/>
    <s v="Levies need to be paid to obtain Development Approval"/>
    <s v="100-Statutory Charges - CITB Levy and Development Approval Fees-1"/>
    <n v="1"/>
    <s v="1-1A-1AE-100"/>
    <s v=""/>
    <s v="1-1A-1AE"/>
    <n v="0"/>
    <n v="2"/>
    <s v="major"/>
    <n v="0.60891124760345805"/>
    <n v="58564.369412765875"/>
    <n v="0.60891124760345805"/>
    <n v="0"/>
    <s v="on costs"/>
    <n v="1"/>
    <n v="0.10000432147353312"/>
    <m/>
    <n v="1"/>
    <x v="0"/>
    <n v="0.9378359002748603"/>
    <n v="0"/>
    <x v="0"/>
    <x v="0"/>
    <n v="0"/>
    <x v="2"/>
    <x v="4"/>
    <n v="350000"/>
    <s v="Other smaller work items"/>
    <s v="Metropolitan"/>
    <x v="0"/>
  </r>
  <r>
    <n v="29"/>
    <s v="1-1A-1AE______31"/>
    <n v="77"/>
    <x v="23"/>
    <x v="23"/>
    <x v="41"/>
    <x v="30"/>
    <s v="1AE"/>
    <s v="Logistics External Works"/>
    <s v="XR"/>
    <s v="Roads, Footpaths and Paved Areas"/>
    <s v="C"/>
    <x v="2"/>
    <n v="31"/>
    <x v="48"/>
    <s v="Item"/>
    <s v="-"/>
    <s v="-"/>
    <n v="11250"/>
    <s v="33_XR"/>
    <s v="04__C"/>
    <s v="1-1A-1AE"/>
    <n v="4"/>
    <s v="004 - ANGLE PARK - 500 GRAND JUNCTION ROAD LOGISTICS Logistics External Works"/>
    <b v="1"/>
    <m/>
    <b v="1"/>
    <n v="29"/>
    <s v="New pavement requires linemarking"/>
    <s v="Storage areas and paths of travel for forklift and pedestrians "/>
    <s v="31-Allowance for line marking to asphalt pavement-1"/>
    <n v="1"/>
    <s v="1-1A-1AE-31"/>
    <n v="0"/>
    <s v="1-1A-1AE"/>
    <n v="0"/>
    <n v="2"/>
    <s v="major"/>
    <n v="0.60891124760345805"/>
    <n v="18100.251535538904"/>
    <n v="0.60891124760345805"/>
    <n v="18100.251535538904"/>
    <s v="direct"/>
    <n v="1"/>
    <n v="0.10000432147353312"/>
    <m/>
    <n v="1"/>
    <x v="0"/>
    <n v="0.9378359002748603"/>
    <n v="16975.06569403355"/>
    <x v="0"/>
    <x v="0"/>
    <n v="0"/>
    <x v="2"/>
    <x v="4"/>
    <n v="350000"/>
    <s v="Other smaller work items"/>
    <s v="Metropolitan"/>
    <x v="0"/>
  </r>
  <r>
    <n v="40"/>
    <s v="1-1A-1AE_____398"/>
    <n v="105"/>
    <x v="23"/>
    <x v="23"/>
    <x v="41"/>
    <x v="30"/>
    <s v="1AE"/>
    <s v="Logistics External Works"/>
    <s v="YY"/>
    <s v="Special Provisions"/>
    <s v="S"/>
    <x v="3"/>
    <n v="398"/>
    <x v="49"/>
    <s v="Item"/>
    <s v="-"/>
    <s v="-"/>
    <n v="50000"/>
    <s v="57_YY"/>
    <s v="02__S"/>
    <s v="1-1A-1AE"/>
    <n v="4"/>
    <s v="004 - ANGLE PARK - 500 GRAND JUNCTION ROAD LOGISTICS Logistics External Works"/>
    <b v="1"/>
    <m/>
    <b v="1"/>
    <n v="40"/>
    <s v="Appropriate protection for EWP equipment"/>
    <s v="Early failure of EWP due to being exposed to the elements"/>
    <s v="398-Allowance for undercover EWP parking-1"/>
    <n v="1"/>
    <s v="1-1A-1AE-398"/>
    <n v="0"/>
    <s v="1-1A-1AE"/>
    <n v="0"/>
    <n v="2"/>
    <s v="major"/>
    <n v="0.60891124760345805"/>
    <n v="80445.562380172909"/>
    <n v="0.60891124760345805"/>
    <n v="80445.562380172909"/>
    <s v="direct"/>
    <n v="1"/>
    <n v="0.10000432147353312"/>
    <m/>
    <n v="1"/>
    <x v="0"/>
    <n v="0.9378359002748603"/>
    <n v="75444.736417926892"/>
    <x v="0"/>
    <x v="0"/>
    <n v="0"/>
    <x v="2"/>
    <x v="4"/>
    <n v="350000"/>
    <s v="Other smaller work items"/>
    <s v="Metropolitan"/>
    <x v="0"/>
  </r>
  <r>
    <n v="39"/>
    <s v="1-1A-1AE_____394"/>
    <n v="104"/>
    <x v="23"/>
    <x v="23"/>
    <x v="41"/>
    <x v="30"/>
    <s v="1AE"/>
    <s v="Logistics External Works"/>
    <s v="YY"/>
    <s v="Special Provisions"/>
    <s v="S"/>
    <x v="3"/>
    <n v="394"/>
    <x v="50"/>
    <s v="Item"/>
    <s v="-"/>
    <s v="-"/>
    <n v="65000"/>
    <s v="57_YY"/>
    <s v="02__S"/>
    <s v="1-1A-1AE"/>
    <n v="4"/>
    <s v="004 - ANGLE PARK - 500 GRAND JUNCTION ROAD LOGISTICS Logistics External Works"/>
    <b v="1"/>
    <m/>
    <b v="1"/>
    <n v="39"/>
    <s v="Non-compliant"/>
    <s v="Prosecution"/>
    <s v="394-Allowance for Wash Bay-1"/>
    <n v="1"/>
    <s v="1-1A-1AE-394"/>
    <n v="0"/>
    <s v="1-1A-1AE"/>
    <n v="0"/>
    <n v="2"/>
    <s v="major"/>
    <n v="0.60891124760345805"/>
    <n v="104579.23109422479"/>
    <n v="0.60891124760345805"/>
    <n v="104579.23109422479"/>
    <s v="direct"/>
    <n v="1"/>
    <n v="0.10000432147353312"/>
    <m/>
    <n v="1"/>
    <x v="0"/>
    <n v="0.9378359002748603"/>
    <n v="98078.157343304963"/>
    <x v="0"/>
    <x v="0"/>
    <n v="0"/>
    <x v="2"/>
    <x v="4"/>
    <n v="350000"/>
    <s v="Other smaller work items"/>
    <s v="Metropolitan"/>
    <x v="0"/>
  </r>
  <r>
    <n v="144"/>
    <s v="2-2A-________114"/>
    <n v="428"/>
    <x v="6"/>
    <x v="6"/>
    <x v="9"/>
    <x v="8"/>
    <s v=""/>
    <s v=""/>
    <s v="ES"/>
    <s v="Escalation"/>
    <s v="O"/>
    <x v="4"/>
    <n v="114"/>
    <x v="33"/>
    <s v="Item"/>
    <s v="-"/>
    <s v="-"/>
    <n v="51500"/>
    <s v="53_ES"/>
    <s v="05__O"/>
    <s v="2-2A"/>
    <n v="15"/>
    <s v="015 - ANGLE PARK - 480 GRAND JUNCTION ROAD TRAINING CENTRE (1985)"/>
    <b v="1"/>
    <m/>
    <b v="1"/>
    <n v="144"/>
    <s v=""/>
    <s v=""/>
    <s v="114-Escalation - calculated to the mid-point of seven year forecast-2"/>
    <n v="0"/>
    <s v="2-2A--114"/>
    <s v=""/>
    <s v="2-2A-"/>
    <n v="0"/>
    <m/>
    <s v="not APN"/>
    <s v="not APN"/>
    <n v="0"/>
    <n v="0.61115857163181109"/>
    <n v="0"/>
    <s v="on costs"/>
    <n v="0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5"/>
    <s v="2-2B-________114"/>
    <n v="463"/>
    <x v="6"/>
    <x v="6"/>
    <x v="42"/>
    <x v="31"/>
    <s v=""/>
    <s v=""/>
    <s v="ES"/>
    <s v="Escalation"/>
    <s v="O"/>
    <x v="4"/>
    <n v="114"/>
    <x v="33"/>
    <s v="Item"/>
    <s v="-"/>
    <s v="-"/>
    <n v="6700"/>
    <s v="53_ES"/>
    <s v="05__O"/>
    <s v="2-2B"/>
    <n v="16"/>
    <s v="016 - ANGLE PARK - 480 GRAND JUNCTION ROAD LARGE TRAINING CENTRE TRANSPORTABLE 1 (2013)"/>
    <b v="1"/>
    <m/>
    <b v="1"/>
    <n v="155"/>
    <s v=""/>
    <s v=""/>
    <s v="114-Escalation - calculated to the mid-point of seven year forecast-2"/>
    <n v="0"/>
    <s v="2-2B--114"/>
    <s v=""/>
    <s v="2-2B-"/>
    <n v="0"/>
    <m/>
    <s v="not APN"/>
    <s v="not APN"/>
    <n v="0"/>
    <n v="0.62749010011123474"/>
    <n v="0"/>
    <s v="on costs"/>
    <n v="0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6"/>
    <s v="2-2C-________114"/>
    <n v="498"/>
    <x v="6"/>
    <x v="6"/>
    <x v="43"/>
    <x v="32"/>
    <s v=""/>
    <s v=""/>
    <s v="ES"/>
    <s v="Escalation"/>
    <s v="O"/>
    <x v="4"/>
    <n v="114"/>
    <x v="33"/>
    <s v="Item"/>
    <s v="-"/>
    <s v="-"/>
    <n v="5700"/>
    <s v="53_ES"/>
    <s v="05__O"/>
    <s v="2-2C"/>
    <n v="17"/>
    <s v="017 - ANGLE PARK - 480 GRAND JUNCTION ROAD LARGE TRAINING CENTRE TRANSPORTABLE 2 (2013)"/>
    <b v="1"/>
    <m/>
    <b v="1"/>
    <n v="166"/>
    <s v=""/>
    <s v=""/>
    <s v="114-Escalation - calculated to the mid-point of seven year forecast-2"/>
    <n v="0"/>
    <s v="2-2C--114"/>
    <s v=""/>
    <s v="2-2C-"/>
    <n v="0"/>
    <m/>
    <s v="not APN"/>
    <s v="not APN"/>
    <n v="0"/>
    <n v="0.63357523056653497"/>
    <n v="0"/>
    <s v="on costs"/>
    <n v="0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6"/>
    <s v="2-2E-________114"/>
    <n v="533"/>
    <x v="6"/>
    <x v="6"/>
    <x v="44"/>
    <x v="33"/>
    <s v=""/>
    <s v=""/>
    <s v="ES"/>
    <s v="Escalation"/>
    <s v="O"/>
    <x v="4"/>
    <n v="114"/>
    <x v="33"/>
    <s v="Item"/>
    <s v="-"/>
    <s v="-"/>
    <n v="2500"/>
    <s v="53_ES"/>
    <s v="05__O"/>
    <s v="2-2E"/>
    <n v="19"/>
    <s v="019 - ANGLE PARK - 480 GRAND JUNCTION ROAD TRAINING CENTRE WORKSHOP"/>
    <b v="1"/>
    <m/>
    <b v="1"/>
    <n v="176"/>
    <s v=""/>
    <s v=""/>
    <s v="114-Escalation - calculated to the mid-point of seven year forecast-2"/>
    <n v="0"/>
    <s v="2-2E--114"/>
    <s v=""/>
    <s v="2-2E-"/>
    <n v="0"/>
    <m/>
    <s v="not APN"/>
    <s v="not APN"/>
    <n v="0"/>
    <n v="0.66988145896656526"/>
    <n v="0"/>
    <s v="on costs"/>
    <n v="0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91"/>
    <s v="2-2G-________114"/>
    <n v="577"/>
    <x v="6"/>
    <x v="6"/>
    <x v="45"/>
    <x v="11"/>
    <s v=""/>
    <s v=""/>
    <s v="ES"/>
    <s v="Escalation"/>
    <s v="O"/>
    <x v="4"/>
    <n v="114"/>
    <x v="33"/>
    <s v="Item"/>
    <s v="-"/>
    <s v="-"/>
    <n v="36100"/>
    <s v="53_ES"/>
    <s v="05__O"/>
    <s v="2-2G"/>
    <n v="21"/>
    <s v="021 - ANGLE PARK - 480 GRAND JUNCTION ROAD EXTERNAL WORKS"/>
    <b v="1"/>
    <m/>
    <b v="1"/>
    <n v="191"/>
    <s v=""/>
    <s v=""/>
    <s v="114-Escalation - calculated to the mid-point of seven year forecast-2"/>
    <n v="0"/>
    <s v="2-2G--114"/>
    <s v=""/>
    <s v="2-2G-"/>
    <n v="0"/>
    <m/>
    <s v="not APN"/>
    <s v="not APN"/>
    <n v="0"/>
    <n v="0.61287047812817896"/>
    <n v="0"/>
    <s v="on costs"/>
    <n v="0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5"/>
    <s v="3-3B-________114"/>
    <n v="645"/>
    <x v="5"/>
    <x v="5"/>
    <x v="6"/>
    <x v="6"/>
    <s v=""/>
    <s v=""/>
    <s v="ES"/>
    <s v="Escalation"/>
    <s v="O"/>
    <x v="4"/>
    <n v="114"/>
    <x v="33"/>
    <s v="Item"/>
    <s v="-"/>
    <s v="-"/>
    <n v="107800"/>
    <s v="53_ES"/>
    <s v="05__O"/>
    <s v="3-3B"/>
    <n v="24"/>
    <s v="024 - ANGLE PARK - 622 SOUTH ROAD FLEET WORKSHOP"/>
    <b v="1"/>
    <m/>
    <b v="1"/>
    <n v="215"/>
    <s v=""/>
    <s v=""/>
    <s v="114-Escalation - calculated to the mid-point of seven year forecast-3"/>
    <n v="0"/>
    <s v="3-3B--114"/>
    <s v=""/>
    <s v="3-3B-"/>
    <n v="0"/>
    <m/>
    <s v="not APN"/>
    <s v="not APN"/>
    <n v="0"/>
    <n v="0.61023433849497422"/>
    <n v="0"/>
    <s v="on costs"/>
    <n v="0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6"/>
    <s v="3-3C-________114"/>
    <n v="680"/>
    <x v="5"/>
    <x v="5"/>
    <x v="46"/>
    <x v="34"/>
    <s v=""/>
    <s v=""/>
    <s v="ES"/>
    <s v="Escalation"/>
    <s v="O"/>
    <x v="4"/>
    <n v="114"/>
    <x v="33"/>
    <s v="Item"/>
    <s v="-"/>
    <s v="-"/>
    <n v="5000"/>
    <s v="53_ES"/>
    <s v="05__O"/>
    <s v="3-3C"/>
    <n v="25"/>
    <s v="025 - ANGLE PARK - 622 SOUTH ROAD FLEET OFFICE"/>
    <b v="1"/>
    <m/>
    <b v="1"/>
    <n v="226"/>
    <s v=""/>
    <s v=""/>
    <s v="114-Escalation - calculated to the mid-point of seven year forecast-3"/>
    <n v="0"/>
    <s v="3-3C--114"/>
    <s v=""/>
    <s v="3-3C-"/>
    <n v="0"/>
    <m/>
    <s v="not APN"/>
    <s v="not APN"/>
    <n v="0"/>
    <n v="0.64140955223880602"/>
    <n v="0"/>
    <s v="on costs"/>
    <n v="0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4"/>
    <s v="3-3E-________114"/>
    <n v="709"/>
    <x v="5"/>
    <x v="5"/>
    <x v="47"/>
    <x v="35"/>
    <s v=""/>
    <s v=""/>
    <s v="ES"/>
    <s v="Escalation"/>
    <s v="O"/>
    <x v="4"/>
    <n v="114"/>
    <x v="33"/>
    <s v="Item"/>
    <s v="-"/>
    <s v="-"/>
    <n v="3200"/>
    <s v="53_ES"/>
    <s v="05__O"/>
    <s v="3-3E"/>
    <n v="27"/>
    <s v="027 - ANGLE PARK - 622 SOUTH ROAD SUBSTATION TOILET BLOCK"/>
    <b v="1"/>
    <m/>
    <b v="1"/>
    <n v="234"/>
    <s v=""/>
    <s v=""/>
    <s v="114-Escalation - calculated to the mid-point of seven year forecast-3"/>
    <n v="0"/>
    <s v="3-3E--114"/>
    <s v=""/>
    <s v="3-3E-"/>
    <n v="0"/>
    <m/>
    <s v="not APN"/>
    <s v="not APN"/>
    <n v="0"/>
    <n v="0.69256148148148144"/>
    <n v="0"/>
    <s v="on costs"/>
    <n v="0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5"/>
    <s v="3-3F-________114"/>
    <n v="743"/>
    <x v="5"/>
    <x v="5"/>
    <x v="48"/>
    <x v="36"/>
    <s v=""/>
    <s v=""/>
    <s v="ES"/>
    <s v="Escalation"/>
    <s v="O"/>
    <x v="4"/>
    <n v="114"/>
    <x v="33"/>
    <s v="Item"/>
    <s v="-"/>
    <s v="-"/>
    <n v="17400"/>
    <s v="53_ES"/>
    <s v="05__O"/>
    <s v="3-3F"/>
    <n v="28"/>
    <s v="028 - ANGLE PARK - 622 SOUTH ROAD SUBSTATION TRANSPORTABLE LUNCHROOM"/>
    <b v="1"/>
    <m/>
    <b v="1"/>
    <n v="245"/>
    <s v=""/>
    <s v=""/>
    <s v="114-Escalation - calculated to the mid-point of seven year forecast-3"/>
    <n v="0"/>
    <s v="3-3F--114"/>
    <s v=""/>
    <s v="3-3F-"/>
    <n v="0"/>
    <m/>
    <s v="not APN"/>
    <s v="not APN"/>
    <n v="0"/>
    <n v="0.61665601694915262"/>
    <n v="0"/>
    <s v="on costs"/>
    <n v="0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7"/>
    <s v="3-3G-________114"/>
    <n v="781"/>
    <x v="5"/>
    <x v="5"/>
    <x v="7"/>
    <x v="3"/>
    <s v=""/>
    <s v=""/>
    <s v="ES"/>
    <s v="Escalation"/>
    <s v="O"/>
    <x v="4"/>
    <n v="114"/>
    <x v="33"/>
    <s v="Item"/>
    <s v="-"/>
    <s v="-"/>
    <n v="25800"/>
    <s v="53_ES"/>
    <s v="05__O"/>
    <s v="3-3G"/>
    <n v="29"/>
    <s v="029 - ANGLE PARK - 622 SOUTH ROAD SUBSTATION WORKSHOP"/>
    <b v="1"/>
    <m/>
    <b v="1"/>
    <n v="257"/>
    <s v=""/>
    <s v=""/>
    <s v="114-Escalation - calculated to the mid-point of seven year forecast-3"/>
    <n v="0"/>
    <s v="3-3G--114"/>
    <s v=""/>
    <s v="3-3G-"/>
    <n v="0"/>
    <m/>
    <s v="not APN"/>
    <s v="not APN"/>
    <n v="0"/>
    <n v="0.61354871794871801"/>
    <n v="0"/>
    <s v="on costs"/>
    <n v="0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80"/>
    <s v="4-4A-________114"/>
    <n v="840"/>
    <x v="14"/>
    <x v="14"/>
    <x v="20"/>
    <x v="17"/>
    <s v=""/>
    <s v=""/>
    <s v="ES"/>
    <s v="Escalation"/>
    <s v="O"/>
    <x v="4"/>
    <n v="114"/>
    <x v="33"/>
    <s v="Item"/>
    <s v="-"/>
    <s v="-"/>
    <n v="15100"/>
    <s v="53_ES"/>
    <s v="05__O"/>
    <s v="4-4A"/>
    <n v="31"/>
    <s v="031 - ELIZABETH - PEWSEY AVENUE MAIN OFFICE BUILDNG"/>
    <b v="1"/>
    <m/>
    <b v="1"/>
    <n v="280"/>
    <s v=""/>
    <s v=""/>
    <s v="114-Escalation - calculated to the mid-point of seven year forecast-4"/>
    <n v="0"/>
    <s v="4-4A--114"/>
    <s v=""/>
    <s v="4-4A-"/>
    <n v="0"/>
    <m/>
    <s v="not APN"/>
    <s v="not APN"/>
    <n v="0"/>
    <n v="0.61530311890838207"/>
    <n v="0"/>
    <s v="on costs"/>
    <n v="0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3"/>
    <s v="4-4B-________114"/>
    <n v="881"/>
    <x v="14"/>
    <x v="14"/>
    <x v="25"/>
    <x v="19"/>
    <s v=""/>
    <s v=""/>
    <s v="ES"/>
    <s v="Escalation"/>
    <s v="O"/>
    <x v="4"/>
    <n v="114"/>
    <x v="33"/>
    <s v="Item"/>
    <s v="-"/>
    <s v="-"/>
    <n v="8200"/>
    <s v="53_ES"/>
    <s v="05__O"/>
    <s v="4-4B"/>
    <n v="32"/>
    <s v="032 - ELIZABETH - PEWSEY AVENUE WORKSHOP / OFFICE"/>
    <b v="1"/>
    <m/>
    <b v="1"/>
    <n v="293"/>
    <s v=""/>
    <s v=""/>
    <s v="114-Escalation - calculated to the mid-point of seven year forecast-4"/>
    <n v="0"/>
    <s v="4-4B--114"/>
    <s v=""/>
    <s v="4-4B-"/>
    <n v="0"/>
    <m/>
    <s v="not APN"/>
    <s v="not APN"/>
    <n v="0"/>
    <n v="0.62736642811848897"/>
    <n v="0"/>
    <s v="on costs"/>
    <n v="0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301"/>
    <s v="4-4C-________114"/>
    <n v="907"/>
    <x v="14"/>
    <x v="14"/>
    <x v="49"/>
    <x v="37"/>
    <s v=""/>
    <s v=""/>
    <s v="ES"/>
    <s v="Escalation"/>
    <s v="O"/>
    <x v="4"/>
    <n v="114"/>
    <x v="33"/>
    <s v="Item"/>
    <s v="-"/>
    <s v="-"/>
    <n v="4900"/>
    <s v="53_ES"/>
    <s v="05__O"/>
    <s v="4-4C"/>
    <n v="33"/>
    <s v="033 - ELIZABETH - PEWSEY AVENUE TRANSPORTABLE OFFICE 1"/>
    <b v="1"/>
    <m/>
    <b v="1"/>
    <n v="301"/>
    <s v=""/>
    <s v=""/>
    <s v="114-Escalation - calculated to the mid-point of seven year forecast-4"/>
    <n v="0"/>
    <s v="4-4C--114"/>
    <s v=""/>
    <s v="4-4C-"/>
    <n v="0"/>
    <m/>
    <s v="not APN"/>
    <s v="not APN"/>
    <n v="0"/>
    <n v="0.63173060606060605"/>
    <n v="0"/>
    <s v="on costs"/>
    <n v="0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09"/>
    <s v="4-4D-________114"/>
    <n v="933"/>
    <x v="14"/>
    <x v="14"/>
    <x v="50"/>
    <x v="38"/>
    <s v=""/>
    <s v=""/>
    <s v="ES"/>
    <s v="Escalation"/>
    <s v="O"/>
    <x v="4"/>
    <n v="114"/>
    <x v="33"/>
    <s v="Item"/>
    <s v="-"/>
    <s v="-"/>
    <n v="3700"/>
    <s v="53_ES"/>
    <s v="05__O"/>
    <s v="4-4D"/>
    <n v="34"/>
    <s v="034 - ELIZABETH - PEWSEY AVENUE TRANSPORTABLE OFFICE 2"/>
    <b v="1"/>
    <m/>
    <b v="1"/>
    <n v="309"/>
    <s v=""/>
    <s v=""/>
    <s v="114-Escalation - calculated to the mid-point of seven year forecast-4"/>
    <n v="0"/>
    <s v="4-4D--114"/>
    <s v=""/>
    <s v="4-4D-"/>
    <n v="0"/>
    <m/>
    <s v="not APN"/>
    <s v="not APN"/>
    <n v="0"/>
    <n v="0.65938208333333337"/>
    <n v="0"/>
    <s v="on costs"/>
    <n v="0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6"/>
    <s v="4-4E-________114"/>
    <n v="978"/>
    <x v="14"/>
    <x v="14"/>
    <x v="33"/>
    <x v="11"/>
    <s v=""/>
    <s v=""/>
    <s v="ES"/>
    <s v="Escalation"/>
    <s v="O"/>
    <x v="4"/>
    <n v="114"/>
    <x v="33"/>
    <s v="Item"/>
    <s v="-"/>
    <s v="-"/>
    <n v="207900"/>
    <s v="53_ES"/>
    <s v="05__O"/>
    <s v="4-4E"/>
    <n v="35"/>
    <s v="035 - ELIZABETH - PEWSEY AVENUE EXTERNAL WORKS"/>
    <b v="1"/>
    <m/>
    <b v="1"/>
    <n v="326"/>
    <s v=""/>
    <s v=""/>
    <s v="114-Escalation - calculated to the mid-point of seven year forecast-4"/>
    <n v="0"/>
    <s v="4-4E--114"/>
    <s v=""/>
    <s v="4-4E-"/>
    <n v="0"/>
    <m/>
    <s v="not APN"/>
    <s v="not APN"/>
    <n v="0"/>
    <n v="0.60990146274489099"/>
    <n v="0"/>
    <s v="on costs"/>
    <n v="0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41"/>
    <s v="5-5A-________114"/>
    <n v="1023"/>
    <x v="17"/>
    <x v="17"/>
    <x v="26"/>
    <x v="1"/>
    <s v=""/>
    <s v=""/>
    <s v="ES"/>
    <s v="Escalation"/>
    <s v="O"/>
    <x v="4"/>
    <n v="114"/>
    <x v="33"/>
    <s v="Item"/>
    <s v="-"/>
    <s v="-"/>
    <n v="23300"/>
    <s v="53_ES"/>
    <s v="05__O"/>
    <s v="5-5A"/>
    <n v="37"/>
    <s v="037 - HINDMARSH - 1 STATION PLACE OFFICE BUILDING"/>
    <b v="1"/>
    <m/>
    <b v="1"/>
    <n v="341"/>
    <s v=""/>
    <s v=""/>
    <s v="114-Escalation - calculated to the mid-point of seven year forecast-5"/>
    <n v="0"/>
    <s v="5-5A--114"/>
    <s v=""/>
    <s v="5-5A-"/>
    <n v="0"/>
    <m/>
    <s v="not APN"/>
    <s v="not APN"/>
    <n v="0"/>
    <n v="0.61426500237004267"/>
    <n v="0"/>
    <s v="on costs"/>
    <n v="0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3"/>
    <s v="5-5B-________114"/>
    <n v="1061"/>
    <x v="17"/>
    <x v="17"/>
    <x v="51"/>
    <x v="11"/>
    <s v=""/>
    <s v=""/>
    <s v="ES"/>
    <s v="Escalation"/>
    <s v="O"/>
    <x v="4"/>
    <n v="114"/>
    <x v="33"/>
    <s v="Item"/>
    <s v="-"/>
    <s v="-"/>
    <n v="17500"/>
    <s v="53_ES"/>
    <s v="05__O"/>
    <s v="5-5B"/>
    <n v="38"/>
    <s v="038 - HINDMARSH - 1 STATION PLACE EXTERNAL WORKS"/>
    <b v="1"/>
    <m/>
    <b v="1"/>
    <n v="353"/>
    <s v=""/>
    <s v=""/>
    <s v="114-Escalation - calculated to the mid-point of seven year forecast-5"/>
    <n v="0"/>
    <s v="5-5B--114"/>
    <s v=""/>
    <s v="5-5B-"/>
    <n v="0"/>
    <m/>
    <s v="not APN"/>
    <s v="not APN"/>
    <n v="0"/>
    <n v="0.61142605781315451"/>
    <n v="0"/>
    <s v="on costs"/>
    <n v="0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70"/>
    <s v="6-6A-________114"/>
    <n v="1111"/>
    <x v="11"/>
    <x v="11"/>
    <x v="15"/>
    <x v="13"/>
    <s v=""/>
    <s v=""/>
    <s v="ES"/>
    <s v="Escalation"/>
    <s v="O"/>
    <x v="4"/>
    <n v="114"/>
    <x v="33"/>
    <s v="Item"/>
    <s v="-"/>
    <s v="-"/>
    <n v="4100"/>
    <s v="53_ES"/>
    <s v="05__O"/>
    <s v="6-6A"/>
    <n v="40"/>
    <s v="040 - HOLDEN HILL - 38-44 JACOBSON CRESCENT OFFICE"/>
    <b v="1"/>
    <m/>
    <b v="1"/>
    <n v="370"/>
    <s v=""/>
    <s v=""/>
    <s v="114-Escalation - calculated to the mid-point of seven year forecast-6"/>
    <n v="0"/>
    <s v="6-6A--114"/>
    <s v=""/>
    <s v="6-6A-"/>
    <n v="1"/>
    <m/>
    <s v="not APN"/>
    <s v="not APN"/>
    <n v="0"/>
    <n v="0.6505859259259259"/>
    <n v="0"/>
    <s v="on costs"/>
    <n v="0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2"/>
    <s v="6-6B-________114"/>
    <n v="1149"/>
    <x v="11"/>
    <x v="11"/>
    <x v="34"/>
    <x v="5"/>
    <s v=""/>
    <s v=""/>
    <s v="ES"/>
    <s v="Escalation"/>
    <s v="O"/>
    <x v="4"/>
    <n v="114"/>
    <x v="33"/>
    <s v="Item"/>
    <s v="-"/>
    <s v="-"/>
    <n v="4300"/>
    <s v="53_ES"/>
    <s v="05__O"/>
    <s v="6-6B"/>
    <n v="41"/>
    <s v="041 - HOLDEN HILL - 38-44 JACOBSON CRESCENT WORKSHOP"/>
    <b v="1"/>
    <m/>
    <b v="1"/>
    <n v="382"/>
    <s v=""/>
    <s v=""/>
    <s v="114-Escalation - calculated to the mid-point of seven year forecast-6"/>
    <n v="0"/>
    <s v="6-6B--114"/>
    <s v=""/>
    <s v="6-6B-"/>
    <n v="1"/>
    <m/>
    <s v="not APN"/>
    <s v="not APN"/>
    <n v="0"/>
    <n v="0.65521535714285706"/>
    <n v="0"/>
    <s v="on costs"/>
    <n v="0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6"/>
    <s v="6-6C-________114"/>
    <n v="1189"/>
    <x v="11"/>
    <x v="11"/>
    <x v="52"/>
    <x v="11"/>
    <s v=""/>
    <s v=""/>
    <s v="ES"/>
    <s v="Escalation"/>
    <s v="O"/>
    <x v="4"/>
    <n v="114"/>
    <x v="33"/>
    <s v="Item"/>
    <s v="-"/>
    <s v="-"/>
    <n v="15400"/>
    <s v="53_ES"/>
    <s v="05__O"/>
    <s v="6-6C"/>
    <n v="42"/>
    <s v="042 - HOLDEN HILL - 38-44 JACOBSON CRESCENT EXTERNAL WORKS"/>
    <b v="1"/>
    <m/>
    <b v="1"/>
    <n v="396"/>
    <s v=""/>
    <s v=""/>
    <s v="114-Escalation - calculated to the mid-point of seven year forecast-6"/>
    <n v="0"/>
    <s v="6-6C--114"/>
    <s v=""/>
    <s v="6-6C-"/>
    <n v="1"/>
    <m/>
    <s v="not APN"/>
    <s v="not APN"/>
    <n v="0"/>
    <n v="0.61775714968914397"/>
    <n v="0"/>
    <s v="on costs"/>
    <n v="0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69"/>
    <s v="7-7A-________114"/>
    <n v="1311"/>
    <x v="0"/>
    <x v="0"/>
    <x v="1"/>
    <x v="1"/>
    <s v=""/>
    <s v=""/>
    <s v="ES"/>
    <s v="Escalation"/>
    <s v="O"/>
    <x v="4"/>
    <n v="114"/>
    <x v="33"/>
    <s v="Item"/>
    <s v="-"/>
    <s v="-"/>
    <n v="1438900"/>
    <s v="53_ES"/>
    <s v="05__O"/>
    <s v="7-7A"/>
    <n v="44"/>
    <s v="044 - KESWICK - 1 ANZAC HIGHWAY OFFICE BUILDING"/>
    <b v="1"/>
    <m/>
    <b v="1"/>
    <n v="469"/>
    <s v=""/>
    <s v=""/>
    <s v="114-Escalation - calculated to the mid-point of seven year forecast-7"/>
    <n v="0"/>
    <s v="7-7A--114"/>
    <s v=""/>
    <s v="7-7A-"/>
    <n v="0"/>
    <m/>
    <s v="not APN"/>
    <s v="not APN"/>
    <n v="0"/>
    <n v="0.60882316575975093"/>
    <n v="0"/>
    <s v="on costs"/>
    <n v="0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10"/>
    <s v="7-7B-________114"/>
    <n v="1399"/>
    <x v="0"/>
    <x v="0"/>
    <x v="0"/>
    <x v="0"/>
    <s v=""/>
    <s v=""/>
    <s v="ES"/>
    <s v="Escalation"/>
    <s v="O"/>
    <x v="4"/>
    <n v="114"/>
    <x v="33"/>
    <s v="Item"/>
    <s v="-"/>
    <s v="-"/>
    <n v="51700"/>
    <s v="53_ES"/>
    <s v="05__O"/>
    <s v="7-7B"/>
    <n v="45"/>
    <s v="045 - KESWICK - 1 ANZAC HIGHWAY UNDERCROFT &amp; DECK CARPARK"/>
    <b v="1"/>
    <m/>
    <b v="1"/>
    <n v="510"/>
    <s v=""/>
    <s v=""/>
    <s v="114-Escalation - calculated to the mid-point of seven year forecast-7"/>
    <n v="0"/>
    <s v="7-7B--114"/>
    <s v=""/>
    <s v="7-7B-"/>
    <n v="0"/>
    <m/>
    <s v="not APN"/>
    <s v="not APN"/>
    <n v="0"/>
    <n v="0.61163824655979571"/>
    <n v="0"/>
    <s v="on costs"/>
    <n v="0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19"/>
    <s v="8--__________114"/>
    <n v="1426"/>
    <x v="24"/>
    <x v="24"/>
    <x v="53"/>
    <x v="39"/>
    <s v=""/>
    <s v=""/>
    <s v="ES"/>
    <s v="Escalation"/>
    <s v="O"/>
    <x v="4"/>
    <n v="114"/>
    <x v="33"/>
    <s v="Item"/>
    <s v="-"/>
    <s v="-"/>
    <n v="133200"/>
    <s v="53_ES"/>
    <s v="05__O"/>
    <s v="8"/>
    <n v="46"/>
    <s v="046 - KESWICK - 1F, 12-22 RICHMOND ROAD"/>
    <b v="1"/>
    <m/>
    <b v="1"/>
    <n v="519"/>
    <s v=""/>
    <s v=""/>
    <s v="114-Escalation - calculated to the mid-point of seven year forecast-8"/>
    <n v="0"/>
    <s v="8---114"/>
    <s v=""/>
    <s v="8--"/>
    <n v="1"/>
    <m/>
    <s v="not APN"/>
    <s v="not APN"/>
    <n v="0"/>
    <n v="0.6092263186813186"/>
    <n v="0"/>
    <s v="on costs"/>
    <n v="0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2"/>
    <s v="9--__________114"/>
    <n v="1480"/>
    <x v="25"/>
    <x v="25"/>
    <x v="53"/>
    <x v="39"/>
    <s v=""/>
    <s v=""/>
    <s v="ES"/>
    <s v="Escalation"/>
    <s v="O"/>
    <x v="4"/>
    <n v="114"/>
    <x v="33"/>
    <s v="Item"/>
    <s v="-"/>
    <s v="-"/>
    <n v="110900"/>
    <s v="53_ES"/>
    <s v="05__O"/>
    <s v="9"/>
    <n v="47"/>
    <s v="047 - KESWICK (CARPARK) - RAILWAY TERRACE"/>
    <b v="1"/>
    <m/>
    <b v="1"/>
    <n v="542"/>
    <s v=""/>
    <s v=""/>
    <s v="114-Escalation - calculated to the mid-point of seven year forecast-9"/>
    <n v="0"/>
    <s v="9---114"/>
    <s v=""/>
    <s v="9--"/>
    <n v="1"/>
    <m/>
    <s v="not APN"/>
    <s v="not APN"/>
    <n v="0"/>
    <n v="0.61021334565375218"/>
    <n v="0"/>
    <s v="on costs"/>
    <n v="0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50"/>
    <s v="10-10A-______114"/>
    <n v="1506"/>
    <x v="20"/>
    <x v="20"/>
    <x v="54"/>
    <x v="40"/>
    <s v=""/>
    <s v=""/>
    <s v="ES"/>
    <s v="Escalation"/>
    <s v="O"/>
    <x v="4"/>
    <n v="114"/>
    <x v="33"/>
    <s v="Item"/>
    <s v="-"/>
    <s v="-"/>
    <n v="67300"/>
    <s v="53_ES"/>
    <s v="05__O"/>
    <s v="10-10A"/>
    <n v="49"/>
    <s v="049 - KURRALTA PARK - 31-33 BROUGHTON AVENUE OFFICE BUILDING"/>
    <b v="1"/>
    <m/>
    <b v="1"/>
    <n v="550"/>
    <s v=""/>
    <s v=""/>
    <s v="114-Escalation - calculated to the mid-point of seven year forecast-10"/>
    <n v="0"/>
    <s v="10-10A--114"/>
    <s v=""/>
    <s v="10-10A-"/>
    <n v="1"/>
    <m/>
    <s v="not APN"/>
    <s v="not APN"/>
    <n v="0"/>
    <n v="0.6089109782608696"/>
    <n v="0"/>
    <s v="on costs"/>
    <n v="0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60"/>
    <s v="10-10B-______114"/>
    <n v="1538"/>
    <x v="20"/>
    <x v="20"/>
    <x v="55"/>
    <x v="41"/>
    <s v=""/>
    <s v=""/>
    <s v="ES"/>
    <s v="Escalation"/>
    <s v="O"/>
    <x v="4"/>
    <n v="114"/>
    <x v="33"/>
    <s v="Item"/>
    <s v="-"/>
    <s v="-"/>
    <n v="26700"/>
    <s v="53_ES"/>
    <s v="05__O"/>
    <s v="10-10B"/>
    <n v="50"/>
    <s v="050 - KURRALTA PARK - 31-33 BROUGHTON AVENUE MUSEUM"/>
    <b v="1"/>
    <m/>
    <b v="1"/>
    <n v="560"/>
    <s v=""/>
    <s v=""/>
    <s v="114-Escalation - calculated to the mid-point of seven year forecast-10"/>
    <n v="0"/>
    <s v="10-10B--114"/>
    <s v=""/>
    <s v="10-10B-"/>
    <n v="1"/>
    <m/>
    <s v="not APN"/>
    <s v="not APN"/>
    <n v="0"/>
    <n v="0.61520154269972449"/>
    <n v="0"/>
    <s v="on costs"/>
    <n v="0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2"/>
    <s v="10-10C-______114"/>
    <n v="1576"/>
    <x v="20"/>
    <x v="20"/>
    <x v="35"/>
    <x v="24"/>
    <s v=""/>
    <s v=""/>
    <s v="ES"/>
    <s v="Escalation"/>
    <s v="O"/>
    <x v="4"/>
    <n v="114"/>
    <x v="33"/>
    <s v="Item"/>
    <s v="-"/>
    <s v="-"/>
    <n v="3600"/>
    <s v="53_ES"/>
    <s v="05__O"/>
    <s v="10-10C"/>
    <n v="51"/>
    <s v="051 - KURRALTA PARK - 31-33 BROUGHTON AVENUE STORAGE SHED"/>
    <b v="1"/>
    <m/>
    <b v="1"/>
    <n v="572"/>
    <s v=""/>
    <s v=""/>
    <s v="114-Escalation - calculated to the mid-point of seven year forecast-10"/>
    <n v="0"/>
    <s v="10-10C--114"/>
    <s v=""/>
    <s v="10-10C-"/>
    <n v="1"/>
    <m/>
    <s v="not APN"/>
    <s v="not APN"/>
    <n v="0"/>
    <n v="0.6461731914893617"/>
    <n v="0"/>
    <s v="on costs"/>
    <n v="0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6"/>
    <s v="10-10D-______114"/>
    <n v="1616"/>
    <x v="20"/>
    <x v="20"/>
    <x v="56"/>
    <x v="10"/>
    <s v=""/>
    <s v=""/>
    <s v="ES"/>
    <s v="Escalation"/>
    <s v="O"/>
    <x v="4"/>
    <n v="114"/>
    <x v="33"/>
    <s v="Item"/>
    <s v="-"/>
    <s v="-"/>
    <n v="85400"/>
    <s v="53_ES"/>
    <s v="05__O"/>
    <s v="10-10D"/>
    <n v="52"/>
    <s v="052 - KURRALTA PARK - 31-33 BROUGHTON AVENUE EXTERNAL WORKS"/>
    <b v="1"/>
    <m/>
    <b v="1"/>
    <n v="586"/>
    <s v=""/>
    <s v=""/>
    <s v="114-Escalation - calculated to the mid-point of seven year forecast-10"/>
    <n v="0"/>
    <s v="10-10D--114"/>
    <s v=""/>
    <s v="10-10D-"/>
    <n v="1"/>
    <m/>
    <s v="not APN"/>
    <s v="not APN"/>
    <n v="0"/>
    <n v="0.61025730693408753"/>
    <n v="0"/>
    <s v="on costs"/>
    <n v="0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601"/>
    <s v="11-11A-______114"/>
    <n v="1658"/>
    <x v="2"/>
    <x v="2"/>
    <x v="57"/>
    <x v="42"/>
    <s v=""/>
    <s v=""/>
    <s v="ES"/>
    <s v="Escalation"/>
    <s v="O"/>
    <x v="4"/>
    <n v="114"/>
    <x v="33"/>
    <s v="Item"/>
    <s v="-"/>
    <s v="-"/>
    <n v="46400"/>
    <s v="53_ES"/>
    <s v="05__O"/>
    <s v="11-11A"/>
    <n v="54"/>
    <s v="054 - MARLESTON NORTH - 212 RICHMOND ROAD OIL TEST LAB (TRANSCARE)"/>
    <b v="1"/>
    <m/>
    <b v="1"/>
    <n v="601"/>
    <s v=""/>
    <s v=""/>
    <s v="114-Escalation - calculated to the mid-point of seven year forecast-11"/>
    <n v="0"/>
    <s v="11-11A--114"/>
    <s v=""/>
    <s v="11-11A-"/>
    <n v="0"/>
    <m/>
    <s v="not APN"/>
    <s v="not APN"/>
    <n v="0"/>
    <n v="0.61212016055118357"/>
    <n v="0"/>
    <s v="on costs"/>
    <n v="0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5"/>
    <s v="11-11B-______114"/>
    <n v="1700"/>
    <x v="2"/>
    <x v="2"/>
    <x v="58"/>
    <x v="43"/>
    <s v=""/>
    <s v=""/>
    <s v="ES"/>
    <s v="Escalation"/>
    <s v="O"/>
    <x v="4"/>
    <n v="114"/>
    <x v="33"/>
    <s v="Item"/>
    <s v="-"/>
    <s v="-"/>
    <n v="10700"/>
    <s v="53_ES"/>
    <s v="05__O"/>
    <s v="11-11B"/>
    <n v="55"/>
    <s v="055 - MARLESTON NORTH - 212 RICHMOND ROAD OIL PLANT &amp; STORAGE SHEDS"/>
    <b v="1"/>
    <m/>
    <b v="1"/>
    <n v="615"/>
    <s v=""/>
    <s v=""/>
    <s v="114-Escalation - calculated to the mid-point of seven year forecast-11"/>
    <n v="0"/>
    <s v="11-11B--114"/>
    <s v=""/>
    <s v="11-11B-"/>
    <n v="0"/>
    <m/>
    <s v="not APN"/>
    <s v="not APN"/>
    <n v="0"/>
    <n v="0.62453670360110802"/>
    <n v="0"/>
    <s v="on costs"/>
    <n v="0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28"/>
    <s v="11-11C-______114"/>
    <n v="1737"/>
    <x v="2"/>
    <x v="2"/>
    <x v="59"/>
    <x v="44"/>
    <s v=""/>
    <s v=""/>
    <s v="ES"/>
    <s v="Escalation"/>
    <s v="O"/>
    <x v="4"/>
    <n v="114"/>
    <x v="33"/>
    <s v="Item"/>
    <s v="-"/>
    <s v="-"/>
    <n v="4300"/>
    <s v="53_ES"/>
    <s v="05__O"/>
    <s v="11-11C"/>
    <n v="56"/>
    <s v="056 - MARLESTON NORTH - 212 RICHMOND ROAD OUTPOST OFFICE"/>
    <b v="1"/>
    <m/>
    <b v="1"/>
    <n v="628"/>
    <s v=""/>
    <s v=""/>
    <s v="114-Escalation - calculated to the mid-point of seven year forecast-11"/>
    <n v="0"/>
    <s v="11-11C--114"/>
    <s v=""/>
    <s v="11-11C-"/>
    <n v="0"/>
    <m/>
    <s v="not APN"/>
    <s v="not APN"/>
    <n v="0"/>
    <n v="0.64881864736005646"/>
    <n v="0"/>
    <s v="on costs"/>
    <n v="0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7"/>
    <s v="11-11D-______114"/>
    <n v="1766"/>
    <x v="2"/>
    <x v="2"/>
    <x v="36"/>
    <x v="25"/>
    <s v=""/>
    <s v=""/>
    <s v="ES"/>
    <s v="Escalation"/>
    <s v="O"/>
    <x v="4"/>
    <n v="114"/>
    <x v="33"/>
    <s v="Item"/>
    <s v="-"/>
    <s v="-"/>
    <n v="5600"/>
    <s v="53_ES"/>
    <s v="05__O"/>
    <s v="11-11D"/>
    <n v="57"/>
    <s v="057 - MARLESTON NORTH - 212 RICHMOND ROAD CRANE OPERATION AREA"/>
    <b v="1"/>
    <m/>
    <b v="1"/>
    <n v="637"/>
    <s v=""/>
    <s v=""/>
    <s v="114-Escalation - calculated to the mid-point of seven year forecast-11"/>
    <n v="0"/>
    <s v="11-11D--114"/>
    <s v=""/>
    <s v="11-11D-"/>
    <n v="0"/>
    <m/>
    <s v="not APN"/>
    <s v="not APN"/>
    <n v="0"/>
    <n v="0.63532828685258969"/>
    <n v="0"/>
    <s v="on costs"/>
    <n v="0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61"/>
    <s v="11-11E-______114"/>
    <n v="1828"/>
    <x v="2"/>
    <x v="2"/>
    <x v="60"/>
    <x v="45"/>
    <s v=""/>
    <s v=""/>
    <s v="ES"/>
    <s v="Escalation"/>
    <s v="O"/>
    <x v="4"/>
    <n v="114"/>
    <x v="33"/>
    <s v="Item"/>
    <s v="-"/>
    <s v="-"/>
    <n v="89400"/>
    <s v="53_ES"/>
    <s v="05__O"/>
    <s v="11-11E"/>
    <n v="58"/>
    <s v="058 - MARLESTON NORTH - 212 RICHMOND ROAD TRANSFORMER WORKSHOP &amp; OFFICE (INCL. ADJACENT SHEDS)"/>
    <b v="1"/>
    <m/>
    <b v="1"/>
    <n v="661"/>
    <s v=""/>
    <s v=""/>
    <s v="114-Escalation - calculated to the mid-point of seven year forecast-11"/>
    <n v="0"/>
    <s v="11-11E--114"/>
    <s v=""/>
    <s v="11-11E-"/>
    <n v="0"/>
    <m/>
    <s v="not APN"/>
    <s v="not APN"/>
    <n v="0"/>
    <n v="0.61104665055107144"/>
    <n v="0"/>
    <s v="on costs"/>
    <n v="0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7"/>
    <s v="11-11F-______114"/>
    <n v="1870"/>
    <x v="2"/>
    <x v="2"/>
    <x v="61"/>
    <x v="46"/>
    <s v=""/>
    <s v=""/>
    <s v="ES"/>
    <s v="Escalation"/>
    <s v="O"/>
    <x v="4"/>
    <n v="114"/>
    <x v="33"/>
    <s v="Item"/>
    <s v="-"/>
    <s v="-"/>
    <n v="33900"/>
    <s v="53_ES"/>
    <s v="05__O"/>
    <s v="11-11F"/>
    <n v="59"/>
    <s v="059 - MARLESTON NORTH - 212 RICHMOND ROAD EXTERNAL STORAGE AREA"/>
    <b v="1"/>
    <m/>
    <b v="1"/>
    <n v="677"/>
    <s v=""/>
    <s v=""/>
    <s v="114-Escalation - calculated to the mid-point of seven year forecast-11"/>
    <n v="0"/>
    <s v="11-11F--114"/>
    <s v=""/>
    <s v="11-11F-"/>
    <n v="0"/>
    <m/>
    <s v="not APN"/>
    <s v="not APN"/>
    <n v="0"/>
    <n v="0.61371626072635876"/>
    <n v="0"/>
    <s v="on costs"/>
    <n v="0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90"/>
    <s v="11-11G-______114"/>
    <n v="1905"/>
    <x v="2"/>
    <x v="2"/>
    <x v="62"/>
    <x v="47"/>
    <s v=""/>
    <s v=""/>
    <s v="ES"/>
    <s v="Escalation"/>
    <s v="O"/>
    <x v="4"/>
    <n v="114"/>
    <x v="33"/>
    <s v="Item"/>
    <s v="-"/>
    <s v="-"/>
    <n v="21500"/>
    <s v="53_ES"/>
    <s v="05__O"/>
    <s v="11-11G"/>
    <n v="60"/>
    <s v="060 - MARLESTON NORTH - 212 RICHMOND ROAD CARPARK"/>
    <b v="1"/>
    <m/>
    <b v="1"/>
    <n v="690"/>
    <s v=""/>
    <s v=""/>
    <s v="114-Escalation - calculated to the mid-point of seven year forecast-11"/>
    <n v="0"/>
    <s v="11-11G--114"/>
    <s v=""/>
    <s v="11-11G-"/>
    <n v="0"/>
    <m/>
    <s v="not APN"/>
    <s v="not APN"/>
    <n v="0"/>
    <n v="0.61617471863848472"/>
    <n v="0"/>
    <s v="on costs"/>
    <n v="0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6"/>
    <s v="11-11I-______114"/>
    <n v="1954"/>
    <x v="2"/>
    <x v="2"/>
    <x v="63"/>
    <x v="48"/>
    <s v=""/>
    <s v=""/>
    <s v="ES"/>
    <s v="Escalation"/>
    <s v="O"/>
    <x v="4"/>
    <n v="114"/>
    <x v="33"/>
    <s v="Item"/>
    <s v="-"/>
    <s v="-"/>
    <n v="7900"/>
    <s v="53_ES"/>
    <s v="05__O"/>
    <s v="11-11I"/>
    <n v="62"/>
    <s v="062 - MARLESTON NORTH - 212 RICHMOND ROAD WHITE HOUSE"/>
    <b v="1"/>
    <m/>
    <b v="1"/>
    <n v="706"/>
    <s v=""/>
    <s v=""/>
    <s v="114-Escalation - calculated to the mid-point of seven year forecast-11"/>
    <n v="0"/>
    <s v="11-11I--114"/>
    <s v=""/>
    <s v="11-11I-"/>
    <n v="0"/>
    <m/>
    <s v="not APN"/>
    <s v="not APN"/>
    <n v="0"/>
    <n v="0.6230483460559797"/>
    <n v="0"/>
    <s v="on costs"/>
    <n v="0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7"/>
    <s v="11-11J-______114"/>
    <n v="1989"/>
    <x v="2"/>
    <x v="2"/>
    <x v="64"/>
    <x v="49"/>
    <s v=""/>
    <s v=""/>
    <s v="ES"/>
    <s v="Escalation"/>
    <s v="O"/>
    <x v="4"/>
    <n v="114"/>
    <x v="33"/>
    <s v="Item"/>
    <s v="-"/>
    <s v="-"/>
    <n v="2900"/>
    <s v="53_ES"/>
    <s v="05__O"/>
    <s v="11-11J"/>
    <n v="63"/>
    <s v="063 - MARLESTON NORTH - 212 RICHMOND ROAD ADMINISTRATION OFFICE"/>
    <b v="1"/>
    <m/>
    <b v="1"/>
    <n v="717"/>
    <s v=""/>
    <s v=""/>
    <s v="114-Escalation - calculated to the mid-point of seven year forecast-11"/>
    <n v="0"/>
    <s v="11-11J--114"/>
    <s v=""/>
    <s v="11-11J-"/>
    <n v="0"/>
    <m/>
    <s v="not APN"/>
    <s v="not APN"/>
    <n v="0"/>
    <n v="0.62380512820512823"/>
    <n v="0"/>
    <s v="on costs"/>
    <n v="0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6"/>
    <s v="11-11K-______114"/>
    <n v="2018"/>
    <x v="2"/>
    <x v="2"/>
    <x v="65"/>
    <x v="50"/>
    <s v=""/>
    <s v=""/>
    <s v="ES"/>
    <s v="Escalation"/>
    <s v="O"/>
    <x v="4"/>
    <n v="114"/>
    <x v="33"/>
    <s v="Item"/>
    <s v="-"/>
    <s v="-"/>
    <n v="1800"/>
    <s v="53_ES"/>
    <s v="05__O"/>
    <s v="11-11K"/>
    <n v="64"/>
    <s v="064 - MARLESTON NORTH - 212 RICHMOND ROAD SUBSTATION MAINTENANCE OFFICE"/>
    <b v="1"/>
    <m/>
    <b v="1"/>
    <n v="726"/>
    <s v=""/>
    <s v=""/>
    <s v="114-Escalation - calculated to the mid-point of seven year forecast-11"/>
    <n v="0"/>
    <s v="11-11K--114"/>
    <s v=""/>
    <s v="11-11K-"/>
    <n v="0"/>
    <m/>
    <s v="not APN"/>
    <s v="not APN"/>
    <n v="0"/>
    <n v="0.680215652173913"/>
    <n v="0"/>
    <s v="on costs"/>
    <n v="0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38"/>
    <s v="11-11L-______114"/>
    <n v="2052"/>
    <x v="2"/>
    <x v="2"/>
    <x v="66"/>
    <x v="51"/>
    <s v=""/>
    <s v=""/>
    <s v="ES"/>
    <s v="Escalation"/>
    <s v="O"/>
    <x v="4"/>
    <n v="114"/>
    <x v="33"/>
    <s v="Item"/>
    <s v="-"/>
    <s v="-"/>
    <n v="9400"/>
    <s v="53_ES"/>
    <s v="05__O"/>
    <s v="11-11L"/>
    <n v="65"/>
    <s v="065 - MARLESTON NORTH - 212 RICHMOND ROAD HV OFFICE/TEST CENTRE"/>
    <b v="1"/>
    <m/>
    <b v="1"/>
    <n v="738"/>
    <s v=""/>
    <s v=""/>
    <s v="114-Escalation - calculated to the mid-point of seven year forecast-11"/>
    <n v="0"/>
    <s v="11-11L--114"/>
    <s v=""/>
    <s v="11-11L-"/>
    <n v="0"/>
    <m/>
    <s v="not APN"/>
    <s v="not APN"/>
    <n v="0"/>
    <n v="0.6228022082018928"/>
    <n v="0"/>
    <s v="on costs"/>
    <n v="0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7"/>
    <s v="11-11M-______114"/>
    <n v="2081"/>
    <x v="2"/>
    <x v="2"/>
    <x v="32"/>
    <x v="23"/>
    <s v=""/>
    <s v=""/>
    <s v="ES"/>
    <s v="Escalation"/>
    <s v="O"/>
    <x v="4"/>
    <n v="114"/>
    <x v="33"/>
    <s v="Item"/>
    <s v="-"/>
    <s v="-"/>
    <n v="15300"/>
    <s v="53_ES"/>
    <s v="05__O"/>
    <s v="11-11M"/>
    <n v="66"/>
    <s v="066 - MARLESTON NORTH - 212 RICHMOND ROAD CREATIVE SERVICES"/>
    <b v="1"/>
    <m/>
    <b v="1"/>
    <n v="747"/>
    <s v=""/>
    <s v=""/>
    <s v="114-Escalation - calculated to the mid-point of seven year forecast-11"/>
    <n v="0"/>
    <s v="11-11M--114"/>
    <s v=""/>
    <s v="11-11M-"/>
    <n v="0"/>
    <m/>
    <s v="not APN"/>
    <s v="not APN"/>
    <n v="0"/>
    <n v="0.6174134299516908"/>
    <n v="0"/>
    <s v="on costs"/>
    <n v="0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58"/>
    <s v="11-11N-______114"/>
    <n v="2114"/>
    <x v="2"/>
    <x v="2"/>
    <x v="8"/>
    <x v="7"/>
    <s v=""/>
    <s v=""/>
    <s v="ES"/>
    <s v="Escalation"/>
    <s v="O"/>
    <x v="4"/>
    <n v="114"/>
    <x v="33"/>
    <s v="Item"/>
    <s v="-"/>
    <s v="-"/>
    <n v="10100"/>
    <s v="53_ES"/>
    <s v="05__O"/>
    <s v="11-11N"/>
    <n v="67"/>
    <s v="067 - MARLESTON NORTH - 212 RICHMOND ROAD WELDING WORKSHOP"/>
    <b v="1"/>
    <m/>
    <b v="1"/>
    <n v="758"/>
    <s v=""/>
    <s v=""/>
    <s v="114-Escalation - calculated to the mid-point of seven year forecast-11"/>
    <n v="0"/>
    <s v="11-11N--114"/>
    <s v=""/>
    <s v="11-11N-"/>
    <n v="0"/>
    <m/>
    <s v="not APN"/>
    <s v="not APN"/>
    <n v="0"/>
    <n v="0.62580367647058821"/>
    <n v="0"/>
    <s v="on costs"/>
    <n v="0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5"/>
    <s v="11-11O-______114"/>
    <n v="2159"/>
    <x v="2"/>
    <x v="2"/>
    <x v="3"/>
    <x v="3"/>
    <s v=""/>
    <s v=""/>
    <s v="ES"/>
    <s v="Escalation"/>
    <s v="O"/>
    <x v="4"/>
    <n v="114"/>
    <x v="33"/>
    <s v="Item"/>
    <s v="-"/>
    <s v="-"/>
    <n v="39400"/>
    <s v="53_ES"/>
    <s v="05__O"/>
    <s v="11-11O"/>
    <n v="68"/>
    <s v="068 - MARLESTON NORTH - 212 RICHMOND ROAD SUBSTATION WORKSHOP"/>
    <b v="1"/>
    <m/>
    <b v="1"/>
    <n v="775"/>
    <s v=""/>
    <s v=""/>
    <s v="114-Escalation - calculated to the mid-point of seven year forecast-11"/>
    <n v="0"/>
    <s v="11-11O--114"/>
    <s v=""/>
    <s v="11-11O-"/>
    <n v="0"/>
    <m/>
    <s v="not APN"/>
    <s v="not APN"/>
    <n v="0"/>
    <n v="0.61324529076056544"/>
    <n v="0"/>
    <s v="on costs"/>
    <n v="0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91"/>
    <s v="11-11P-______114"/>
    <n v="2202"/>
    <x v="2"/>
    <x v="2"/>
    <x v="67"/>
    <x v="52"/>
    <s v=""/>
    <s v=""/>
    <s v="ES"/>
    <s v="Escalation"/>
    <s v="O"/>
    <x v="4"/>
    <n v="114"/>
    <x v="33"/>
    <s v="Item"/>
    <s v="-"/>
    <s v="-"/>
    <n v="32000"/>
    <s v="53_ES"/>
    <s v="05__O"/>
    <s v="11-11P"/>
    <n v="69"/>
    <s v="069 - MARLESTON NORTH - 212 RICHMOND ROAD SUBSTATION STORE"/>
    <b v="1"/>
    <m/>
    <b v="1"/>
    <n v="791"/>
    <s v=""/>
    <s v=""/>
    <s v="114-Escalation - calculated to the mid-point of seven year forecast-11"/>
    <n v="0"/>
    <s v="11-11P--114"/>
    <s v=""/>
    <s v="11-11P-"/>
    <n v="0"/>
    <m/>
    <s v="not APN"/>
    <s v="not APN"/>
    <n v="0"/>
    <n v="0.61351805236564083"/>
    <n v="0"/>
    <s v="on costs"/>
    <n v="0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3"/>
    <s v="11-11Q-______114"/>
    <n v="2236"/>
    <x v="2"/>
    <x v="2"/>
    <x v="68"/>
    <x v="53"/>
    <s v=""/>
    <s v=""/>
    <s v="ES"/>
    <s v="Escalation"/>
    <s v="O"/>
    <x v="4"/>
    <n v="114"/>
    <x v="33"/>
    <s v="Item"/>
    <s v="-"/>
    <s v="-"/>
    <n v="26600"/>
    <s v="53_ES"/>
    <s v="05__O"/>
    <s v="11-11Q"/>
    <n v="70"/>
    <s v="070 - MARLESTON NORTH - 212 RICHMOND ROAD SUBSTATION EXTERNAL STORAGE"/>
    <b v="1"/>
    <m/>
    <b v="1"/>
    <n v="803"/>
    <s v=""/>
    <s v=""/>
    <s v="114-Escalation - calculated to the mid-point of seven year forecast-11"/>
    <n v="0"/>
    <s v="11-11Q--114"/>
    <s v=""/>
    <s v="11-11Q-"/>
    <n v="0"/>
    <m/>
    <s v="not APN"/>
    <s v="not APN"/>
    <n v="0"/>
    <n v="0.6163046866364541"/>
    <n v="0"/>
    <s v="on costs"/>
    <n v="0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2"/>
    <s v="11-11R-______114"/>
    <n v="2265"/>
    <x v="2"/>
    <x v="2"/>
    <x v="69"/>
    <x v="54"/>
    <s v=""/>
    <s v=""/>
    <s v="ES"/>
    <s v="Escalation"/>
    <s v="O"/>
    <x v="4"/>
    <n v="114"/>
    <x v="33"/>
    <s v="Item"/>
    <s v="-"/>
    <s v="-"/>
    <n v="1500"/>
    <s v="53_ES"/>
    <s v="05__O"/>
    <s v="11-11R"/>
    <n v="71"/>
    <s v="071 - MARLESTON NORTH - 212 RICHMOND ROAD CONSTRUCTION OFFICE"/>
    <b v="1"/>
    <m/>
    <b v="1"/>
    <n v="812"/>
    <s v=""/>
    <s v=""/>
    <s v="114-Escalation - calculated to the mid-point of seven year forecast-11"/>
    <n v="0"/>
    <s v="11-11R--114"/>
    <s v=""/>
    <s v="11-11R-"/>
    <n v="0"/>
    <m/>
    <s v="not APN"/>
    <s v="not APN"/>
    <n v="0"/>
    <n v="0.65457435897435901"/>
    <n v="0"/>
    <s v="on costs"/>
    <n v="0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21"/>
    <s v="11-11S-______114"/>
    <n v="2294"/>
    <x v="2"/>
    <x v="2"/>
    <x v="70"/>
    <x v="55"/>
    <s v=""/>
    <s v=""/>
    <s v="ES"/>
    <s v="Escalation"/>
    <s v="O"/>
    <x v="4"/>
    <n v="114"/>
    <x v="33"/>
    <s v="Item"/>
    <s v="-"/>
    <s v="-"/>
    <n v="7400"/>
    <s v="53_ES"/>
    <s v="05__O"/>
    <s v="11-11S"/>
    <n v="72"/>
    <s v="072 - MARLESTON NORTH - 212 RICHMOND ROAD LUNCHROOM"/>
    <b v="1"/>
    <m/>
    <b v="1"/>
    <n v="821"/>
    <s v=""/>
    <s v=""/>
    <s v="114-Escalation - calculated to the mid-point of seven year forecast-11"/>
    <n v="0"/>
    <s v="11-11S--114"/>
    <s v=""/>
    <s v="11-11S-"/>
    <n v="0"/>
    <m/>
    <s v="not APN"/>
    <s v="not APN"/>
    <n v="0"/>
    <n v="0.61621539999999997"/>
    <n v="0"/>
    <s v="on costs"/>
    <n v="0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29"/>
    <s v="11-11T-______114"/>
    <n v="2320"/>
    <x v="2"/>
    <x v="2"/>
    <x v="71"/>
    <x v="56"/>
    <s v=""/>
    <s v=""/>
    <s v="ES"/>
    <s v="Escalation"/>
    <s v="O"/>
    <x v="4"/>
    <n v="114"/>
    <x v="33"/>
    <s v="Item"/>
    <s v="-"/>
    <s v="-"/>
    <n v="400"/>
    <s v="53_ES"/>
    <s v="05__O"/>
    <s v="11-11T"/>
    <n v="73"/>
    <s v="073 - MARLESTON NORTH - 212 RICHMOND ROAD FLAMMABLE STORE"/>
    <b v="1"/>
    <m/>
    <b v="1"/>
    <n v="829"/>
    <s v=""/>
    <s v=""/>
    <s v="114-Escalation - calculated to the mid-point of seven year forecast-11"/>
    <n v="0"/>
    <s v="11-11T--114"/>
    <s v=""/>
    <s v="11-11T-"/>
    <n v="0"/>
    <m/>
    <s v="not APN"/>
    <s v="not APN"/>
    <n v="0"/>
    <n v="0.98930909090909092"/>
    <n v="0"/>
    <s v="on costs"/>
    <n v="0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40"/>
    <s v="12-12A-______114"/>
    <n v="2355"/>
    <x v="3"/>
    <x v="3"/>
    <x v="72"/>
    <x v="57"/>
    <s v=""/>
    <s v=""/>
    <s v="ES"/>
    <s v="Escalation"/>
    <s v="O"/>
    <x v="4"/>
    <n v="114"/>
    <x v="33"/>
    <s v="Item"/>
    <s v="-"/>
    <s v="-"/>
    <n v="7300"/>
    <s v="53_ES"/>
    <s v="05__O"/>
    <s v="12-12A"/>
    <n v="75"/>
    <s v="075 - MARLESTON SOUTH - 41-55 BARNES AVENUE STORE A"/>
    <b v="1"/>
    <m/>
    <b v="1"/>
    <n v="840"/>
    <s v=""/>
    <s v=""/>
    <s v="114-Escalation - calculated to the mid-point of seven year forecast-12"/>
    <n v="0"/>
    <s v="12-12A--114"/>
    <s v=""/>
    <s v="12-12A-"/>
    <n v="0"/>
    <m/>
    <s v="not APN"/>
    <s v="not APN"/>
    <n v="0"/>
    <n v="0.62367148381844084"/>
    <n v="0"/>
    <s v="on costs"/>
    <n v="0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51"/>
    <s v="12-12B-______114"/>
    <n v="2390"/>
    <x v="3"/>
    <x v="3"/>
    <x v="37"/>
    <x v="26"/>
    <s v=""/>
    <s v=""/>
    <s v="ES"/>
    <s v="Escalation"/>
    <s v="O"/>
    <x v="4"/>
    <n v="114"/>
    <x v="33"/>
    <s v="Item"/>
    <s v="-"/>
    <s v="-"/>
    <n v="2400"/>
    <s v="53_ES"/>
    <s v="05__O"/>
    <s v="12-12B"/>
    <n v="76"/>
    <s v="076 - MARLESTON SOUTH - 41-55 BARNES AVENUE STORE B"/>
    <b v="1"/>
    <m/>
    <b v="1"/>
    <n v="851"/>
    <s v=""/>
    <s v=""/>
    <s v="114-Escalation - calculated to the mid-point of seven year forecast-12"/>
    <n v="0"/>
    <s v="12-12B--114"/>
    <s v=""/>
    <s v="12-12B-"/>
    <n v="0"/>
    <m/>
    <s v="not APN"/>
    <s v="not APN"/>
    <n v="0"/>
    <n v="0.69757877813504821"/>
    <n v="0"/>
    <s v="on costs"/>
    <n v="0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3"/>
    <s v="12-12C-______114"/>
    <n v="2428"/>
    <x v="3"/>
    <x v="3"/>
    <x v="73"/>
    <x v="58"/>
    <s v=""/>
    <s v=""/>
    <s v="ES"/>
    <s v="Escalation"/>
    <s v="O"/>
    <x v="4"/>
    <n v="114"/>
    <x v="33"/>
    <s v="Item"/>
    <s v="-"/>
    <s v="-"/>
    <n v="19000"/>
    <s v="53_ES"/>
    <s v="05__O"/>
    <s v="12-12C"/>
    <n v="77"/>
    <s v="077 - MARLESTON SOUTH - 41-55 BARNES AVENUE MAIN OFFICE"/>
    <b v="1"/>
    <m/>
    <b v="1"/>
    <n v="863"/>
    <s v=""/>
    <s v=""/>
    <s v="114-Escalation - calculated to the mid-point of seven year forecast-12"/>
    <n v="0"/>
    <s v="12-12C--114"/>
    <s v=""/>
    <s v="12-12C-"/>
    <n v="0"/>
    <m/>
    <s v="not APN"/>
    <s v="not APN"/>
    <n v="0"/>
    <n v="0.61323962920046349"/>
    <n v="0"/>
    <s v="on costs"/>
    <n v="0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4"/>
    <s v="12-12D-______114"/>
    <n v="2463"/>
    <x v="3"/>
    <x v="3"/>
    <x v="74"/>
    <x v="59"/>
    <s v=""/>
    <s v=""/>
    <s v="ES"/>
    <s v="Escalation"/>
    <s v="O"/>
    <x v="4"/>
    <n v="114"/>
    <x v="33"/>
    <s v="Item"/>
    <s v="-"/>
    <s v="-"/>
    <n v="6700"/>
    <s v="53_ES"/>
    <s v="05__O"/>
    <s v="12-12D"/>
    <n v="78"/>
    <s v="078 - MARLESTON SOUTH - 41-55 BARNES AVENUE OLD FLEET BUILDING"/>
    <b v="1"/>
    <m/>
    <b v="1"/>
    <n v="874"/>
    <s v=""/>
    <s v=""/>
    <s v="114-Escalation - calculated to the mid-point of seven year forecast-12"/>
    <n v="0"/>
    <s v="12-12D--114"/>
    <s v=""/>
    <s v="12-12D-"/>
    <n v="0"/>
    <m/>
    <s v="not APN"/>
    <s v="not APN"/>
    <n v="0"/>
    <n v="0.6305510067114094"/>
    <n v="0"/>
    <s v="on costs"/>
    <n v="0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2"/>
    <s v="12-12E-______114"/>
    <n v="2511"/>
    <x v="3"/>
    <x v="3"/>
    <x v="4"/>
    <x v="4"/>
    <s v=""/>
    <s v=""/>
    <s v="ES"/>
    <s v="Escalation"/>
    <s v="O"/>
    <x v="4"/>
    <n v="114"/>
    <x v="33"/>
    <s v="Item"/>
    <s v="-"/>
    <s v="-"/>
    <n v="10500"/>
    <s v="53_ES"/>
    <s v="05__O"/>
    <s v="12-12E"/>
    <n v="79"/>
    <s v="079 - MARLESTON SOUTH - 41-55 BARNES AVENUE CBD OFFICE / AMENITIES / CANTEEN BUILDING"/>
    <b v="1"/>
    <m/>
    <b v="1"/>
    <n v="892"/>
    <s v=""/>
    <s v=""/>
    <s v="114-Escalation - calculated to the mid-point of seven year forecast-12"/>
    <n v="0"/>
    <s v="12-12E--114"/>
    <s v=""/>
    <s v="12-12E-"/>
    <n v="0"/>
    <m/>
    <s v="not APN"/>
    <s v="not APN"/>
    <n v="0"/>
    <n v="0.62599123365146692"/>
    <n v="0"/>
    <s v="on costs"/>
    <n v="0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3"/>
    <s v="12-12F-______114"/>
    <n v="2544"/>
    <x v="3"/>
    <x v="3"/>
    <x v="27"/>
    <x v="20"/>
    <s v=""/>
    <s v=""/>
    <s v="ES"/>
    <s v="Escalation"/>
    <s v="O"/>
    <x v="4"/>
    <n v="114"/>
    <x v="33"/>
    <s v="Item"/>
    <s v="-"/>
    <s v="-"/>
    <n v="3900"/>
    <s v="53_ES"/>
    <s v="05__O"/>
    <s v="12-12F"/>
    <n v="80"/>
    <s v="080 - MARLESTON SOUTH - 41-55 BARNES AVENUE METERING SERVICES"/>
    <b v="1"/>
    <m/>
    <b v="1"/>
    <n v="903"/>
    <s v=""/>
    <s v=""/>
    <s v="114-Escalation - calculated to the mid-point of seven year forecast-12"/>
    <n v="0"/>
    <s v="12-12F--114"/>
    <s v=""/>
    <s v="12-12F-"/>
    <n v="0"/>
    <m/>
    <s v="not APN"/>
    <s v="not APN"/>
    <n v="0"/>
    <n v="0.65052812500000001"/>
    <n v="0"/>
    <s v="on costs"/>
    <n v="0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2"/>
    <s v="12-12G-______114"/>
    <n v="2573"/>
    <x v="3"/>
    <x v="3"/>
    <x v="75"/>
    <x v="60"/>
    <s v=""/>
    <s v=""/>
    <s v="ES"/>
    <s v="Escalation"/>
    <s v="O"/>
    <x v="4"/>
    <n v="114"/>
    <x v="33"/>
    <s v="Item"/>
    <s v="-"/>
    <s v="-"/>
    <n v="1000"/>
    <s v="53_ES"/>
    <s v="05__O"/>
    <s v="12-12G"/>
    <n v="81"/>
    <s v="081 - MARLESTON SOUTH - 41-55 BARNES AVENUE SCADA"/>
    <b v="1"/>
    <m/>
    <b v="1"/>
    <n v="912"/>
    <s v=""/>
    <s v=""/>
    <s v="114-Escalation - calculated to the mid-point of seven year forecast-12"/>
    <n v="0"/>
    <s v="12-12G--114"/>
    <s v=""/>
    <s v="12-12G-"/>
    <n v="0"/>
    <m/>
    <s v="not APN"/>
    <s v="not APN"/>
    <n v="0"/>
    <n v="0.81235892857142844"/>
    <n v="0"/>
    <s v="on costs"/>
    <n v="0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7"/>
    <s v="12-12H-______114"/>
    <n v="2614"/>
    <x v="3"/>
    <x v="3"/>
    <x v="76"/>
    <x v="11"/>
    <s v=""/>
    <s v=""/>
    <s v="ES"/>
    <s v="Escalation"/>
    <s v="O"/>
    <x v="4"/>
    <n v="114"/>
    <x v="33"/>
    <s v="Item"/>
    <s v="-"/>
    <s v="-"/>
    <n v="122600"/>
    <s v="53_ES"/>
    <s v="05__O"/>
    <s v="12-12H"/>
    <n v="82"/>
    <s v="082 - MARLESTON SOUTH - 41-55 BARNES AVENUE EXTERNAL WORKS"/>
    <b v="1"/>
    <m/>
    <b v="1"/>
    <n v="927"/>
    <s v=""/>
    <s v=""/>
    <s v="114-Escalation - calculated to the mid-point of seven year forecast-12"/>
    <n v="0"/>
    <s v="12-12H--114"/>
    <s v=""/>
    <s v="12-12H-"/>
    <n v="0"/>
    <m/>
    <s v="not APN"/>
    <s v="not APN"/>
    <n v="0"/>
    <n v="0.61017403715802609"/>
    <n v="0"/>
    <s v="on costs"/>
    <n v="0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39"/>
    <s v="13--_________114"/>
    <n v="2649"/>
    <x v="26"/>
    <x v="26"/>
    <x v="53"/>
    <x v="39"/>
    <s v=""/>
    <s v=""/>
    <s v="ES"/>
    <s v="Escalation"/>
    <s v="O"/>
    <x v="4"/>
    <n v="114"/>
    <x v="33"/>
    <s v="Item"/>
    <s v="-"/>
    <s v="-"/>
    <n v="5800"/>
    <s v="53_ES"/>
    <s v="05__O"/>
    <s v="13"/>
    <n v="83"/>
    <s v="083 - RICHMOND - 229-231 RICHMOND ROAD (LEASED)"/>
    <b v="1"/>
    <m/>
    <b v="1"/>
    <n v="939"/>
    <s v=""/>
    <s v=""/>
    <s v="114-Escalation - calculated to the mid-point of seven year forecast-13"/>
    <n v="0"/>
    <s v="13---114"/>
    <s v=""/>
    <s v="13--"/>
    <n v="1"/>
    <m/>
    <s v="not APN"/>
    <s v="not APN"/>
    <n v="0"/>
    <n v="0.62284119840555485"/>
    <n v="0"/>
    <s v="on costs"/>
    <n v="0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6"/>
    <s v="14-14A-______114"/>
    <n v="2672"/>
    <x v="27"/>
    <x v="27"/>
    <x v="77"/>
    <x v="61"/>
    <s v=""/>
    <s v=""/>
    <s v="ES"/>
    <s v="Escalation"/>
    <s v="O"/>
    <x v="4"/>
    <n v="114"/>
    <x v="33"/>
    <s v="Item"/>
    <s v="-"/>
    <s v="-"/>
    <n v="0"/>
    <s v="53_ES"/>
    <s v="05__O"/>
    <s v="14-14A"/>
    <n v="85"/>
    <s v="085 - MORPHETT VALE - 58 PIMPALA ROAD OFFICE BUILDING - EXCLUDED"/>
    <b v="1"/>
    <m/>
    <b v="1"/>
    <n v="946"/>
    <s v=""/>
    <s v=""/>
    <s v="114-Escalation - calculated to the mid-point of seven year forecast-14"/>
    <n v="0"/>
    <s v="14-14A--114"/>
    <s v=""/>
    <s v="14-14A-"/>
    <n v="0"/>
    <m/>
    <s v="not APN"/>
    <s v="not APN"/>
    <n v="0"/>
    <m/>
    <n v="0"/>
    <s v="on costs"/>
    <n v="0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2"/>
    <s v="14-14B-______114"/>
    <n v="2692"/>
    <x v="27"/>
    <x v="27"/>
    <x v="78"/>
    <x v="62"/>
    <s v=""/>
    <s v=""/>
    <s v="ES"/>
    <s v="Escalation"/>
    <s v="O"/>
    <x v="4"/>
    <n v="114"/>
    <x v="33"/>
    <s v="Item"/>
    <s v="-"/>
    <s v="-"/>
    <n v="0"/>
    <s v="53_ES"/>
    <s v="05__O"/>
    <s v="14-14B"/>
    <n v="86"/>
    <s v="086 - MORPHETT VALE - 58 PIMPALA ROAD FIELD SERVICE OFFICE - EXCLUDED"/>
    <b v="1"/>
    <m/>
    <b v="1"/>
    <n v="952"/>
    <s v=""/>
    <s v=""/>
    <s v="114-Escalation - calculated to the mid-point of seven year forecast-14"/>
    <n v="0"/>
    <s v="14-14B--114"/>
    <s v=""/>
    <s v="14-14B-"/>
    <n v="0"/>
    <m/>
    <s v="not APN"/>
    <s v="not APN"/>
    <n v="0"/>
    <m/>
    <n v="0"/>
    <s v="on costs"/>
    <n v="0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8"/>
    <s v="14-14C-______114"/>
    <n v="2712"/>
    <x v="27"/>
    <x v="27"/>
    <x v="79"/>
    <x v="63"/>
    <s v=""/>
    <s v=""/>
    <s v="ES"/>
    <s v="Escalation"/>
    <s v="O"/>
    <x v="4"/>
    <n v="114"/>
    <x v="33"/>
    <s v="Item"/>
    <s v="-"/>
    <s v="-"/>
    <n v="0"/>
    <s v="53_ES"/>
    <s v="05__O"/>
    <s v="14-14C"/>
    <n v="87"/>
    <s v="087 - MORPHETT VALE - 58 PIMPALA ROAD LUNCH ROOM / TOILETS - EXCLUDED"/>
    <b v="1"/>
    <m/>
    <b v="1"/>
    <n v="958"/>
    <s v=""/>
    <s v=""/>
    <s v="114-Escalation - calculated to the mid-point of seven year forecast-14"/>
    <n v="0"/>
    <s v="14-14C--114"/>
    <s v=""/>
    <s v="14-14C-"/>
    <n v="0"/>
    <m/>
    <s v="not APN"/>
    <s v="not APN"/>
    <n v="0"/>
    <m/>
    <n v="0"/>
    <s v="on costs"/>
    <n v="0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5"/>
    <s v="14-14E-______114"/>
    <n v="2738"/>
    <x v="27"/>
    <x v="27"/>
    <x v="80"/>
    <x v="64"/>
    <s v=""/>
    <s v=""/>
    <s v="ES"/>
    <s v="Escalation"/>
    <s v="O"/>
    <x v="4"/>
    <n v="114"/>
    <x v="33"/>
    <s v="Item"/>
    <s v="-"/>
    <s v="-"/>
    <n v="0"/>
    <s v="53_ES"/>
    <s v="05__O"/>
    <s v="14-14E"/>
    <n v="89"/>
    <s v="089 - MORPHETT VALE - 58 PIMPALA ROAD STORAGE SHED - EXCLUDED"/>
    <b v="1"/>
    <m/>
    <b v="1"/>
    <n v="965"/>
    <s v=""/>
    <s v=""/>
    <s v="114-Escalation - calculated to the mid-point of seven year forecast-14"/>
    <n v="0"/>
    <s v="14-14E--114"/>
    <s v=""/>
    <s v="14-14E-"/>
    <n v="0"/>
    <m/>
    <s v="not APN"/>
    <s v="not APN"/>
    <n v="0"/>
    <m/>
    <n v="0"/>
    <s v="on costs"/>
    <n v="0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3"/>
    <s v="14-14G-______114"/>
    <n v="2767"/>
    <x v="27"/>
    <x v="27"/>
    <x v="81"/>
    <x v="65"/>
    <s v=""/>
    <s v=""/>
    <s v="ES"/>
    <s v="Escalation"/>
    <s v="O"/>
    <x v="4"/>
    <n v="114"/>
    <x v="33"/>
    <s v="Item"/>
    <s v="-"/>
    <s v="-"/>
    <n v="0"/>
    <s v="53_ES"/>
    <s v="05__O"/>
    <s v="14-14G"/>
    <n v="91"/>
    <s v="091 - MORPHETT VALE - 58 PIMPALA ROAD EXTERNAL WORKS - EXCLUDED"/>
    <b v="1"/>
    <m/>
    <b v="1"/>
    <n v="973"/>
    <s v=""/>
    <s v=""/>
    <s v="114-Escalation - calculated to the mid-point of seven year forecast-14"/>
    <n v="0"/>
    <s v="14-14G--114"/>
    <s v=""/>
    <s v="14-14G-"/>
    <n v="0"/>
    <m/>
    <s v="not APN"/>
    <s v="not APN"/>
    <n v="0"/>
    <m/>
    <n v="0"/>
    <s v="on costs"/>
    <n v="0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5"/>
    <s v="15-15A-______114"/>
    <n v="2801"/>
    <x v="1"/>
    <x v="1"/>
    <x v="18"/>
    <x v="15"/>
    <s v=""/>
    <s v=""/>
    <s v="ES"/>
    <s v="Escalation"/>
    <s v="O"/>
    <x v="4"/>
    <n v="114"/>
    <x v="33"/>
    <s v="Item"/>
    <s v="-"/>
    <s v="-"/>
    <n v="6600"/>
    <s v="53_ES"/>
    <s v="05__O"/>
    <s v="15-15A"/>
    <n v="93"/>
    <s v="093 - ST MARYS - 33 AYLIFFES ROAD LINESMAN OFFICE"/>
    <b v="1"/>
    <m/>
    <b v="1"/>
    <n v="985"/>
    <s v=""/>
    <s v=""/>
    <s v="114-Escalation - calculated to the mid-point of seven year forecast-15"/>
    <n v="0"/>
    <s v="15-15A--114"/>
    <s v=""/>
    <s v="15-15A-"/>
    <n v="0"/>
    <m/>
    <s v="not APN"/>
    <s v="not APN"/>
    <n v="0"/>
    <n v="0.63388768361581915"/>
    <n v="0"/>
    <s v="on costs"/>
    <n v="0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6"/>
    <s v="15-15B-______114"/>
    <n v="2836"/>
    <x v="1"/>
    <x v="1"/>
    <x v="2"/>
    <x v="2"/>
    <s v=""/>
    <s v=""/>
    <s v="ES"/>
    <s v="Escalation"/>
    <s v="O"/>
    <x v="4"/>
    <n v="114"/>
    <x v="33"/>
    <s v="Item"/>
    <s v="-"/>
    <s v="-"/>
    <n v="14100"/>
    <s v="53_ES"/>
    <s v="05__O"/>
    <s v="15-15B"/>
    <n v="94"/>
    <s v="094 - ST MARYS - 33 AYLIFFES ROAD MAIN OFFICE"/>
    <b v="1"/>
    <m/>
    <b v="1"/>
    <n v="996"/>
    <s v=""/>
    <s v=""/>
    <s v="114-Escalation - calculated to the mid-point of seven year forecast-15"/>
    <n v="0"/>
    <s v="15-15B--114"/>
    <s v=""/>
    <s v="15-15B-"/>
    <n v="0"/>
    <m/>
    <s v="not APN"/>
    <s v="not APN"/>
    <n v="0"/>
    <n v="0.61738816753926706"/>
    <n v="0"/>
    <s v="on costs"/>
    <n v="0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11"/>
    <s v="15-15C-______114"/>
    <n v="2877"/>
    <x v="1"/>
    <x v="1"/>
    <x v="28"/>
    <x v="21"/>
    <s v=""/>
    <s v=""/>
    <s v="ES"/>
    <s v="Escalation"/>
    <s v="O"/>
    <x v="4"/>
    <n v="114"/>
    <x v="33"/>
    <s v="Item"/>
    <s v="-"/>
    <s v="-"/>
    <n v="6900"/>
    <s v="53_ES"/>
    <s v="05__O"/>
    <s v="15-15C"/>
    <n v="95"/>
    <s v="095 - ST MARYS - 33 AYLIFFES ROAD MALE TOILET BLOCK"/>
    <b v="1"/>
    <m/>
    <b v="1"/>
    <n v="1011"/>
    <s v=""/>
    <s v=""/>
    <s v="114-Escalation - calculated to the mid-point of seven year forecast-15"/>
    <n v="0"/>
    <s v="15-15C--114"/>
    <s v=""/>
    <s v="15-15C-"/>
    <n v="0"/>
    <m/>
    <s v="not APN"/>
    <s v="not APN"/>
    <n v="0"/>
    <n v="0.62371707841031143"/>
    <n v="0"/>
    <s v="on costs"/>
    <n v="0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21"/>
    <s v="15-15F-______114"/>
    <n v="2915"/>
    <x v="1"/>
    <x v="1"/>
    <x v="82"/>
    <x v="5"/>
    <s v=""/>
    <s v=""/>
    <s v="ES"/>
    <s v="Escalation"/>
    <s v="O"/>
    <x v="4"/>
    <n v="114"/>
    <x v="33"/>
    <s v="Item"/>
    <s v="-"/>
    <s v="-"/>
    <n v="35900"/>
    <s v="53_ES"/>
    <s v="05__O"/>
    <s v="15-15F"/>
    <n v="98"/>
    <s v="098 - ST MARYS - 33 AYLIFFES ROAD WORKSHOP"/>
    <b v="1"/>
    <m/>
    <b v="1"/>
    <n v="1021"/>
    <s v=""/>
    <s v=""/>
    <s v="114-Escalation - calculated to the mid-point of seven year forecast-15"/>
    <n v="0"/>
    <s v="15-15F--114"/>
    <s v=""/>
    <s v="15-15F-"/>
    <n v="0"/>
    <m/>
    <s v="not APN"/>
    <s v="not APN"/>
    <n v="0"/>
    <n v="0.61164391836734699"/>
    <n v="0"/>
    <s v="on costs"/>
    <n v="0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29"/>
    <s v="15-15G-______114"/>
    <n v="2941"/>
    <x v="1"/>
    <x v="1"/>
    <x v="83"/>
    <x v="24"/>
    <s v=""/>
    <s v=""/>
    <s v="ES"/>
    <s v="Escalation"/>
    <s v="O"/>
    <x v="4"/>
    <n v="114"/>
    <x v="33"/>
    <s v="Item"/>
    <s v="-"/>
    <s v="-"/>
    <n v="6600"/>
    <s v="53_ES"/>
    <s v="05__O"/>
    <s v="15-15G"/>
    <n v="99"/>
    <s v="099 - ST MARYS - 33 AYLIFFES ROAD STORAGE SHED"/>
    <b v="1"/>
    <m/>
    <b v="1"/>
    <n v="1029"/>
    <s v=""/>
    <s v=""/>
    <s v="114-Escalation - calculated to the mid-point of seven year forecast-15"/>
    <n v="0"/>
    <s v="15-15G--114"/>
    <s v=""/>
    <s v="15-15G-"/>
    <n v="0"/>
    <m/>
    <s v="not APN"/>
    <s v="not APN"/>
    <n v="0"/>
    <n v="0.64021554285714288"/>
    <n v="0"/>
    <s v="on costs"/>
    <n v="0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7"/>
    <s v="15-15H-______114"/>
    <n v="2967"/>
    <x v="1"/>
    <x v="1"/>
    <x v="84"/>
    <x v="66"/>
    <s v=""/>
    <s v=""/>
    <s v="ES"/>
    <s v="Escalation"/>
    <s v="O"/>
    <x v="4"/>
    <n v="114"/>
    <x v="33"/>
    <s v="Item"/>
    <s v="-"/>
    <s v="-"/>
    <n v="20500"/>
    <s v="53_ES"/>
    <s v="05__O"/>
    <s v="15-15H"/>
    <n v="100"/>
    <s v="100 - ST MARYS - 33 AYLIFFES ROAD WORKSHOP / STORAGE"/>
    <b v="1"/>
    <m/>
    <b v="1"/>
    <n v="1037"/>
    <s v=""/>
    <s v=""/>
    <s v="114-Escalation - calculated to the mid-point of seven year forecast-15"/>
    <n v="0"/>
    <s v="15-15H--114"/>
    <s v=""/>
    <s v="15-15H-"/>
    <n v="0"/>
    <m/>
    <s v="not APN"/>
    <s v="not APN"/>
    <n v="0"/>
    <n v="0.60950107142857135"/>
    <n v="0"/>
    <s v="on costs"/>
    <n v="0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4"/>
    <s v="15-15I-______114"/>
    <n v="2990"/>
    <x v="1"/>
    <x v="1"/>
    <x v="85"/>
    <x v="67"/>
    <s v=""/>
    <s v=""/>
    <s v="ES"/>
    <s v="Escalation"/>
    <s v="O"/>
    <x v="4"/>
    <n v="114"/>
    <x v="33"/>
    <s v="Item"/>
    <s v="-"/>
    <s v="-"/>
    <n v="9600"/>
    <s v="53_ES"/>
    <s v="05__O"/>
    <s v="15-15I"/>
    <n v="101"/>
    <s v="101 - ST MARYS - 33 AYLIFFES ROAD WASH BAY"/>
    <b v="1"/>
    <m/>
    <b v="1"/>
    <n v="1044"/>
    <s v=""/>
    <s v=""/>
    <s v="114-Escalation - calculated to the mid-point of seven year forecast-15"/>
    <n v="0"/>
    <s v="15-15I--114"/>
    <s v=""/>
    <s v="15-15I-"/>
    <n v="0"/>
    <m/>
    <s v="not APN"/>
    <s v="not APN"/>
    <n v="0"/>
    <n v="0.62021538461538461"/>
    <n v="0"/>
    <s v="on costs"/>
    <n v="0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2"/>
    <s v="15-15J-______114"/>
    <n v="3036"/>
    <x v="1"/>
    <x v="1"/>
    <x v="86"/>
    <x v="10"/>
    <s v=""/>
    <s v=""/>
    <s v="ES"/>
    <s v="Escalation"/>
    <s v="O"/>
    <x v="4"/>
    <n v="114"/>
    <x v="33"/>
    <s v="Item"/>
    <s v="-"/>
    <s v="-"/>
    <n v="337300"/>
    <s v="53_ES"/>
    <s v="05__O"/>
    <s v="15-15J"/>
    <n v="102"/>
    <s v="102 - ST MARYS - 33 AYLIFFES ROAD EXTERNAL WORKS"/>
    <b v="1"/>
    <m/>
    <b v="1"/>
    <n v="1062"/>
    <s v=""/>
    <s v=""/>
    <s v="114-Escalation - calculated to the mid-point of seven year forecast-15"/>
    <n v="0"/>
    <s v="15-15J--114"/>
    <s v=""/>
    <s v="15-15J-"/>
    <n v="0"/>
    <m/>
    <s v="not APN"/>
    <s v="not APN"/>
    <n v="0"/>
    <n v="0.60923415025592087"/>
    <n v="0"/>
    <s v="on costs"/>
    <n v="0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4"/>
    <s v="16--_________114"/>
    <n v="3071"/>
    <x v="28"/>
    <x v="28"/>
    <x v="53"/>
    <x v="39"/>
    <s v=""/>
    <s v=""/>
    <s v="ES"/>
    <s v="Escalation"/>
    <s v="O"/>
    <x v="4"/>
    <n v="114"/>
    <x v="33"/>
    <s v="Item"/>
    <s v="-"/>
    <s v="-"/>
    <n v="18300"/>
    <s v="53_ES"/>
    <s v="05__O"/>
    <s v="16"/>
    <n v="103"/>
    <s v="103 - WAYVILLE - 2-3 GREENHILL ROAD"/>
    <b v="1"/>
    <m/>
    <b v="1"/>
    <n v="1074"/>
    <s v=""/>
    <s v=""/>
    <s v="114-Escalation - calculated to the mid-point of seven year forecast-16"/>
    <n v="0"/>
    <s v="16---114"/>
    <s v=""/>
    <s v="16--"/>
    <n v="1"/>
    <m/>
    <s v="not APN"/>
    <s v="not APN"/>
    <n v="0"/>
    <n v="0.62064657578576921"/>
    <n v="0"/>
    <s v="on costs"/>
    <n v="0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3"/>
    <s v="17-17A-______114"/>
    <n v="3100"/>
    <x v="29"/>
    <x v="29"/>
    <x v="87"/>
    <x v="1"/>
    <s v=""/>
    <s v=""/>
    <s v="ES"/>
    <s v="Escalation"/>
    <s v="O"/>
    <x v="4"/>
    <n v="114"/>
    <x v="33"/>
    <s v="Item"/>
    <s v="-"/>
    <s v="-"/>
    <n v="2300"/>
    <s v="53_ES"/>
    <s v="05__O"/>
    <s v="17-17A"/>
    <n v="105"/>
    <s v="105 - WINGFIELD (LEASED) - 12-14 SENNA ROAD OFFICE BUILDING"/>
    <b v="1"/>
    <m/>
    <b v="1"/>
    <n v="1083"/>
    <s v=""/>
    <s v=""/>
    <s v="114-Escalation - calculated to the mid-point of seven year forecast-17"/>
    <n v="0"/>
    <s v="17-17A--114"/>
    <s v=""/>
    <s v="17-17A-"/>
    <n v="1"/>
    <m/>
    <s v="not APN"/>
    <s v="not APN"/>
    <n v="0"/>
    <n v="0.64688199999999996"/>
    <n v="0"/>
    <s v="on costs"/>
    <n v="0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3"/>
    <s v="17-17B-______114"/>
    <n v="3132"/>
    <x v="29"/>
    <x v="29"/>
    <x v="88"/>
    <x v="5"/>
    <s v=""/>
    <s v=""/>
    <s v="ES"/>
    <s v="Escalation"/>
    <s v="O"/>
    <x v="4"/>
    <n v="114"/>
    <x v="33"/>
    <s v="Item"/>
    <s v="-"/>
    <s v="-"/>
    <n v="900"/>
    <s v="53_ES"/>
    <s v="05__O"/>
    <s v="17-17B"/>
    <n v="106"/>
    <s v="106 - WINGFIELD (LEASED) - 12-14 SENNA ROAD WORKSHOP"/>
    <b v="1"/>
    <m/>
    <b v="1"/>
    <n v="1093"/>
    <s v=""/>
    <s v=""/>
    <s v="114-Escalation - calculated to the mid-point of seven year forecast-17"/>
    <n v="0"/>
    <s v="17-17B--114"/>
    <s v=""/>
    <s v="17-17B-"/>
    <n v="1"/>
    <m/>
    <s v="not APN"/>
    <s v="not APN"/>
    <n v="0"/>
    <n v="0.84944615384615396"/>
    <n v="0"/>
    <s v="on costs"/>
    <n v="0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8"/>
    <s v="18--_________114"/>
    <n v="3180"/>
    <x v="30"/>
    <x v="30"/>
    <x v="53"/>
    <x v="39"/>
    <s v=""/>
    <s v=""/>
    <s v="ES"/>
    <s v="Escalation"/>
    <s v="O"/>
    <x v="4"/>
    <n v="114"/>
    <x v="33"/>
    <s v="Item"/>
    <s v="-"/>
    <s v="-"/>
    <n v="1700"/>
    <s v="53_ES"/>
    <s v="05__O"/>
    <s v="18"/>
    <n v="108"/>
    <s v="108 - WINGFIELD (NBN LEASED) - 261 SCHUMACHER ROAD"/>
    <b v="1"/>
    <m/>
    <b v="1"/>
    <n v="1108"/>
    <s v=""/>
    <s v=""/>
    <s v="114-Escalation - calculated to the mid-point of seven year forecast-18"/>
    <n v="0"/>
    <s v="18---114"/>
    <s v=""/>
    <s v="18--"/>
    <n v="1"/>
    <m/>
    <s v="not APN"/>
    <s v="not APN"/>
    <n v="0"/>
    <n v="0.72783523809523809"/>
    <n v="0"/>
    <s v="on costs"/>
    <n v="0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6"/>
    <s v="19-19A-______114"/>
    <n v="3206"/>
    <x v="31"/>
    <x v="31"/>
    <x v="89"/>
    <x v="61"/>
    <s v=""/>
    <s v=""/>
    <s v="ES"/>
    <s v="Escalation"/>
    <s v="O"/>
    <x v="4"/>
    <n v="114"/>
    <x v="33"/>
    <s v="Item"/>
    <s v="-"/>
    <s v="-"/>
    <n v="0"/>
    <s v="53_ES"/>
    <s v="05__O"/>
    <s v="19-19A"/>
    <n v="110"/>
    <s v="110 - NURIOOTPA - 6 FRANCIS STREET OFFICE BUILDING - EXCLUDED"/>
    <b v="1"/>
    <m/>
    <b v="1"/>
    <n v="1116"/>
    <s v=""/>
    <s v=""/>
    <s v="114-Escalation - calculated to the mid-point of seven year forecast-19"/>
    <n v="0"/>
    <s v="19-19A--114"/>
    <s v=""/>
    <s v="19-19A-"/>
    <n v="0"/>
    <m/>
    <s v="not APN"/>
    <s v="not APN"/>
    <n v="0"/>
    <m/>
    <n v="0"/>
    <s v="on costs"/>
    <n v="0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3"/>
    <s v="19-19B-______114"/>
    <n v="3229"/>
    <x v="31"/>
    <x v="31"/>
    <x v="90"/>
    <x v="68"/>
    <s v=""/>
    <s v=""/>
    <s v="ES"/>
    <s v="Escalation"/>
    <s v="O"/>
    <x v="4"/>
    <n v="114"/>
    <x v="33"/>
    <s v="Item"/>
    <s v="-"/>
    <s v="-"/>
    <n v="0"/>
    <s v="53_ES"/>
    <s v="05__O"/>
    <s v="19-19B"/>
    <n v="111"/>
    <s v="111 - NURIOOTPA - 6 FRANCIS STREET LUNCHROOM / AMENITIES BUILDING - EXCLUDED"/>
    <b v="1"/>
    <m/>
    <b v="1"/>
    <n v="1123"/>
    <s v=""/>
    <s v=""/>
    <s v="114-Escalation - calculated to the mid-point of seven year forecast-19"/>
    <n v="0"/>
    <s v="19-19B--114"/>
    <s v=""/>
    <s v="19-19B-"/>
    <n v="0"/>
    <m/>
    <s v="not APN"/>
    <s v="not APN"/>
    <n v="0"/>
    <m/>
    <n v="0"/>
    <s v="on costs"/>
    <n v="0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0"/>
    <s v="19-19C-______114"/>
    <n v="3252"/>
    <x v="31"/>
    <x v="31"/>
    <x v="91"/>
    <x v="69"/>
    <s v=""/>
    <s v=""/>
    <s v="ES"/>
    <s v="Escalation"/>
    <s v="O"/>
    <x v="4"/>
    <n v="114"/>
    <x v="33"/>
    <s v="Item"/>
    <s v="-"/>
    <s v="-"/>
    <n v="0"/>
    <s v="53_ES"/>
    <s v="05__O"/>
    <s v="19-19C"/>
    <n v="112"/>
    <s v="112 - NURIOOTPA - 6 FRANCIS STREET WORKSHOP - EXCLUDED"/>
    <b v="1"/>
    <m/>
    <b v="1"/>
    <n v="1130"/>
    <s v=""/>
    <s v=""/>
    <s v="114-Escalation - calculated to the mid-point of seven year forecast-19"/>
    <n v="0"/>
    <s v="19-19C--114"/>
    <s v=""/>
    <s v="19-19C-"/>
    <n v="0"/>
    <m/>
    <s v="not APN"/>
    <s v="not APN"/>
    <n v="0"/>
    <m/>
    <n v="0"/>
    <s v="on costs"/>
    <n v="0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7"/>
    <s v="19-19D-______114"/>
    <n v="3275"/>
    <x v="31"/>
    <x v="31"/>
    <x v="92"/>
    <x v="65"/>
    <s v=""/>
    <s v=""/>
    <s v="ES"/>
    <s v="Escalation"/>
    <s v="O"/>
    <x v="4"/>
    <n v="114"/>
    <x v="33"/>
    <s v="Item"/>
    <s v="-"/>
    <s v="-"/>
    <n v="0"/>
    <s v="53_ES"/>
    <s v="05__O"/>
    <s v="19-19D"/>
    <n v="113"/>
    <s v="113 - NURIOOTPA - 6 FRANCIS STREET EXTERNAL WORKS - EXCLUDED"/>
    <b v="1"/>
    <m/>
    <b v="1"/>
    <n v="1137"/>
    <s v=""/>
    <s v=""/>
    <s v="114-Escalation - calculated to the mid-point of seven year forecast-19"/>
    <n v="0"/>
    <s v="19-19D--114"/>
    <s v=""/>
    <s v="19-19D-"/>
    <n v="0"/>
    <m/>
    <s v="not APN"/>
    <s v="not APN"/>
    <n v="0"/>
    <m/>
    <n v="0"/>
    <s v="on costs"/>
    <n v="0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7"/>
    <s v="20-20A-______114"/>
    <n v="3305"/>
    <x v="32"/>
    <x v="32"/>
    <x v="93"/>
    <x v="1"/>
    <s v=""/>
    <s v=""/>
    <s v="ES"/>
    <s v="Escalation"/>
    <s v="O"/>
    <x v="4"/>
    <n v="114"/>
    <x v="33"/>
    <s v="Item"/>
    <s v="-"/>
    <s v="-"/>
    <n v="84300"/>
    <s v="53_ES"/>
    <s v="05__O"/>
    <s v="20-20A"/>
    <n v="115"/>
    <s v="115 - BARMERA - 59-61 TONKIN AVENUE OFFICE BUILDING"/>
    <b v="1"/>
    <m/>
    <b v="1"/>
    <n v="1147"/>
    <s v=""/>
    <s v=""/>
    <s v="114-Escalation - calculated to the mid-point of seven year forecast-20"/>
    <n v="0"/>
    <s v="20-20A--114"/>
    <s v=""/>
    <s v="20-20A-"/>
    <n v="1"/>
    <m/>
    <s v="not APN"/>
    <s v="not APN"/>
    <n v="0"/>
    <n v="0.85205364624076485"/>
    <n v="0"/>
    <s v="on costs"/>
    <n v="0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7"/>
    <s v="20-20B-______114"/>
    <n v="3335"/>
    <x v="32"/>
    <x v="32"/>
    <x v="94"/>
    <x v="5"/>
    <s v=""/>
    <s v=""/>
    <s v="ES"/>
    <s v="Escalation"/>
    <s v="O"/>
    <x v="4"/>
    <n v="114"/>
    <x v="33"/>
    <s v="Item"/>
    <s v="-"/>
    <s v="-"/>
    <n v="3500"/>
    <s v="53_ES"/>
    <s v="05__O"/>
    <s v="20-20B"/>
    <n v="116"/>
    <s v="116 - BARMERA - 59-61 TONKIN AVENUE WORKSHOP"/>
    <b v="1"/>
    <m/>
    <b v="1"/>
    <n v="1157"/>
    <s v=""/>
    <s v=""/>
    <s v="114-Escalation - calculated to the mid-point of seven year forecast-20"/>
    <n v="0"/>
    <s v="20-20B--114"/>
    <s v=""/>
    <s v="20-20B-"/>
    <n v="0"/>
    <m/>
    <s v="not APN"/>
    <s v="not APN"/>
    <n v="0"/>
    <n v="0.87242337662337666"/>
    <n v="0"/>
    <s v="on costs"/>
    <n v="0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3"/>
    <s v="20-20C-______114"/>
    <n v="3380"/>
    <x v="32"/>
    <x v="32"/>
    <x v="95"/>
    <x v="11"/>
    <s v=""/>
    <s v=""/>
    <s v="ES"/>
    <s v="Escalation"/>
    <s v="O"/>
    <x v="4"/>
    <n v="114"/>
    <x v="33"/>
    <s v="Item"/>
    <s v="-"/>
    <s v="-"/>
    <n v="57200"/>
    <s v="53_ES"/>
    <s v="05__O"/>
    <s v="20-20C"/>
    <n v="117"/>
    <s v="117 - BARMERA - 59-61 TONKIN AVENUE EXTERNAL WORKS"/>
    <b v="1"/>
    <m/>
    <b v="1"/>
    <n v="1173"/>
    <s v=""/>
    <s v=""/>
    <s v="114-Escalation - calculated to the mid-point of seven year forecast-20"/>
    <n v="0"/>
    <s v="20-20C--114"/>
    <s v=""/>
    <s v="20-20C-"/>
    <n v="0"/>
    <m/>
    <s v="not APN"/>
    <s v="not APN"/>
    <n v="0"/>
    <n v="0.85420873979310619"/>
    <n v="0"/>
    <s v="on costs"/>
    <n v="0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7"/>
    <s v="21-21A-______114"/>
    <n v="3422"/>
    <x v="4"/>
    <x v="4"/>
    <x v="17"/>
    <x v="1"/>
    <s v=""/>
    <s v=""/>
    <s v="ES"/>
    <s v="Escalation"/>
    <s v="O"/>
    <x v="4"/>
    <n v="114"/>
    <x v="33"/>
    <s v="Item"/>
    <s v="-"/>
    <s v="-"/>
    <n v="1000"/>
    <s v="53_ES"/>
    <s v="05__O"/>
    <s v="21-21A"/>
    <n v="119"/>
    <s v="119 - MT GAMBIER - 18 AVEY ROAD OFFICE BUILDING"/>
    <b v="1"/>
    <m/>
    <b v="1"/>
    <n v="1187"/>
    <s v=""/>
    <s v=""/>
    <s v="114-Escalation - calculated to the mid-point of seven year forecast-21"/>
    <n v="0"/>
    <s v="21-21A--114"/>
    <s v=""/>
    <s v="21-21A-"/>
    <n v="0"/>
    <m/>
    <s v="not APN"/>
    <s v="not APN"/>
    <n v="0"/>
    <n v="0.99957096774193555"/>
    <n v="0"/>
    <s v="on costs"/>
    <n v="0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6"/>
    <s v="21-21B-______114"/>
    <n v="3451"/>
    <x v="4"/>
    <x v="4"/>
    <x v="30"/>
    <x v="22"/>
    <s v=""/>
    <s v=""/>
    <s v="ES"/>
    <s v="Escalation"/>
    <s v="O"/>
    <x v="4"/>
    <n v="114"/>
    <x v="33"/>
    <s v="Item"/>
    <s v="-"/>
    <s v="-"/>
    <n v="18200"/>
    <s v="53_ES"/>
    <s v="05__O"/>
    <s v="21-21B"/>
    <n v="120"/>
    <s v="120 - MT GAMBIER - 18 AVEY ROAD AMENITIES / OFFICES"/>
    <b v="1"/>
    <m/>
    <b v="1"/>
    <n v="1196"/>
    <s v=""/>
    <s v=""/>
    <s v="114-Escalation - calculated to the mid-point of seven year forecast-21"/>
    <n v="0"/>
    <s v="21-21B--114"/>
    <s v=""/>
    <s v="21-21B-"/>
    <n v="0"/>
    <m/>
    <s v="not APN"/>
    <s v="not APN"/>
    <n v="0"/>
    <n v="0.85835295546558699"/>
    <n v="0"/>
    <s v="on costs"/>
    <n v="0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20"/>
    <s v="21-21C-______114"/>
    <n v="3513"/>
    <x v="4"/>
    <x v="4"/>
    <x v="5"/>
    <x v="5"/>
    <s v=""/>
    <s v=""/>
    <s v="ES"/>
    <s v="Escalation"/>
    <s v="O"/>
    <x v="4"/>
    <n v="114"/>
    <x v="33"/>
    <s v="Item"/>
    <s v="-"/>
    <s v="-"/>
    <n v="28300"/>
    <s v="53_ES"/>
    <s v="05__O"/>
    <s v="21-21C"/>
    <n v="121"/>
    <s v="121 - MT GAMBIER - 18 AVEY ROAD WORKSHOP"/>
    <b v="1"/>
    <m/>
    <b v="1"/>
    <n v="1220"/>
    <s v=""/>
    <s v=""/>
    <s v="114-Escalation - calculated to the mid-point of seven year forecast-21"/>
    <n v="0"/>
    <s v="21-21C--114"/>
    <s v=""/>
    <s v="21-21C-"/>
    <n v="0"/>
    <m/>
    <s v="not APN"/>
    <s v="not APN"/>
    <n v="0"/>
    <n v="0.8551278476091746"/>
    <n v="0"/>
    <s v="on costs"/>
    <n v="0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4"/>
    <s v="21-21D-______114"/>
    <n v="3554"/>
    <x v="4"/>
    <x v="4"/>
    <x v="38"/>
    <x v="27"/>
    <s v=""/>
    <s v=""/>
    <s v="ES"/>
    <s v="Escalation"/>
    <s v="O"/>
    <x v="4"/>
    <n v="114"/>
    <x v="33"/>
    <s v="Item"/>
    <s v="-"/>
    <s v="-"/>
    <n v="11500"/>
    <s v="53_ES"/>
    <s v="05__O"/>
    <s v="21-21D"/>
    <n v="122"/>
    <s v="122 - MT GAMBIER - 18 AVEY ROAD WASHDOWN BAY / SHED"/>
    <b v="1"/>
    <m/>
    <b v="1"/>
    <n v="1234"/>
    <s v=""/>
    <s v=""/>
    <s v="114-Escalation - calculated to the mid-point of seven year forecast-21"/>
    <n v="0"/>
    <s v="21-21D--114"/>
    <s v=""/>
    <s v="21-21D-"/>
    <n v="0"/>
    <m/>
    <s v="not APN"/>
    <s v="not APN"/>
    <n v="0"/>
    <n v="0.86483182198212116"/>
    <n v="0"/>
    <s v="on costs"/>
    <n v="0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6"/>
    <s v="21-21E-______114"/>
    <n v="3590"/>
    <x v="4"/>
    <x v="4"/>
    <x v="96"/>
    <x v="70"/>
    <s v=""/>
    <s v=""/>
    <s v="ES"/>
    <s v="Escalation"/>
    <s v="O"/>
    <x v="4"/>
    <n v="114"/>
    <x v="33"/>
    <s v="Item"/>
    <s v="-"/>
    <s v="-"/>
    <n v="400"/>
    <s v="53_ES"/>
    <s v="05__O"/>
    <s v="21-21E"/>
    <n v="123"/>
    <s v="123 - MT GAMBIER - 18 AVEY ROAD STORAGE SHEDS"/>
    <b v="1"/>
    <m/>
    <b v="1"/>
    <n v="1246"/>
    <s v=""/>
    <s v=""/>
    <s v="114-Escalation - calculated to the mid-point of seven year forecast-21"/>
    <n v="0"/>
    <s v="21-21E--114"/>
    <s v=""/>
    <s v="21-21E-"/>
    <n v="0"/>
    <m/>
    <s v="not APN"/>
    <s v="not APN"/>
    <n v="0"/>
    <n v="1.4971117166212533"/>
    <n v="0"/>
    <s v="on costs"/>
    <n v="0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4"/>
    <s v="21-21F-______114"/>
    <n v="3661"/>
    <x v="4"/>
    <x v="4"/>
    <x v="21"/>
    <x v="11"/>
    <s v=""/>
    <s v=""/>
    <s v="ES"/>
    <s v="Escalation"/>
    <s v="O"/>
    <x v="4"/>
    <n v="114"/>
    <x v="33"/>
    <s v="Item"/>
    <s v="-"/>
    <s v="-"/>
    <n v="40800"/>
    <s v="53_ES"/>
    <s v="05__O"/>
    <s v="21-21F"/>
    <n v="124"/>
    <s v="124 - MT GAMBIER - 18 AVEY ROAD EXTERNAL WORKS"/>
    <b v="1"/>
    <m/>
    <b v="1"/>
    <n v="1274"/>
    <s v=""/>
    <s v=""/>
    <s v="114-Escalation - calculated to the mid-point of seven year forecast-21"/>
    <n v="0"/>
    <s v="21-21F--114"/>
    <s v=""/>
    <s v="21-21F-"/>
    <n v="0"/>
    <m/>
    <s v="not APN"/>
    <s v="not APN"/>
    <n v="0"/>
    <n v="0.85389854395110565"/>
    <n v="0"/>
    <s v="on costs"/>
    <n v="0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4"/>
    <s v="22-22A-______114"/>
    <n v="3693"/>
    <x v="15"/>
    <x v="15"/>
    <x v="97"/>
    <x v="1"/>
    <s v=""/>
    <s v=""/>
    <s v="ES"/>
    <s v="Escalation"/>
    <s v="O"/>
    <x v="4"/>
    <n v="114"/>
    <x v="33"/>
    <s v="Item"/>
    <s v="-"/>
    <s v="-"/>
    <n v="900"/>
    <s v="53_ES"/>
    <s v="05__O"/>
    <s v="22-22A"/>
    <n v="126"/>
    <s v="126 - NARACOORTE - 99 CEDAR AVENUE OFFICE BUILDING"/>
    <b v="1"/>
    <m/>
    <b v="1"/>
    <n v="1284"/>
    <s v=""/>
    <s v=""/>
    <s v="114-Escalation - calculated to the mid-point of seven year forecast-22"/>
    <n v="0"/>
    <s v="22-22A--114"/>
    <s v=""/>
    <s v="22-22A-"/>
    <n v="0"/>
    <m/>
    <s v="not APN"/>
    <s v="not APN"/>
    <n v="0"/>
    <n v="1.040216"/>
    <n v="0"/>
    <s v="on costs"/>
    <n v="0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2"/>
    <s v="22-22B-______114"/>
    <n v="3719"/>
    <x v="15"/>
    <x v="15"/>
    <x v="98"/>
    <x v="71"/>
    <s v=""/>
    <s v=""/>
    <s v="ES"/>
    <s v="Escalation"/>
    <s v="O"/>
    <x v="4"/>
    <n v="114"/>
    <x v="33"/>
    <s v="Item"/>
    <s v="-"/>
    <s v="-"/>
    <n v="13400"/>
    <s v="53_ES"/>
    <s v="05__O"/>
    <s v="22-22B"/>
    <n v="127"/>
    <s v="127 - NARACOORTE - 99 CEDAR AVENUE LUNCHROOM / OFFICES"/>
    <b v="1"/>
    <m/>
    <b v="1"/>
    <n v="1292"/>
    <s v=""/>
    <s v=""/>
    <s v="114-Escalation - calculated to the mid-point of seven year forecast-22"/>
    <n v="0"/>
    <s v="22-22B--114"/>
    <s v=""/>
    <s v="22-22B-"/>
    <n v="0"/>
    <m/>
    <s v="not APN"/>
    <s v="not APN"/>
    <n v="0"/>
    <n v="0.86585071823204429"/>
    <n v="0"/>
    <s v="on costs"/>
    <n v="0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6"/>
    <s v="22-22C-______114"/>
    <n v="3759"/>
    <x v="15"/>
    <x v="15"/>
    <x v="99"/>
    <x v="29"/>
    <s v=""/>
    <s v=""/>
    <s v="ES"/>
    <s v="Escalation"/>
    <s v="O"/>
    <x v="4"/>
    <n v="114"/>
    <x v="33"/>
    <s v="Item"/>
    <s v="-"/>
    <s v="-"/>
    <n v="4000"/>
    <s v="53_ES"/>
    <s v="05__O"/>
    <s v="22-22C"/>
    <n v="128"/>
    <s v="128 - NARACOORTE - 99 CEDAR AVENUE GARAGE / WORKSHOP"/>
    <b v="1"/>
    <m/>
    <b v="1"/>
    <n v="1306"/>
    <s v=""/>
    <s v=""/>
    <s v="114-Escalation - calculated to the mid-point of seven year forecast-22"/>
    <n v="0"/>
    <s v="22-22C--114"/>
    <s v=""/>
    <s v="22-22C-"/>
    <n v="0"/>
    <m/>
    <s v="not APN"/>
    <s v="not APN"/>
    <n v="0"/>
    <n v="0.87870885122410547"/>
    <n v="0"/>
    <s v="on costs"/>
    <n v="0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19"/>
    <s v="22-22D-______114"/>
    <n v="3798"/>
    <x v="15"/>
    <x v="15"/>
    <x v="100"/>
    <x v="70"/>
    <s v=""/>
    <s v=""/>
    <s v="ES"/>
    <s v="Escalation"/>
    <s v="O"/>
    <x v="4"/>
    <n v="114"/>
    <x v="33"/>
    <s v="Item"/>
    <s v="-"/>
    <s v="-"/>
    <n v="2600"/>
    <s v="53_ES"/>
    <s v="05__O"/>
    <s v="22-22D"/>
    <n v="129"/>
    <s v="129 - NARACOORTE - 99 CEDAR AVENUE STORAGE SHEDS"/>
    <b v="1"/>
    <m/>
    <b v="1"/>
    <n v="1319"/>
    <s v=""/>
    <s v=""/>
    <s v="114-Escalation - calculated to the mid-point of seven year forecast-22"/>
    <n v="0"/>
    <s v="22-22D--114"/>
    <s v=""/>
    <s v="22-22D-"/>
    <n v="0"/>
    <m/>
    <s v="not APN"/>
    <s v="not APN"/>
    <n v="0"/>
    <n v="0.95185731343283586"/>
    <n v="0"/>
    <s v="on costs"/>
    <n v="0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4"/>
    <s v="22-22E-______114"/>
    <n v="3862"/>
    <x v="15"/>
    <x v="15"/>
    <x v="22"/>
    <x v="11"/>
    <s v=""/>
    <s v=""/>
    <s v="ES"/>
    <s v="Escalation"/>
    <s v="O"/>
    <x v="4"/>
    <n v="114"/>
    <x v="33"/>
    <s v="Item"/>
    <s v="-"/>
    <s v="-"/>
    <n v="63700"/>
    <s v="53_ES"/>
    <s v="05__O"/>
    <s v="22-22E"/>
    <n v="130"/>
    <s v="130 - NARACOORTE - 99 CEDAR AVENUE EXTERNAL WORKS"/>
    <b v="1"/>
    <m/>
    <b v="1"/>
    <n v="1344"/>
    <s v=""/>
    <s v=""/>
    <s v="114-Escalation - calculated to the mid-point of seven year forecast-22"/>
    <n v="0"/>
    <s v="22-22E--114"/>
    <s v=""/>
    <s v="22-22E-"/>
    <n v="0"/>
    <m/>
    <s v="not APN"/>
    <s v="not APN"/>
    <n v="0"/>
    <n v="0.85124977011494252"/>
    <n v="0"/>
    <s v="on costs"/>
    <n v="0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6"/>
    <s v="23-23A-______114"/>
    <n v="3898"/>
    <x v="21"/>
    <x v="21"/>
    <x v="101"/>
    <x v="1"/>
    <s v=""/>
    <s v=""/>
    <s v="ES"/>
    <s v="Escalation"/>
    <s v="O"/>
    <x v="4"/>
    <n v="114"/>
    <x v="33"/>
    <s v="Item"/>
    <s v="-"/>
    <s v="-"/>
    <n v="35900"/>
    <s v="53_ES"/>
    <s v="05__O"/>
    <s v="23-23A"/>
    <n v="132"/>
    <s v="132 - BORDERTOWN - POWER HOUSE ROAD OFFICE BUILDING"/>
    <b v="1"/>
    <m/>
    <b v="1"/>
    <n v="1356"/>
    <s v=""/>
    <s v=""/>
    <s v="114-Escalation - calculated to the mid-point of seven year forecast-23"/>
    <n v="0"/>
    <s v="23-23A--114"/>
    <s v=""/>
    <s v="23-23A-"/>
    <n v="0"/>
    <m/>
    <s v="not APN"/>
    <s v="not APN"/>
    <n v="0"/>
    <n v="0.8545407604251839"/>
    <n v="0"/>
    <s v="on costs"/>
    <n v="0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6"/>
    <s v="23-23B-______114"/>
    <n v="3928"/>
    <x v="21"/>
    <x v="21"/>
    <x v="102"/>
    <x v="72"/>
    <s v=""/>
    <s v=""/>
    <s v="ES"/>
    <s v="Escalation"/>
    <s v="O"/>
    <x v="4"/>
    <n v="114"/>
    <x v="33"/>
    <s v="Item"/>
    <s v="-"/>
    <s v="-"/>
    <n v="23800"/>
    <s v="53_ES"/>
    <s v="05__O"/>
    <s v="23-23B"/>
    <n v="133"/>
    <s v="133 - BORDERTOWN - POWER HOUSE ROAD WORKSHOP / STORE"/>
    <b v="1"/>
    <m/>
    <b v="1"/>
    <n v="1366"/>
    <s v=""/>
    <s v=""/>
    <s v="114-Escalation - calculated to the mid-point of seven year forecast-23"/>
    <n v="0"/>
    <s v="23-23B--114"/>
    <s v=""/>
    <s v="23-23B-"/>
    <n v="0"/>
    <m/>
    <s v="not APN"/>
    <s v="not APN"/>
    <n v="0"/>
    <n v="0.85614123456790125"/>
    <n v="0"/>
    <s v="on costs"/>
    <n v="0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79"/>
    <s v="23-23C-______114"/>
    <n v="3967"/>
    <x v="21"/>
    <x v="21"/>
    <x v="39"/>
    <x v="28"/>
    <s v=""/>
    <s v=""/>
    <s v="ES"/>
    <s v="Escalation"/>
    <s v="O"/>
    <x v="4"/>
    <n v="114"/>
    <x v="33"/>
    <s v="Item"/>
    <s v="-"/>
    <s v="-"/>
    <n v="5000"/>
    <s v="53_ES"/>
    <s v="05__O"/>
    <s v="23-23C"/>
    <n v="134"/>
    <s v="134 - BORDERTOWN - POWER HOUSE ROAD GARAGE"/>
    <b v="1"/>
    <m/>
    <b v="1"/>
    <n v="1379"/>
    <s v=""/>
    <s v=""/>
    <s v="114-Escalation - calculated to the mid-point of seven year forecast-23"/>
    <n v="0"/>
    <s v="23-23C--114"/>
    <s v=""/>
    <s v="23-23C-"/>
    <n v="0"/>
    <m/>
    <s v="not APN"/>
    <s v="not APN"/>
    <n v="0"/>
    <n v="0.87723044776119408"/>
    <n v="0"/>
    <s v="on costs"/>
    <n v="0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401"/>
    <s v="23-23D-______114"/>
    <n v="4021"/>
    <x v="21"/>
    <x v="21"/>
    <x v="103"/>
    <x v="11"/>
    <s v=""/>
    <s v=""/>
    <s v="ES"/>
    <s v="Escalation"/>
    <s v="O"/>
    <x v="4"/>
    <n v="114"/>
    <x v="33"/>
    <s v="Item"/>
    <s v="-"/>
    <s v="-"/>
    <n v="55800"/>
    <s v="53_ES"/>
    <s v="05__O"/>
    <s v="23-23D"/>
    <n v="135"/>
    <s v="135 - BORDERTOWN - POWER HOUSE ROAD EXTERNAL WORKS"/>
    <b v="1"/>
    <m/>
    <b v="1"/>
    <n v="1401"/>
    <s v=""/>
    <s v=""/>
    <s v="114-Escalation - calculated to the mid-point of seven year forecast-23"/>
    <n v="0"/>
    <s v="23-23D--114"/>
    <s v=""/>
    <s v="23-23D-"/>
    <n v="0"/>
    <m/>
    <s v="not APN"/>
    <s v="not APN"/>
    <n v="0"/>
    <n v="0.85517256346179138"/>
    <n v="0"/>
    <s v="on costs"/>
    <n v="0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2"/>
    <s v="24-24A-______114"/>
    <n v="4054"/>
    <x v="19"/>
    <x v="19"/>
    <x v="31"/>
    <x v="1"/>
    <s v=""/>
    <s v=""/>
    <s v="ES"/>
    <s v="Escalation"/>
    <s v="O"/>
    <x v="4"/>
    <n v="114"/>
    <x v="33"/>
    <s v="Item"/>
    <s v="-"/>
    <s v="-"/>
    <n v="8700"/>
    <s v="53_ES"/>
    <s v="05__O"/>
    <s v="24-24A"/>
    <n v="137"/>
    <s v="137 - MURRAY BRIDGE - 16-18 WILLOW AVENUE OFFICE BUILDING"/>
    <b v="1"/>
    <m/>
    <b v="1"/>
    <n v="1412"/>
    <s v=""/>
    <s v=""/>
    <s v="114-Escalation - calculated to the mid-point of seven year forecast-24"/>
    <n v="0"/>
    <s v="24-24A--114"/>
    <s v=""/>
    <s v="24-24A-"/>
    <n v="0"/>
    <m/>
    <s v="not APN"/>
    <s v="not APN"/>
    <n v="0"/>
    <n v="0.66665610169491529"/>
    <n v="0"/>
    <s v="on costs"/>
    <n v="0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5"/>
    <s v="24-24B-______114"/>
    <n v="4093"/>
    <x v="19"/>
    <x v="19"/>
    <x v="104"/>
    <x v="73"/>
    <s v=""/>
    <s v=""/>
    <s v="ES"/>
    <s v="Escalation"/>
    <s v="O"/>
    <x v="4"/>
    <n v="114"/>
    <x v="33"/>
    <s v="Item"/>
    <s v="-"/>
    <s v="-"/>
    <n v="15200"/>
    <s v="53_ES"/>
    <s v="05__O"/>
    <s v="24-24B"/>
    <n v="138"/>
    <s v="138 - MURRAY BRIDGE - 16-18 WILLOW AVENUE WORKSHOP / OFFICES"/>
    <b v="1"/>
    <m/>
    <b v="1"/>
    <n v="1425"/>
    <s v=""/>
    <s v=""/>
    <s v="114-Escalation - calculated to the mid-point of seven year forecast-24"/>
    <n v="0"/>
    <s v="24-24B--114"/>
    <s v=""/>
    <s v="24-24B-"/>
    <n v="0"/>
    <m/>
    <s v="not APN"/>
    <s v="not APN"/>
    <n v="0"/>
    <n v="0.66273961165048534"/>
    <n v="0"/>
    <s v="on costs"/>
    <n v="0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5"/>
    <s v="24-24D-______114"/>
    <n v="4150"/>
    <x v="19"/>
    <x v="19"/>
    <x v="105"/>
    <x v="11"/>
    <s v=""/>
    <s v=""/>
    <s v="ES"/>
    <s v="Escalation"/>
    <s v="O"/>
    <x v="4"/>
    <n v="114"/>
    <x v="33"/>
    <s v="Item"/>
    <s v="-"/>
    <s v="-"/>
    <n v="64700"/>
    <s v="53_ES"/>
    <s v="05__O"/>
    <s v="24-24D"/>
    <n v="140"/>
    <s v="140 - MURRAY BRIDGE - 16-18 WILLOW AVENUE EXTERNAL WORKS"/>
    <b v="1"/>
    <m/>
    <b v="1"/>
    <n v="1445"/>
    <s v=""/>
    <s v=""/>
    <s v="114-Escalation - calculated to the mid-point of seven year forecast-24"/>
    <n v="0"/>
    <s v="24-24D--114"/>
    <s v=""/>
    <s v="24-24D-"/>
    <n v="0"/>
    <m/>
    <s v="not APN"/>
    <s v="not APN"/>
    <n v="0"/>
    <n v="0.66022781021484034"/>
    <n v="0"/>
    <s v="on costs"/>
    <n v="0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61"/>
    <s v="25-25A-______114"/>
    <n v="4196"/>
    <x v="16"/>
    <x v="16"/>
    <x v="23"/>
    <x v="1"/>
    <s v=""/>
    <s v=""/>
    <s v="ES"/>
    <s v="Escalation"/>
    <s v="O"/>
    <x v="4"/>
    <n v="114"/>
    <x v="33"/>
    <s v="Item"/>
    <s v="-"/>
    <s v="-"/>
    <n v="4600"/>
    <s v="53_ES"/>
    <s v="05__O"/>
    <s v="25-25A"/>
    <n v="142"/>
    <s v="142 - WHYALLA - 61-65 MCRITCHIE CRESCENT OFFICE BUILDING"/>
    <b v="1"/>
    <m/>
    <b v="1"/>
    <n v="1461"/>
    <s v=""/>
    <s v=""/>
    <s v="114-Escalation - calculated to the mid-point of seven year forecast-25"/>
    <n v="0"/>
    <s v="25-25A--114"/>
    <s v=""/>
    <s v="25-25A-"/>
    <n v="0"/>
    <m/>
    <s v="not APN"/>
    <s v="not APN"/>
    <n v="0"/>
    <n v="0.90745813953488363"/>
    <n v="0"/>
    <s v="on costs"/>
    <n v="0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2"/>
    <s v="25-25B-______114"/>
    <n v="4230"/>
    <x v="16"/>
    <x v="16"/>
    <x v="106"/>
    <x v="74"/>
    <s v=""/>
    <s v=""/>
    <s v="ES"/>
    <s v="Escalation"/>
    <s v="O"/>
    <x v="4"/>
    <n v="114"/>
    <x v="33"/>
    <s v="Item"/>
    <s v="-"/>
    <s v="-"/>
    <n v="4700"/>
    <s v="53_ES"/>
    <s v="05__O"/>
    <s v="25-25B"/>
    <n v="143"/>
    <s v="143 - WHYALLA - 61-65 MCRITCHIE CRESCENT GARAGE / STORAGE"/>
    <b v="1"/>
    <m/>
    <b v="1"/>
    <n v="1472"/>
    <s v=""/>
    <s v=""/>
    <s v="114-Escalation - calculated to the mid-point of seven year forecast-25"/>
    <n v="0"/>
    <s v="25-25B--114"/>
    <s v=""/>
    <s v="25-25B-"/>
    <n v="0"/>
    <m/>
    <s v="not APN"/>
    <s v="not APN"/>
    <n v="0"/>
    <n v="0.89050482315112545"/>
    <n v="0"/>
    <s v="on costs"/>
    <n v="0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5"/>
    <s v="25-25E-______114"/>
    <n v="4277"/>
    <x v="16"/>
    <x v="16"/>
    <x v="107"/>
    <x v="10"/>
    <s v=""/>
    <s v=""/>
    <s v="ES"/>
    <s v="Escalation"/>
    <s v="O"/>
    <x v="4"/>
    <n v="114"/>
    <x v="33"/>
    <s v="Item"/>
    <s v="-"/>
    <s v="-"/>
    <n v="66800"/>
    <s v="53_ES"/>
    <s v="05__O"/>
    <s v="25-25E"/>
    <n v="146"/>
    <s v="146 - WHYALLA - 61-65 MCRITCHIE CRESCENT EXTERNAL WORKS"/>
    <b v="1"/>
    <m/>
    <b v="1"/>
    <n v="1485"/>
    <s v=""/>
    <s v=""/>
    <s v="114-Escalation - calculated to the mid-point of seven year forecast-25"/>
    <n v="0"/>
    <s v="25-25E--114"/>
    <s v=""/>
    <s v="25-25E-"/>
    <n v="0"/>
    <m/>
    <s v="not APN"/>
    <s v="not APN"/>
    <n v="0"/>
    <n v="0.85344627537026885"/>
    <n v="0"/>
    <s v="on costs"/>
    <n v="0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499"/>
    <s v="26-26A-______114"/>
    <n v="4319"/>
    <x v="9"/>
    <x v="9"/>
    <x v="108"/>
    <x v="40"/>
    <s v=""/>
    <s v=""/>
    <s v="ES"/>
    <s v="Escalation"/>
    <s v="O"/>
    <x v="4"/>
    <n v="114"/>
    <x v="33"/>
    <s v="Item"/>
    <s v="-"/>
    <s v="-"/>
    <n v="16000"/>
    <s v="53_ES"/>
    <s v="05__O"/>
    <s v="26-26A"/>
    <n v="148"/>
    <s v="148 - WUDINNA - LEFEVRE STREET OFFICE BUILDING"/>
    <b v="1"/>
    <m/>
    <b v="1"/>
    <n v="1499"/>
    <s v=""/>
    <s v=""/>
    <s v="114-Escalation - calculated to the mid-point of seven year forecast-26"/>
    <n v="0"/>
    <s v="26-26A--114"/>
    <s v=""/>
    <s v="26-26A-"/>
    <n v="0"/>
    <m/>
    <s v="not APN"/>
    <s v="not APN"/>
    <n v="0"/>
    <n v="1.1022362799263352"/>
    <n v="0"/>
    <s v="on costs"/>
    <n v="0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09"/>
    <s v="26-26B-______114"/>
    <n v="4349"/>
    <x v="9"/>
    <x v="9"/>
    <x v="109"/>
    <x v="75"/>
    <s v=""/>
    <s v=""/>
    <s v="ES"/>
    <s v="Escalation"/>
    <s v="O"/>
    <x v="4"/>
    <n v="114"/>
    <x v="33"/>
    <s v="Item"/>
    <s v="-"/>
    <s v="-"/>
    <n v="3800"/>
    <s v="53_ES"/>
    <s v="05__O"/>
    <s v="26-26B"/>
    <n v="149"/>
    <s v="149 - WUDINNA - LEFEVRE STREET STORAGE SHED"/>
    <b v="1"/>
    <m/>
    <b v="1"/>
    <n v="1509"/>
    <s v=""/>
    <s v=""/>
    <s v="114-Escalation - calculated to the mid-point of seven year forecast-26"/>
    <n v="0"/>
    <s v="26-26B--114"/>
    <s v=""/>
    <s v="26-26B-"/>
    <n v="0"/>
    <m/>
    <s v="not APN"/>
    <s v="not APN"/>
    <n v="0"/>
    <n v="1.1367501006036216"/>
    <n v="0"/>
    <s v="on costs"/>
    <n v="0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6"/>
    <s v="26-26C-______114"/>
    <n v="4372"/>
    <x v="9"/>
    <x v="9"/>
    <x v="110"/>
    <x v="67"/>
    <s v=""/>
    <s v=""/>
    <s v="ES"/>
    <s v="Escalation"/>
    <s v="O"/>
    <x v="4"/>
    <n v="114"/>
    <x v="33"/>
    <s v="Item"/>
    <s v="-"/>
    <s v="-"/>
    <n v="9600"/>
    <s v="53_ES"/>
    <s v="05__O"/>
    <s v="26-26C"/>
    <n v="150"/>
    <s v="150 - WUDINNA - LEFEVRE STREET WASH BAY"/>
    <b v="1"/>
    <m/>
    <b v="1"/>
    <n v="1516"/>
    <s v=""/>
    <s v=""/>
    <s v="114-Escalation - calculated to the mid-point of seven year forecast-26"/>
    <n v="0"/>
    <s v="26-26C--114"/>
    <s v=""/>
    <s v="26-26C-"/>
    <n v="0"/>
    <m/>
    <s v="not APN"/>
    <s v="not APN"/>
    <n v="0"/>
    <n v="1.1063543076923077"/>
    <n v="0"/>
    <s v="on costs"/>
    <n v="0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6"/>
    <s v="26-26D-______114"/>
    <n v="4426"/>
    <x v="9"/>
    <x v="9"/>
    <x v="12"/>
    <x v="10"/>
    <s v=""/>
    <s v=""/>
    <s v="ES"/>
    <s v="Escalation"/>
    <s v="O"/>
    <x v="4"/>
    <n v="114"/>
    <x v="33"/>
    <s v="Item"/>
    <s v="-"/>
    <s v="-"/>
    <n v="32200"/>
    <s v="53_ES"/>
    <s v="05__O"/>
    <s v="26-26D"/>
    <n v="151"/>
    <s v="151 - WUDINNA - LEFEVRE STREET EXTERNAL WORKS"/>
    <b v="1"/>
    <m/>
    <b v="1"/>
    <n v="1536"/>
    <s v=""/>
    <s v=""/>
    <s v="114-Escalation - calculated to the mid-point of seven year forecast-26"/>
    <n v="0"/>
    <s v="26-26D--114"/>
    <s v=""/>
    <s v="26-26D-"/>
    <n v="0"/>
    <m/>
    <s v="not APN"/>
    <s v="not APN"/>
    <n v="0"/>
    <n v="1.0929896606695513"/>
    <n v="0"/>
    <s v="on costs"/>
    <n v="0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6"/>
    <s v="27-27C-______114"/>
    <n v="4464"/>
    <x v="33"/>
    <x v="33"/>
    <x v="111"/>
    <x v="67"/>
    <s v=""/>
    <s v=""/>
    <s v="ES"/>
    <s v="Escalation"/>
    <s v="O"/>
    <x v="4"/>
    <n v="114"/>
    <x v="33"/>
    <s v="Item"/>
    <s v="-"/>
    <s v="-"/>
    <n v="9600"/>
    <s v="53_ES"/>
    <s v="05__O"/>
    <s v="27-27C"/>
    <n v="155"/>
    <s v="155 - STREAKY BAY - MUDGE TERRACE WASH BAY"/>
    <b v="1"/>
    <m/>
    <b v="1"/>
    <n v="1546"/>
    <s v=""/>
    <s v=""/>
    <s v="114-Escalation - calculated to the mid-point of seven year forecast-27"/>
    <n v="0"/>
    <s v="27-27C--114"/>
    <s v=""/>
    <s v="27-27C-"/>
    <n v="1"/>
    <m/>
    <s v="not APN"/>
    <s v="not APN"/>
    <n v="0"/>
    <n v="1.1063692307692308"/>
    <n v="0"/>
    <s v="on costs"/>
    <n v="0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7"/>
    <s v="27-27D-______114"/>
    <n v="4497"/>
    <x v="33"/>
    <x v="33"/>
    <x v="112"/>
    <x v="11"/>
    <s v=""/>
    <s v=""/>
    <s v="ES"/>
    <s v="Escalation"/>
    <s v="O"/>
    <x v="4"/>
    <n v="114"/>
    <x v="33"/>
    <s v="Item"/>
    <s v="-"/>
    <s v="-"/>
    <n v="12000"/>
    <s v="53_ES"/>
    <s v="05__O"/>
    <s v="27-27D"/>
    <n v="156"/>
    <s v="156 - STREAKY BAY - MUDGE TERRACE EXTERNAL WORKS"/>
    <b v="1"/>
    <m/>
    <b v="1"/>
    <n v="1557"/>
    <s v=""/>
    <s v=""/>
    <s v="114-Escalation - calculated to the mid-point of seven year forecast-27"/>
    <n v="0"/>
    <s v="27-27D--114"/>
    <s v=""/>
    <s v="27-27D-"/>
    <n v="1"/>
    <m/>
    <s v="not APN"/>
    <s v="not APN"/>
    <n v="0"/>
    <n v="1.1110415536374847"/>
    <n v="0"/>
    <s v="on costs"/>
    <n v="0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68"/>
    <s v="28-28A-______114"/>
    <n v="4532"/>
    <x v="7"/>
    <x v="7"/>
    <x v="113"/>
    <x v="40"/>
    <s v=""/>
    <s v=""/>
    <s v="ES"/>
    <s v="Escalation"/>
    <s v="O"/>
    <x v="4"/>
    <n v="114"/>
    <x v="33"/>
    <s v="Item"/>
    <s v="-"/>
    <s v="-"/>
    <n v="120200"/>
    <s v="53_ES"/>
    <s v="05__O"/>
    <s v="28-28A"/>
    <n v="158"/>
    <s v="158 - PT AUGUSTA - PT 12 CHAPEL STREET OFFICE BUILDING"/>
    <b v="1"/>
    <m/>
    <b v="1"/>
    <n v="1568"/>
    <s v=""/>
    <s v=""/>
    <s v="114-Escalation - calculated to the mid-point of seven year forecast-28"/>
    <n v="0"/>
    <s v="28-28A--114"/>
    <s v=""/>
    <s v="28-28A-"/>
    <n v="0"/>
    <m/>
    <s v="not APN"/>
    <s v="not APN"/>
    <n v="0"/>
    <n v="0.85211736322651388"/>
    <n v="0"/>
    <s v="on costs"/>
    <n v="0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6"/>
    <s v="28-28B-______114"/>
    <n v="4582"/>
    <x v="7"/>
    <x v="7"/>
    <x v="14"/>
    <x v="12"/>
    <s v=""/>
    <s v=""/>
    <s v="ES"/>
    <s v="Escalation"/>
    <s v="O"/>
    <x v="4"/>
    <n v="114"/>
    <x v="33"/>
    <s v="Item"/>
    <s v="-"/>
    <s v="-"/>
    <n v="9200"/>
    <s v="53_ES"/>
    <s v="05__O"/>
    <s v="28-28B"/>
    <n v="159"/>
    <s v="159 - PT AUGUSTA - PT 12 CHAPEL STREET TENANT OFFICE"/>
    <b v="1"/>
    <m/>
    <b v="1"/>
    <n v="1586"/>
    <s v=""/>
    <s v=""/>
    <s v="114-Escalation - calculated to the mid-point of seven year forecast-28"/>
    <n v="0"/>
    <s v="28-28B--114"/>
    <s v=""/>
    <s v="28-28B-"/>
    <n v="0"/>
    <m/>
    <s v="not APN"/>
    <s v="not APN"/>
    <n v="0"/>
    <n v="0.866044766505636"/>
    <n v="0"/>
    <s v="on costs"/>
    <n v="0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600"/>
    <s v="28-28C-______114"/>
    <n v="4622"/>
    <x v="7"/>
    <x v="7"/>
    <x v="10"/>
    <x v="9"/>
    <s v=""/>
    <s v=""/>
    <s v="ES"/>
    <s v="Escalation"/>
    <s v="O"/>
    <x v="4"/>
    <n v="114"/>
    <x v="33"/>
    <s v="Item"/>
    <s v="-"/>
    <s v="-"/>
    <n v="5400"/>
    <s v="53_ES"/>
    <s v="05__O"/>
    <s v="28-28C"/>
    <n v="160"/>
    <s v="160 - PT AUGUSTA - PT 12 CHAPEL STREET GARAGE / STORE"/>
    <b v="1"/>
    <m/>
    <b v="1"/>
    <n v="1600"/>
    <s v=""/>
    <s v=""/>
    <s v="114-Escalation - calculated to the mid-point of seven year forecast-28"/>
    <n v="0"/>
    <s v="28-28C--114"/>
    <s v=""/>
    <s v="28-28C-"/>
    <n v="0"/>
    <m/>
    <s v="not APN"/>
    <s v="not APN"/>
    <n v="0"/>
    <n v="0.89367966339410942"/>
    <n v="0"/>
    <s v="on costs"/>
    <n v="0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10"/>
    <s v="28-28F-______114"/>
    <n v="4660"/>
    <x v="7"/>
    <x v="7"/>
    <x v="114"/>
    <x v="72"/>
    <s v=""/>
    <s v=""/>
    <s v="ES"/>
    <s v="Escalation"/>
    <s v="O"/>
    <x v="4"/>
    <n v="114"/>
    <x v="33"/>
    <s v="Item"/>
    <s v="-"/>
    <s v="-"/>
    <n v="2800"/>
    <s v="53_ES"/>
    <s v="05__O"/>
    <s v="28-28F"/>
    <n v="163"/>
    <s v="163 - PT AUGUSTA - PT 12 CHAPEL STREET WORKSHOP / STORE"/>
    <b v="1"/>
    <m/>
    <b v="1"/>
    <n v="1610"/>
    <s v=""/>
    <s v=""/>
    <s v="114-Escalation - calculated to the mid-point of seven year forecast-28"/>
    <n v="0"/>
    <s v="28-28F--114"/>
    <s v=""/>
    <s v="28-28F-"/>
    <n v="0"/>
    <m/>
    <s v="not APN"/>
    <s v="not APN"/>
    <n v="0"/>
    <n v="0.88554880000000002"/>
    <n v="0"/>
    <s v="on costs"/>
    <n v="0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7"/>
    <s v="28-28G-______114"/>
    <n v="4683"/>
    <x v="7"/>
    <x v="7"/>
    <x v="115"/>
    <x v="67"/>
    <s v=""/>
    <s v=""/>
    <s v="ES"/>
    <s v="Escalation"/>
    <s v="O"/>
    <x v="4"/>
    <n v="114"/>
    <x v="33"/>
    <s v="Item"/>
    <s v="-"/>
    <s v="-"/>
    <n v="9600"/>
    <s v="53_ES"/>
    <s v="05__O"/>
    <s v="28-28G"/>
    <n v="164"/>
    <s v="164 - PT AUGUSTA - PT 12 CHAPEL STREET WASH BAY"/>
    <b v="1"/>
    <m/>
    <b v="1"/>
    <n v="1617"/>
    <s v=""/>
    <s v=""/>
    <s v="114-Escalation - calculated to the mid-point of seven year forecast-28"/>
    <n v="0"/>
    <s v="28-28G--114"/>
    <s v=""/>
    <s v="28-28G-"/>
    <n v="0"/>
    <m/>
    <s v="not APN"/>
    <s v="not APN"/>
    <n v="0"/>
    <n v="0.86329230769230769"/>
    <n v="0"/>
    <s v="on costs"/>
    <n v="0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7"/>
    <s v="28-28H-______114"/>
    <n v="4715"/>
    <x v="7"/>
    <x v="7"/>
    <x v="116"/>
    <x v="10"/>
    <s v=""/>
    <s v=""/>
    <s v="ES"/>
    <s v="Escalation"/>
    <s v="O"/>
    <x v="4"/>
    <n v="114"/>
    <x v="33"/>
    <s v="Item"/>
    <s v="-"/>
    <s v="-"/>
    <n v="12100"/>
    <s v="53_ES"/>
    <s v="05__O"/>
    <s v="28-28H"/>
    <n v="165"/>
    <s v="165 - PT AUGUSTA - PT 12 CHAPEL STREET EXTERNAL WORKS"/>
    <b v="1"/>
    <m/>
    <b v="1"/>
    <n v="1627"/>
    <s v=""/>
    <s v=""/>
    <s v="114-Escalation - calculated to the mid-point of seven year forecast-28"/>
    <n v="0"/>
    <s v="28-28H--114"/>
    <s v=""/>
    <s v="28-28H-"/>
    <n v="0"/>
    <m/>
    <s v="not APN"/>
    <s v="not APN"/>
    <n v="0"/>
    <n v="0.86383398533007327"/>
    <n v="0"/>
    <s v="on costs"/>
    <n v="0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40"/>
    <s v="29-29A-______114"/>
    <n v="4750"/>
    <x v="34"/>
    <x v="34"/>
    <x v="117"/>
    <x v="40"/>
    <s v=""/>
    <s v=""/>
    <s v="ES"/>
    <s v="Escalation"/>
    <s v="O"/>
    <x v="4"/>
    <n v="114"/>
    <x v="33"/>
    <s v="Item"/>
    <s v="-"/>
    <s v="-"/>
    <n v="7900"/>
    <s v="53_ES"/>
    <s v="05__O"/>
    <s v="29-29A"/>
    <n v="167"/>
    <s v="167 - PT LINCOLN - BEL AIRE DRIVE OFFICE BUILDING"/>
    <b v="1"/>
    <m/>
    <b v="1"/>
    <n v="1640"/>
    <s v=""/>
    <s v=""/>
    <s v="114-Escalation - calculated to the mid-point of seven year forecast-29"/>
    <n v="0"/>
    <s v="29-29A--114"/>
    <s v=""/>
    <s v="29-29A-"/>
    <n v="0"/>
    <m/>
    <s v="not APN"/>
    <s v="not APN"/>
    <n v="0"/>
    <n v="0.94813999999999998"/>
    <n v="0"/>
    <s v="on costs"/>
    <n v="0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2"/>
    <s v="29-29B-______114"/>
    <n v="4786"/>
    <x v="34"/>
    <x v="34"/>
    <x v="118"/>
    <x v="72"/>
    <s v=""/>
    <s v=""/>
    <s v="ES"/>
    <s v="Escalation"/>
    <s v="O"/>
    <x v="4"/>
    <n v="114"/>
    <x v="33"/>
    <s v="Item"/>
    <s v="-"/>
    <s v="-"/>
    <n v="4100"/>
    <s v="53_ES"/>
    <s v="05__O"/>
    <s v="29-29B"/>
    <n v="168"/>
    <s v="168 - PT LINCOLN - BEL AIRE DRIVE WORKSHOP / STORE"/>
    <b v="1"/>
    <m/>
    <b v="1"/>
    <n v="1652"/>
    <s v=""/>
    <s v=""/>
    <s v="114-Escalation - calculated to the mid-point of seven year forecast-29"/>
    <n v="0"/>
    <s v="29-29B--114"/>
    <s v=""/>
    <s v="29-29B-"/>
    <n v="0"/>
    <m/>
    <s v="not APN"/>
    <s v="not APN"/>
    <n v="0"/>
    <n v="0.97562825688073396"/>
    <n v="0"/>
    <s v="on costs"/>
    <n v="0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3"/>
    <s v="29-29D-______114"/>
    <n v="4824"/>
    <x v="34"/>
    <x v="34"/>
    <x v="119"/>
    <x v="75"/>
    <s v=""/>
    <s v=""/>
    <s v="ES"/>
    <s v="Escalation"/>
    <s v="O"/>
    <x v="4"/>
    <n v="114"/>
    <x v="33"/>
    <s v="Item"/>
    <s v="-"/>
    <s v="-"/>
    <n v="600"/>
    <s v="53_ES"/>
    <s v="05__O"/>
    <s v="29-29D"/>
    <n v="170"/>
    <s v="170 - PT LINCOLN - BEL AIRE DRIVE STORAGE SHED"/>
    <b v="1"/>
    <m/>
    <b v="1"/>
    <n v="1663"/>
    <s v=""/>
    <s v=""/>
    <s v="114-Escalation - calculated to the mid-point of seven year forecast-29"/>
    <n v="0"/>
    <s v="29-29D--114"/>
    <s v=""/>
    <s v="29-29D-"/>
    <n v="0"/>
    <m/>
    <s v="not APN"/>
    <s v="not APN"/>
    <n v="0"/>
    <n v="1.2230742857142858"/>
    <n v="0"/>
    <s v="on costs"/>
    <n v="0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70"/>
    <s v="29-29E-______114"/>
    <n v="4847"/>
    <x v="34"/>
    <x v="34"/>
    <x v="120"/>
    <x v="76"/>
    <s v=""/>
    <s v=""/>
    <s v="ES"/>
    <s v="Escalation"/>
    <s v="O"/>
    <x v="4"/>
    <n v="114"/>
    <x v="33"/>
    <s v="Item"/>
    <s v="-"/>
    <s v="-"/>
    <n v="6600"/>
    <s v="53_ES"/>
    <s v="05__O"/>
    <s v="29-29E"/>
    <n v="171"/>
    <s v="171 - PT LINCOLN - BEL AIRE DRIVE TOILET BLOCK"/>
    <b v="1"/>
    <m/>
    <b v="1"/>
    <n v="1670"/>
    <s v=""/>
    <s v=""/>
    <s v="114-Escalation - calculated to the mid-point of seven year forecast-29"/>
    <n v="0"/>
    <s v="29-29E--114"/>
    <s v=""/>
    <s v="29-29E-"/>
    <n v="0"/>
    <m/>
    <s v="not APN"/>
    <s v="not APN"/>
    <n v="0"/>
    <n v="0.96430636363636368"/>
    <n v="0"/>
    <s v="on costs"/>
    <n v="0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78"/>
    <s v="29-29F-______114"/>
    <n v="4873"/>
    <x v="34"/>
    <x v="34"/>
    <x v="121"/>
    <x v="67"/>
    <s v=""/>
    <s v=""/>
    <s v="ES"/>
    <s v="Escalation"/>
    <s v="O"/>
    <x v="4"/>
    <n v="114"/>
    <x v="33"/>
    <s v="Item"/>
    <s v="-"/>
    <s v="-"/>
    <n v="9600"/>
    <s v="53_ES"/>
    <s v="05__O"/>
    <s v="29-29F"/>
    <n v="172"/>
    <s v="172 - PT LINCOLN - BEL AIRE DRIVE WASH BAY"/>
    <b v="1"/>
    <m/>
    <b v="1"/>
    <n v="1678"/>
    <s v=""/>
    <s v=""/>
    <s v="114-Escalation - calculated to the mid-point of seven year forecast-29"/>
    <n v="0"/>
    <s v="29-29F--114"/>
    <s v=""/>
    <s v="29-29F-"/>
    <n v="0"/>
    <m/>
    <s v="not APN"/>
    <s v="not APN"/>
    <n v="0"/>
    <n v="0.94483076923076925"/>
    <n v="0"/>
    <s v="on costs"/>
    <n v="0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90"/>
    <s v="29-29G-______114"/>
    <n v="4909"/>
    <x v="34"/>
    <x v="34"/>
    <x v="122"/>
    <x v="10"/>
    <s v=""/>
    <s v=""/>
    <s v="ES"/>
    <s v="Escalation"/>
    <s v="O"/>
    <x v="4"/>
    <n v="114"/>
    <x v="33"/>
    <s v="Item"/>
    <s v="-"/>
    <s v="-"/>
    <n v="71300"/>
    <s v="53_ES"/>
    <s v="05__O"/>
    <s v="29-29G"/>
    <n v="173"/>
    <s v="173 - PT LINCOLN - BEL AIRE DRIVE EXTERNAL WORKS"/>
    <b v="1"/>
    <m/>
    <b v="1"/>
    <n v="1690"/>
    <s v=""/>
    <s v=""/>
    <s v="114-Escalation - calculated to the mid-point of seven year forecast-29"/>
    <n v="0"/>
    <s v="29-29G--114"/>
    <s v=""/>
    <s v="29-29G-"/>
    <n v="0"/>
    <m/>
    <s v="not APN"/>
    <s v="not APN"/>
    <n v="0"/>
    <n v="0.93321994863893165"/>
    <n v="0"/>
    <s v="on costs"/>
    <n v="0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2"/>
    <s v="30-30A-______114"/>
    <n v="4945"/>
    <x v="35"/>
    <x v="35"/>
    <x v="123"/>
    <x v="40"/>
    <s v=""/>
    <s v=""/>
    <s v="ES"/>
    <s v="Escalation"/>
    <s v="O"/>
    <x v="4"/>
    <n v="114"/>
    <x v="33"/>
    <s v="Item"/>
    <s v="-"/>
    <s v="-"/>
    <n v="11700"/>
    <s v="53_ES"/>
    <s v="05__O"/>
    <s v="30-30A"/>
    <n v="175"/>
    <s v="175 - CEDUNA - GOODES ROAD OFFICE BUILDING"/>
    <b v="1"/>
    <m/>
    <b v="1"/>
    <n v="1702"/>
    <s v=""/>
    <s v=""/>
    <s v="114-Escalation - calculated to the mid-point of seven year forecast-30"/>
    <n v="0"/>
    <s v="30-30A--114"/>
    <s v=""/>
    <s v="30-30A-"/>
    <n v="0"/>
    <m/>
    <s v="not APN"/>
    <s v="not APN"/>
    <n v="0"/>
    <n v="1.1743183186951067"/>
    <n v="0"/>
    <s v="on costs"/>
    <n v="0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3"/>
    <s v="30-30C-______114"/>
    <n v="4983"/>
    <x v="35"/>
    <x v="35"/>
    <x v="124"/>
    <x v="77"/>
    <s v=""/>
    <s v=""/>
    <s v="ES"/>
    <s v="Escalation"/>
    <s v="O"/>
    <x v="4"/>
    <n v="114"/>
    <x v="33"/>
    <s v="Item"/>
    <s v="-"/>
    <s v="-"/>
    <n v="700"/>
    <s v="53_ES"/>
    <s v="05__O"/>
    <s v="30-30C"/>
    <n v="177"/>
    <s v="177 - CEDUNA - GOODES ROAD STORAGE"/>
    <b v="1"/>
    <m/>
    <b v="1"/>
    <n v="1713"/>
    <s v=""/>
    <s v=""/>
    <s v="114-Escalation - calculated to the mid-point of seven year forecast-30"/>
    <n v="0"/>
    <s v="30-30C--114"/>
    <s v=""/>
    <s v="30-30C-"/>
    <n v="0"/>
    <m/>
    <s v="not APN"/>
    <s v="not APN"/>
    <n v="0"/>
    <n v="1.6328473684210525"/>
    <n v="0"/>
    <s v="on costs"/>
    <n v="0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28"/>
    <s v="30-30E-______114"/>
    <n v="5027"/>
    <x v="35"/>
    <x v="35"/>
    <x v="125"/>
    <x v="10"/>
    <s v=""/>
    <s v=""/>
    <s v="ES"/>
    <s v="Escalation"/>
    <s v="O"/>
    <x v="4"/>
    <n v="114"/>
    <x v="33"/>
    <s v="Item"/>
    <s v="-"/>
    <s v="-"/>
    <n v="47800"/>
    <s v="53_ES"/>
    <s v="05__O"/>
    <s v="30-30E"/>
    <n v="179"/>
    <s v="179 - CEDUNA - GOODES ROAD EXTERNAL WORKS"/>
    <b v="1"/>
    <m/>
    <b v="1"/>
    <n v="1728"/>
    <s v=""/>
    <s v=""/>
    <s v="114-Escalation - calculated to the mid-point of seven year forecast-30"/>
    <n v="0"/>
    <s v="30-30E--114"/>
    <s v=""/>
    <s v="30-30E-"/>
    <n v="0"/>
    <m/>
    <s v="not APN"/>
    <s v="not APN"/>
    <n v="0"/>
    <n v="1.1750812567049809"/>
    <n v="0"/>
    <s v="on costs"/>
    <n v="0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39"/>
    <s v="31-31A-______114"/>
    <n v="5062"/>
    <x v="36"/>
    <x v="36"/>
    <x v="126"/>
    <x v="1"/>
    <s v=""/>
    <s v=""/>
    <s v="ES"/>
    <s v="Escalation"/>
    <s v="O"/>
    <x v="4"/>
    <n v="114"/>
    <x v="33"/>
    <s v="Item"/>
    <s v="-"/>
    <s v="-"/>
    <n v="70200"/>
    <s v="53_ES"/>
    <s v="05__O"/>
    <s v="31-31A"/>
    <n v="181"/>
    <s v="181 - CLARE - 14 LENNON STREET OFFICE BUILDING"/>
    <b v="1"/>
    <m/>
    <b v="1"/>
    <n v="1739"/>
    <s v=""/>
    <s v=""/>
    <s v="114-Escalation - calculated to the mid-point of seven year forecast-31"/>
    <n v="0"/>
    <s v="31-31A--114"/>
    <s v=""/>
    <s v="31-31A-"/>
    <n v="0"/>
    <m/>
    <s v="not APN"/>
    <s v="not APN"/>
    <n v="0"/>
    <n v="0.77045310805173117"/>
    <n v="0"/>
    <s v="on costs"/>
    <n v="0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6"/>
    <s v="31-31B-______114"/>
    <n v="5110"/>
    <x v="36"/>
    <x v="36"/>
    <x v="127"/>
    <x v="78"/>
    <s v=""/>
    <s v=""/>
    <s v="ES"/>
    <s v="Escalation"/>
    <s v="O"/>
    <x v="4"/>
    <n v="114"/>
    <x v="33"/>
    <s v="Item"/>
    <s v="-"/>
    <s v="-"/>
    <n v="8300"/>
    <s v="53_ES"/>
    <s v="05__O"/>
    <s v="31-31B"/>
    <n v="182"/>
    <s v="182 - CLARE - 14 LENNON STREET ENGINEERING OFFICE / LUNCHROOM BUILDING"/>
    <b v="1"/>
    <m/>
    <b v="1"/>
    <n v="1756"/>
    <s v=""/>
    <s v=""/>
    <s v="114-Escalation - calculated to the mid-point of seven year forecast-31"/>
    <n v="0"/>
    <s v="31-31B--114"/>
    <s v=""/>
    <s v="31-31B-"/>
    <n v="0"/>
    <m/>
    <s v="not APN"/>
    <s v="not APN"/>
    <n v="0"/>
    <n v="0.79719658580413277"/>
    <n v="0"/>
    <s v="on costs"/>
    <n v="0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6"/>
    <s v="31-31C-______114"/>
    <n v="5142"/>
    <x v="36"/>
    <x v="36"/>
    <x v="128"/>
    <x v="5"/>
    <s v=""/>
    <s v=""/>
    <s v="ES"/>
    <s v="Escalation"/>
    <s v="O"/>
    <x v="4"/>
    <n v="114"/>
    <x v="33"/>
    <s v="Item"/>
    <s v="-"/>
    <s v="-"/>
    <n v="2800"/>
    <s v="53_ES"/>
    <s v="05__O"/>
    <s v="31-31C"/>
    <n v="183"/>
    <s v="183 - CLARE - 14 LENNON STREET WORKSHOP"/>
    <b v="1"/>
    <m/>
    <b v="1"/>
    <n v="1766"/>
    <s v=""/>
    <s v=""/>
    <s v="114-Escalation - calculated to the mid-point of seven year forecast-31"/>
    <n v="0"/>
    <s v="31-31C--114"/>
    <s v=""/>
    <s v="31-31C-"/>
    <n v="0"/>
    <m/>
    <s v="not APN"/>
    <s v="not APN"/>
    <n v="0"/>
    <n v="0.81872757111597372"/>
    <n v="0"/>
    <s v="on costs"/>
    <n v="0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5"/>
    <s v="31-31D-______114"/>
    <n v="5171"/>
    <x v="36"/>
    <x v="36"/>
    <x v="129"/>
    <x v="79"/>
    <s v=""/>
    <s v=""/>
    <s v="ES"/>
    <s v="Escalation"/>
    <s v="O"/>
    <x v="4"/>
    <n v="114"/>
    <x v="33"/>
    <s v="Item"/>
    <s v="-"/>
    <s v="-"/>
    <n v="3900"/>
    <s v="53_ES"/>
    <s v="05__O"/>
    <s v="31-31D"/>
    <n v="184"/>
    <s v="184 - CLARE - 14 LENNON STREET TRUCK SHELTER"/>
    <b v="1"/>
    <m/>
    <b v="1"/>
    <n v="1775"/>
    <s v=""/>
    <s v=""/>
    <s v="114-Escalation - calculated to the mid-point of seven year forecast-31"/>
    <n v="0"/>
    <s v="31-31D--114"/>
    <s v=""/>
    <s v="31-31D-"/>
    <n v="0"/>
    <m/>
    <s v="not APN"/>
    <s v="not APN"/>
    <n v="0"/>
    <n v="0.82183274161735698"/>
    <n v="0"/>
    <s v="on costs"/>
    <n v="0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6"/>
    <s v="31-31E-______114"/>
    <n v="5204"/>
    <x v="36"/>
    <x v="36"/>
    <x v="130"/>
    <x v="11"/>
    <s v=""/>
    <s v=""/>
    <s v="ES"/>
    <s v="Escalation"/>
    <s v="O"/>
    <x v="4"/>
    <n v="114"/>
    <x v="33"/>
    <s v="Item"/>
    <s v="-"/>
    <s v="-"/>
    <n v="50500"/>
    <s v="53_ES"/>
    <s v="05__O"/>
    <s v="31-31E"/>
    <n v="185"/>
    <s v="185 - CLARE - 14 LENNON STREET EXTERNAL WORKS"/>
    <b v="1"/>
    <m/>
    <b v="1"/>
    <n v="1786"/>
    <s v=""/>
    <s v=""/>
    <s v="114-Escalation - calculated to the mid-point of seven year forecast-31"/>
    <n v="0"/>
    <s v="31-31E--114"/>
    <s v=""/>
    <s v="31-31E-"/>
    <n v="0"/>
    <m/>
    <s v="not APN"/>
    <s v="not APN"/>
    <n v="0"/>
    <n v="0.77328604418108149"/>
    <n v="0"/>
    <s v="on costs"/>
    <n v="0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801"/>
    <s v="32-32A-______114"/>
    <n v="5246"/>
    <x v="22"/>
    <x v="22"/>
    <x v="131"/>
    <x v="40"/>
    <s v=""/>
    <s v=""/>
    <s v="ES"/>
    <s v="Escalation"/>
    <s v="O"/>
    <x v="4"/>
    <n v="114"/>
    <x v="33"/>
    <s v="Item"/>
    <s v="-"/>
    <s v="-"/>
    <n v="3600"/>
    <s v="53_ES"/>
    <s v="05__O"/>
    <s v="32-32A"/>
    <n v="187"/>
    <s v="187 - CLEVE - DEPOT STREET OFFICE BUILDING"/>
    <b v="1"/>
    <m/>
    <b v="1"/>
    <n v="1801"/>
    <s v=""/>
    <s v=""/>
    <s v="114-Escalation - calculated to the mid-point of seven year forecast-32"/>
    <n v="0"/>
    <s v="32-32A--114"/>
    <s v=""/>
    <s v="32-32A-"/>
    <n v="0"/>
    <m/>
    <s v="not APN"/>
    <s v="not APN"/>
    <n v="0"/>
    <n v="1.080215611814346"/>
    <n v="0"/>
    <s v="on costs"/>
    <n v="0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4"/>
    <s v="32-32B-______114"/>
    <n v="5286"/>
    <x v="22"/>
    <x v="22"/>
    <x v="40"/>
    <x v="29"/>
    <s v=""/>
    <s v=""/>
    <s v="ES"/>
    <s v="Escalation"/>
    <s v="O"/>
    <x v="4"/>
    <n v="114"/>
    <x v="33"/>
    <s v="Item"/>
    <s v="-"/>
    <s v="-"/>
    <n v="7200"/>
    <s v="53_ES"/>
    <s v="05__O"/>
    <s v="32-32B"/>
    <n v="188"/>
    <s v="188 - CLEVE - DEPOT STREET GARAGE / WORKSHOP"/>
    <b v="1"/>
    <m/>
    <b v="1"/>
    <n v="1814"/>
    <s v=""/>
    <s v=""/>
    <s v="114-Escalation - calculated to the mid-point of seven year forecast-32"/>
    <n v="0"/>
    <s v="32-32B--114"/>
    <s v=""/>
    <s v="32-32B-"/>
    <n v="0"/>
    <m/>
    <s v="not APN"/>
    <s v="not APN"/>
    <n v="0"/>
    <n v="1.0422144716293598"/>
    <n v="0"/>
    <s v="on costs"/>
    <n v="0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2"/>
    <s v="32-32D-______114"/>
    <n v="5315"/>
    <x v="22"/>
    <x v="22"/>
    <x v="132"/>
    <x v="67"/>
    <s v=""/>
    <s v=""/>
    <s v="ES"/>
    <s v="Escalation"/>
    <s v="O"/>
    <x v="4"/>
    <n v="114"/>
    <x v="33"/>
    <s v="Item"/>
    <s v="-"/>
    <s v="-"/>
    <n v="9600"/>
    <s v="53_ES"/>
    <s v="05__O"/>
    <s v="32-32D"/>
    <n v="190"/>
    <s v="190 - CLEVE - DEPOT STREET WASH BAY"/>
    <b v="1"/>
    <m/>
    <b v="1"/>
    <n v="1822"/>
    <s v=""/>
    <s v=""/>
    <s v="114-Escalation - calculated to the mid-point of seven year forecast-32"/>
    <n v="0"/>
    <s v="32-32D--114"/>
    <s v=""/>
    <s v="32-32D-"/>
    <n v="0"/>
    <m/>
    <s v="not APN"/>
    <s v="not APN"/>
    <n v="0"/>
    <n v="1.0248307692307692"/>
    <n v="0"/>
    <s v="on costs"/>
    <n v="0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3"/>
    <s v="32-32E-______114"/>
    <n v="5348"/>
    <x v="22"/>
    <x v="22"/>
    <x v="133"/>
    <x v="10"/>
    <s v=""/>
    <s v=""/>
    <s v="ES"/>
    <s v="Escalation"/>
    <s v="O"/>
    <x v="4"/>
    <n v="114"/>
    <x v="33"/>
    <s v="Item"/>
    <s v="-"/>
    <s v="-"/>
    <n v="21200"/>
    <s v="53_ES"/>
    <s v="05__O"/>
    <s v="32-32E"/>
    <n v="191"/>
    <s v="191 - CLEVE - DEPOT STREET EXTERNAL WORKS"/>
    <b v="1"/>
    <m/>
    <b v="1"/>
    <n v="1833"/>
    <s v=""/>
    <s v=""/>
    <s v="114-Escalation - calculated to the mid-point of seven year forecast-32"/>
    <n v="0"/>
    <s v="32-32E--114"/>
    <s v=""/>
    <s v="32-32E-"/>
    <n v="0"/>
    <m/>
    <s v="not APN"/>
    <s v="not APN"/>
    <n v="0"/>
    <n v="1.0202500519930675"/>
    <n v="0"/>
    <s v="on costs"/>
    <n v="0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4"/>
    <s v="33-33A-______114"/>
    <n v="5383"/>
    <x v="12"/>
    <x v="12"/>
    <x v="16"/>
    <x v="14"/>
    <s v=""/>
    <s v=""/>
    <s v="ES"/>
    <s v="Escalation"/>
    <s v="O"/>
    <x v="4"/>
    <n v="114"/>
    <x v="33"/>
    <s v="Item"/>
    <s v="-"/>
    <s v="-"/>
    <n v="2600"/>
    <s v="53_ES"/>
    <s v="05__O"/>
    <s v="33-33A"/>
    <n v="193"/>
    <s v="193 - DAVENPORT - YORKEYS CROSSING ROAD TRAINING OFFICE"/>
    <b v="1"/>
    <m/>
    <b v="1"/>
    <n v="1844"/>
    <s v=""/>
    <s v=""/>
    <s v="114-Escalation - calculated to the mid-point of seven year forecast-33"/>
    <n v="0"/>
    <s v="33-33A--114"/>
    <s v=""/>
    <s v="33-33A-"/>
    <n v="1"/>
    <m/>
    <s v="not APN"/>
    <s v="not APN"/>
    <n v="0"/>
    <n v="0.94422281481481474"/>
    <n v="0"/>
    <s v="on costs"/>
    <n v="0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4"/>
    <s v="33-33B-______114"/>
    <n v="5415"/>
    <x v="12"/>
    <x v="12"/>
    <x v="134"/>
    <x v="5"/>
    <s v=""/>
    <s v=""/>
    <s v="ES"/>
    <s v="Escalation"/>
    <s v="O"/>
    <x v="4"/>
    <n v="114"/>
    <x v="33"/>
    <s v="Item"/>
    <s v="-"/>
    <s v="-"/>
    <n v="2800"/>
    <s v="53_ES"/>
    <s v="05__O"/>
    <s v="33-33B"/>
    <n v="194"/>
    <s v="194 - DAVENPORT - YORKEYS CROSSING ROAD WORKSHOP"/>
    <b v="1"/>
    <m/>
    <b v="1"/>
    <n v="1854"/>
    <s v=""/>
    <s v=""/>
    <s v="114-Escalation - calculated to the mid-point of seven year forecast-33"/>
    <n v="0"/>
    <s v="33-33B--114"/>
    <s v=""/>
    <s v="33-33B-"/>
    <n v="1"/>
    <m/>
    <s v="not APN"/>
    <s v="not APN"/>
    <n v="0"/>
    <n v="0.89676747967479675"/>
    <n v="0"/>
    <s v="on costs"/>
    <n v="0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7"/>
    <s v="33-33C-______114"/>
    <n v="5450"/>
    <x v="12"/>
    <x v="12"/>
    <x v="135"/>
    <x v="10"/>
    <s v=""/>
    <s v=""/>
    <s v="ES"/>
    <s v="Escalation"/>
    <s v="O"/>
    <x v="4"/>
    <n v="114"/>
    <x v="33"/>
    <s v="Item"/>
    <s v="-"/>
    <s v="-"/>
    <n v="54400"/>
    <s v="53_ES"/>
    <s v="05__O"/>
    <s v="33-33C"/>
    <n v="195"/>
    <s v="195 - DAVENPORT - YORKEYS CROSSING ROAD EXTERNAL WORKS"/>
    <b v="1"/>
    <m/>
    <b v="1"/>
    <n v="1867"/>
    <s v=""/>
    <s v=""/>
    <s v="114-Escalation - calculated to the mid-point of seven year forecast-33"/>
    <n v="0"/>
    <s v="33-33C--114"/>
    <s v=""/>
    <s v="33-33C-"/>
    <n v="1"/>
    <m/>
    <s v="not APN"/>
    <s v="not APN"/>
    <n v="0"/>
    <n v="0.85413813570754082"/>
    <n v="0"/>
    <s v="on costs"/>
    <n v="0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81"/>
    <s v="34-34A-______114"/>
    <n v="5492"/>
    <x v="37"/>
    <x v="37"/>
    <x v="136"/>
    <x v="80"/>
    <s v=""/>
    <s v=""/>
    <s v="ES"/>
    <s v="Escalation"/>
    <s v="O"/>
    <x v="4"/>
    <n v="114"/>
    <x v="33"/>
    <s v="Item"/>
    <s v="-"/>
    <s v="-"/>
    <n v="7000"/>
    <s v="53_ES"/>
    <s v="05__O"/>
    <s v="34-34A"/>
    <n v="197"/>
    <s v="197 - KINGSCOTE - 32 TELEGRAPH ROAD MAIN BUILDING"/>
    <b v="1"/>
    <m/>
    <b v="1"/>
    <n v="1881"/>
    <s v=""/>
    <s v=""/>
    <s v="114-Escalation - calculated to the mid-point of seven year forecast-34"/>
    <n v="0"/>
    <s v="34-34A--114"/>
    <s v=""/>
    <s v="34-34A-"/>
    <n v="1"/>
    <m/>
    <s v="not APN"/>
    <s v="not APN"/>
    <n v="0"/>
    <n v="1.449142338494394"/>
    <n v="0"/>
    <s v="on costs"/>
    <n v="0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91"/>
    <s v="34-34B-______114"/>
    <n v="5522"/>
    <x v="37"/>
    <x v="37"/>
    <x v="137"/>
    <x v="11"/>
    <s v=""/>
    <s v=""/>
    <s v="ES"/>
    <s v="Escalation"/>
    <s v="O"/>
    <x v="4"/>
    <n v="114"/>
    <x v="33"/>
    <s v="Item"/>
    <s v="-"/>
    <s v="-"/>
    <n v="24800"/>
    <s v="53_ES"/>
    <s v="05__O"/>
    <s v="34-34B"/>
    <n v="198"/>
    <s v="198 - KINGSCOTE - 32 TELEGRAPH ROAD EXTERNAL WORKS"/>
    <b v="1"/>
    <m/>
    <b v="1"/>
    <n v="1891"/>
    <s v=""/>
    <s v=""/>
    <s v="114-Escalation - calculated to the mid-point of seven year forecast-34"/>
    <n v="0"/>
    <s v="34-34B--114"/>
    <s v=""/>
    <s v="34-34B-"/>
    <n v="1"/>
    <m/>
    <s v="not APN"/>
    <s v="not APN"/>
    <n v="0"/>
    <n v="1.4210537105613985"/>
    <n v="0"/>
    <s v="on costs"/>
    <n v="0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2"/>
    <s v="35-35A-______114"/>
    <n v="5553"/>
    <x v="8"/>
    <x v="8"/>
    <x v="11"/>
    <x v="1"/>
    <s v=""/>
    <s v=""/>
    <s v="ES"/>
    <s v="Escalation"/>
    <s v="O"/>
    <x v="4"/>
    <n v="114"/>
    <x v="33"/>
    <s v="Item"/>
    <s v="-"/>
    <s v="-"/>
    <n v="58100"/>
    <s v="53_ES"/>
    <s v="05__O"/>
    <s v="35-35A"/>
    <n v="200"/>
    <s v="200 - GUMERACHA - BIRDWOOD ROAD OFFICE BUILDING"/>
    <b v="1"/>
    <m/>
    <b v="1"/>
    <n v="1902"/>
    <s v=""/>
    <s v=""/>
    <s v="114-Escalation - calculated to the mid-point of seven year forecast-35"/>
    <n v="0"/>
    <s v="35-35A--114"/>
    <s v=""/>
    <s v="35-35A-"/>
    <n v="0"/>
    <m/>
    <s v="not APN"/>
    <s v="not APN"/>
    <n v="0"/>
    <n v="0.61178098484848487"/>
    <n v="0"/>
    <s v="on costs"/>
    <n v="0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11"/>
    <s v="35-35B-______114"/>
    <n v="5582"/>
    <x v="8"/>
    <x v="8"/>
    <x v="138"/>
    <x v="81"/>
    <s v=""/>
    <s v=""/>
    <s v="ES"/>
    <s v="Escalation"/>
    <s v="O"/>
    <x v="4"/>
    <n v="114"/>
    <x v="33"/>
    <s v="Item"/>
    <s v="-"/>
    <s v="-"/>
    <n v="11700"/>
    <s v="53_ES"/>
    <s v="05__O"/>
    <s v="35-35B"/>
    <n v="201"/>
    <s v="201 - GUMERACHA - BIRDWOOD ROAD LUNCH/MEETING ROOM"/>
    <b v="1"/>
    <m/>
    <b v="1"/>
    <n v="1911"/>
    <s v=""/>
    <s v=""/>
    <s v="114-Escalation - calculated to the mid-point of seven year forecast-35"/>
    <n v="0"/>
    <s v="35-35B--114"/>
    <s v=""/>
    <s v="35-35B-"/>
    <n v="0"/>
    <m/>
    <s v="not APN"/>
    <s v="not APN"/>
    <n v="0"/>
    <n v="0.61029060150375947"/>
    <n v="0"/>
    <s v="on costs"/>
    <n v="0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20"/>
    <s v="35-35C-______114"/>
    <n v="5611"/>
    <x v="8"/>
    <x v="8"/>
    <x v="139"/>
    <x v="5"/>
    <s v=""/>
    <s v=""/>
    <s v="ES"/>
    <s v="Escalation"/>
    <s v="O"/>
    <x v="4"/>
    <n v="114"/>
    <x v="33"/>
    <s v="Item"/>
    <s v="-"/>
    <s v="-"/>
    <n v="115600"/>
    <s v="53_ES"/>
    <s v="05__O"/>
    <s v="35-35C"/>
    <n v="202"/>
    <s v="202 - GUMERACHA - BIRDWOOD ROAD WORKSHOP"/>
    <b v="1"/>
    <m/>
    <b v="1"/>
    <n v="1920"/>
    <s v=""/>
    <s v=""/>
    <s v="114-Escalation - calculated to the mid-point of seven year forecast-35"/>
    <n v="0"/>
    <s v="35-35C--114"/>
    <s v=""/>
    <s v="35-35C-"/>
    <n v="0"/>
    <m/>
    <s v="not APN"/>
    <s v="not APN"/>
    <n v="0"/>
    <n v="0.60947064336372847"/>
    <n v="0"/>
    <s v="on costs"/>
    <n v="0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3"/>
    <s v="35-35D-______114"/>
    <n v="5652"/>
    <x v="8"/>
    <x v="8"/>
    <x v="140"/>
    <x v="11"/>
    <s v=""/>
    <s v=""/>
    <s v="ES"/>
    <s v="Escalation"/>
    <s v="O"/>
    <x v="4"/>
    <n v="114"/>
    <x v="33"/>
    <s v="Item"/>
    <s v="-"/>
    <s v="-"/>
    <n v="35100"/>
    <s v="53_ES"/>
    <s v="05__O"/>
    <s v="35-35D"/>
    <n v="203"/>
    <s v="203 - GUMERACHA - BIRDWOOD ROAD EXTERNAL WORKS"/>
    <b v="1"/>
    <m/>
    <b v="1"/>
    <n v="1933"/>
    <s v=""/>
    <s v=""/>
    <s v="114-Escalation - calculated to the mid-point of seven year forecast-35"/>
    <n v="0"/>
    <s v="35-35D--114"/>
    <s v=""/>
    <s v="35-35D-"/>
    <n v="0"/>
    <m/>
    <s v="not APN"/>
    <s v="not APN"/>
    <n v="0"/>
    <n v="0.61101110530168357"/>
    <n v="0"/>
    <s v="on costs"/>
    <n v="0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7"/>
    <s v="36-36A-______114"/>
    <n v="5714"/>
    <x v="13"/>
    <x v="13"/>
    <x v="24"/>
    <x v="18"/>
    <s v=""/>
    <s v=""/>
    <s v="ES"/>
    <s v="Escalation"/>
    <s v="O"/>
    <x v="4"/>
    <n v="114"/>
    <x v="33"/>
    <s v="Item"/>
    <s v="-"/>
    <s v="-"/>
    <n v="16400"/>
    <s v="53_ES"/>
    <s v="05__O"/>
    <s v="36-36A"/>
    <n v="205"/>
    <s v="205 - MT BARKER - 31 ALEXANDRINA ROAD MAIN OFFICE BUILDING"/>
    <b v="1"/>
    <m/>
    <b v="1"/>
    <n v="1957"/>
    <s v=""/>
    <s v=""/>
    <s v="114-Escalation - calculated to the mid-point of seven year forecast-36"/>
    <n v="0"/>
    <s v="36-36A--114"/>
    <s v=""/>
    <s v="36-36A-"/>
    <n v="0"/>
    <m/>
    <s v="not APN"/>
    <s v="not APN"/>
    <n v="0"/>
    <n v="0.61699555675238993"/>
    <n v="0"/>
    <s v="on costs"/>
    <n v="0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2"/>
    <s v="36-36B-______114"/>
    <n v="5759"/>
    <x v="13"/>
    <x v="13"/>
    <x v="141"/>
    <x v="72"/>
    <s v=""/>
    <s v=""/>
    <s v="ES"/>
    <s v="Escalation"/>
    <s v="O"/>
    <x v="4"/>
    <n v="114"/>
    <x v="33"/>
    <s v="Item"/>
    <s v="-"/>
    <s v="-"/>
    <n v="11500"/>
    <s v="53_ES"/>
    <s v="05__O"/>
    <s v="36-36B"/>
    <n v="206"/>
    <s v="206 - MT BARKER - 31 ALEXANDRINA ROAD WORKSHOP / STORE"/>
    <b v="1"/>
    <m/>
    <b v="1"/>
    <n v="1972"/>
    <s v=""/>
    <s v=""/>
    <s v="114-Escalation - calculated to the mid-point of seven year forecast-36"/>
    <n v="0"/>
    <s v="36-36B--114"/>
    <s v=""/>
    <s v="36-36B-"/>
    <n v="0"/>
    <m/>
    <s v="not APN"/>
    <s v="not APN"/>
    <n v="0"/>
    <n v="0.62393232597184556"/>
    <n v="0"/>
    <s v="on costs"/>
    <n v="0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4"/>
    <s v="36-36C-______114"/>
    <n v="5796"/>
    <x v="13"/>
    <x v="13"/>
    <x v="19"/>
    <x v="16"/>
    <s v=""/>
    <s v=""/>
    <s v="ES"/>
    <s v="Escalation"/>
    <s v="O"/>
    <x v="4"/>
    <n v="114"/>
    <x v="33"/>
    <s v="Item"/>
    <s v="-"/>
    <s v="-"/>
    <n v="8400"/>
    <s v="53_ES"/>
    <s v="05__O"/>
    <s v="36-36C"/>
    <n v="207"/>
    <s v="207 - MT BARKER - 31 ALEXANDRINA ROAD LINESMANS OFFICE"/>
    <b v="1"/>
    <m/>
    <b v="1"/>
    <n v="1984"/>
    <s v=""/>
    <s v=""/>
    <s v="114-Escalation - calculated to the mid-point of seven year forecast-36"/>
    <n v="0"/>
    <s v="36-36C--114"/>
    <s v=""/>
    <s v="36-36C-"/>
    <n v="0"/>
    <m/>
    <s v="not APN"/>
    <s v="not APN"/>
    <n v="0"/>
    <n v="0.62779656211235157"/>
    <n v="0"/>
    <s v="on costs"/>
    <n v="0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1998"/>
    <s v="36-36D-______114"/>
    <n v="5836"/>
    <x v="13"/>
    <x v="13"/>
    <x v="142"/>
    <x v="11"/>
    <s v=""/>
    <s v=""/>
    <s v="ES"/>
    <s v="Escalation"/>
    <s v="O"/>
    <x v="4"/>
    <n v="114"/>
    <x v="33"/>
    <s v="Item"/>
    <s v="-"/>
    <s v="-"/>
    <n v="82100"/>
    <s v="53_ES"/>
    <s v="05__O"/>
    <s v="36-36D"/>
    <n v="208"/>
    <s v="208 - MT BARKER - 31 ALEXANDRINA ROAD EXTERNAL WORKS"/>
    <b v="1"/>
    <m/>
    <b v="1"/>
    <n v="1998"/>
    <s v=""/>
    <s v=""/>
    <s v="114-Escalation - calculated to the mid-point of seven year forecast-36"/>
    <n v="0"/>
    <s v="36-36D--114"/>
    <s v=""/>
    <s v="36-36D-"/>
    <n v="0"/>
    <m/>
    <s v="not APN"/>
    <s v="not APN"/>
    <n v="0"/>
    <n v="0.61161841435877295"/>
    <n v="0"/>
    <s v="on costs"/>
    <n v="0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09"/>
    <s v="37-37A-______114"/>
    <n v="5869"/>
    <x v="38"/>
    <x v="38"/>
    <x v="143"/>
    <x v="40"/>
    <s v=""/>
    <s v=""/>
    <s v="ES"/>
    <s v="Escalation"/>
    <s v="O"/>
    <x v="4"/>
    <n v="114"/>
    <x v="33"/>
    <s v="Item"/>
    <s v="-"/>
    <s v="-"/>
    <n v="60300"/>
    <s v="53_ES"/>
    <s v="05__O"/>
    <s v="37-37A"/>
    <n v="210"/>
    <s v="210 - VICTOR HARBOR - 45 MENTONE ROAD OFFICE BUILDING"/>
    <b v="1"/>
    <m/>
    <b v="1"/>
    <n v="2009"/>
    <s v=""/>
    <s v=""/>
    <s v="114-Escalation - calculated to the mid-point of seven year forecast-37"/>
    <n v="0"/>
    <s v="37-37A--114"/>
    <s v=""/>
    <s v="37-37A-"/>
    <n v="0"/>
    <m/>
    <s v="not APN"/>
    <s v="not APN"/>
    <n v="0"/>
    <n v="0.6915223100303951"/>
    <n v="0"/>
    <s v="on costs"/>
    <n v="0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20"/>
    <s v="37-37B-______114"/>
    <n v="5903"/>
    <x v="38"/>
    <x v="38"/>
    <x v="144"/>
    <x v="82"/>
    <s v=""/>
    <s v=""/>
    <s v="ES"/>
    <s v="Escalation"/>
    <s v="O"/>
    <x v="4"/>
    <n v="114"/>
    <x v="33"/>
    <s v="Item"/>
    <s v="-"/>
    <s v="-"/>
    <n v="2200"/>
    <s v="53_ES"/>
    <s v="05__O"/>
    <s v="37-37B"/>
    <n v="211"/>
    <s v="211 - VICTOR HARBOR - 45 MENTONE ROAD GARAGE"/>
    <b v="1"/>
    <m/>
    <b v="1"/>
    <n v="2020"/>
    <s v=""/>
    <s v=""/>
    <s v="114-Escalation - calculated to the mid-point of seven year forecast-37"/>
    <n v="0"/>
    <s v="37-37B--114"/>
    <s v=""/>
    <s v="37-37B-"/>
    <n v="0"/>
    <m/>
    <s v="not APN"/>
    <s v="not APN"/>
    <n v="0"/>
    <n v="0.75154405594405604"/>
    <n v="0"/>
    <s v="on costs"/>
    <n v="0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38"/>
    <s v="37-37E-______114"/>
    <n v="5958"/>
    <x v="38"/>
    <x v="38"/>
    <x v="145"/>
    <x v="10"/>
    <s v=""/>
    <s v=""/>
    <s v="ES"/>
    <s v="Escalation"/>
    <s v="O"/>
    <x v="4"/>
    <n v="114"/>
    <x v="33"/>
    <s v="Item"/>
    <s v="-"/>
    <s v="-"/>
    <n v="71200"/>
    <s v="53_ES"/>
    <s v="05__O"/>
    <s v="37-37E"/>
    <n v="214"/>
    <s v="214 - VICTOR HARBOR - 45 MENTONE ROAD EXTERNAL WORKS"/>
    <b v="1"/>
    <m/>
    <b v="1"/>
    <n v="2038"/>
    <s v=""/>
    <s v=""/>
    <s v="114-Escalation - calculated to the mid-point of seven year forecast-37"/>
    <n v="0"/>
    <s v="37-37E--114"/>
    <s v=""/>
    <s v="37-37E-"/>
    <n v="0"/>
    <m/>
    <s v="not APN"/>
    <s v="not APN"/>
    <n v="0"/>
    <n v="0.69174982492276005"/>
    <n v="0"/>
    <s v="on costs"/>
    <n v="0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3"/>
    <s v="38-38C-______114"/>
    <n v="6010"/>
    <x v="39"/>
    <x v="39"/>
    <x v="146"/>
    <x v="11"/>
    <s v=""/>
    <s v=""/>
    <s v="ES"/>
    <s v="Escalation"/>
    <s v="O"/>
    <x v="4"/>
    <n v="114"/>
    <x v="33"/>
    <s v="Item"/>
    <s v="-"/>
    <s v="-"/>
    <n v="45300"/>
    <s v="53_ES"/>
    <s v="05__O"/>
    <s v="38-38C"/>
    <n v="218"/>
    <s v="218 - KADINA - SOUTH TERRACE EXTERNAL WORKS"/>
    <b v="1"/>
    <m/>
    <b v="1"/>
    <n v="2053"/>
    <s v=""/>
    <s v=""/>
    <s v="114-Escalation - calculated to the mid-point of seven year forecast-38"/>
    <n v="0"/>
    <s v="38-38C--114"/>
    <s v=""/>
    <s v="38-38C-"/>
    <n v="1"/>
    <m/>
    <s v="not APN"/>
    <s v="not APN"/>
    <n v="0"/>
    <n v="0.772101308405169"/>
    <n v="0"/>
    <s v="on costs"/>
    <n v="0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3"/>
    <s v="39-39A-______114"/>
    <n v="6040"/>
    <x v="18"/>
    <x v="18"/>
    <x v="147"/>
    <x v="13"/>
    <s v=""/>
    <s v=""/>
    <s v="ES"/>
    <s v="Escalation"/>
    <s v="O"/>
    <x v="4"/>
    <n v="114"/>
    <x v="33"/>
    <s v="Item"/>
    <s v="-"/>
    <s v="-"/>
    <n v="500"/>
    <s v="53_ES"/>
    <s v="05__O"/>
    <s v="39-39A"/>
    <n v="220"/>
    <s v="220 - PT PIRIE - FEELEY STREET OFFICE"/>
    <b v="1"/>
    <m/>
    <b v="1"/>
    <n v="2063"/>
    <s v=""/>
    <s v=""/>
    <s v="114-Escalation - calculated to the mid-point of seven year forecast-39"/>
    <n v="0"/>
    <s v="39-39A--114"/>
    <s v=""/>
    <s v="39-39A-"/>
    <n v="1"/>
    <m/>
    <s v="not APN"/>
    <s v="not APN"/>
    <n v="0"/>
    <n v="1.04"/>
    <n v="0"/>
    <s v="on costs"/>
    <n v="0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71"/>
    <s v="39-39B-______114"/>
    <n v="6067"/>
    <x v="18"/>
    <x v="18"/>
    <x v="148"/>
    <x v="83"/>
    <s v=""/>
    <s v=""/>
    <s v="ES"/>
    <s v="Escalation"/>
    <s v="O"/>
    <x v="4"/>
    <n v="114"/>
    <x v="33"/>
    <s v="Item"/>
    <s v="-"/>
    <s v="-"/>
    <n v="1600"/>
    <s v="53_ES"/>
    <s v="05__O"/>
    <s v="39-39B"/>
    <n v="221"/>
    <s v="221 - PT PIRIE - FEELEY STREET LUNCHROOM/MEETING ROOM"/>
    <b v="1"/>
    <m/>
    <b v="1"/>
    <n v="2071"/>
    <s v=""/>
    <s v=""/>
    <s v="114-Escalation - calculated to the mid-point of seven year forecast-39"/>
    <n v="0"/>
    <s v="39-39B--114"/>
    <s v=""/>
    <s v="39-39B-"/>
    <n v="1"/>
    <m/>
    <s v="not APN"/>
    <s v="not APN"/>
    <n v="0"/>
    <n v="0.78139534883720929"/>
    <n v="0"/>
    <s v="on costs"/>
    <n v="0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3"/>
    <s v="39-39C-______114"/>
    <n v="6103"/>
    <x v="18"/>
    <x v="18"/>
    <x v="29"/>
    <x v="5"/>
    <s v=""/>
    <s v=""/>
    <s v="ES"/>
    <s v="Escalation"/>
    <s v="O"/>
    <x v="4"/>
    <n v="114"/>
    <x v="33"/>
    <s v="Item"/>
    <s v="-"/>
    <s v="-"/>
    <n v="1900"/>
    <s v="53_ES"/>
    <s v="05__O"/>
    <s v="39-39C"/>
    <n v="222"/>
    <s v="222 - PT PIRIE - FEELEY STREET WORKSHOP"/>
    <b v="1"/>
    <m/>
    <b v="1"/>
    <n v="2083"/>
    <s v=""/>
    <s v=""/>
    <s v="114-Escalation - calculated to the mid-point of seven year forecast-39"/>
    <n v="0"/>
    <s v="39-39C--114"/>
    <s v=""/>
    <s v="39-39C-"/>
    <n v="1"/>
    <m/>
    <s v="not APN"/>
    <s v="not APN"/>
    <n v="0"/>
    <n v="0.73098301987360081"/>
    <n v="0"/>
    <s v="on costs"/>
    <n v="0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88"/>
    <s v="39-39D-______114"/>
    <n v="6121"/>
    <x v="18"/>
    <x v="18"/>
    <x v="149"/>
    <x v="67"/>
    <s v=""/>
    <s v=""/>
    <s v="ES"/>
    <s v="Escalation"/>
    <s v="O"/>
    <x v="4"/>
    <n v="114"/>
    <x v="33"/>
    <s v="Item"/>
    <s v="-"/>
    <s v="-"/>
    <n v="9100"/>
    <s v="53_ES"/>
    <s v="05__O"/>
    <s v="39-39D"/>
    <n v="223"/>
    <s v="223 - PT PIRIE - FEELEY STREET WASH BAY"/>
    <b v="1"/>
    <m/>
    <b v="1"/>
    <n v="2088"/>
    <s v=""/>
    <s v=""/>
    <s v="114-Escalation - calculated to the mid-point of seven year forecast-39"/>
    <n v="0"/>
    <s v="39-39D--114"/>
    <s v=""/>
    <s v="39-39D-"/>
    <n v="1"/>
    <m/>
    <s v="not APN"/>
    <s v="not APN"/>
    <n v="0"/>
    <n v="0.53230769230769226"/>
    <n v="0"/>
    <s v="on costs"/>
    <n v="0"/>
    <n v="0.10055248618784531"/>
    <m/>
    <n v="0"/>
    <x v="1"/>
    <n v="0.93473895582329314"/>
    <n v="0"/>
    <x v="1"/>
    <x v="0"/>
    <n v="0"/>
    <x v="3"/>
    <x v="3"/>
    <n v="300000"/>
    <s v="Other smaller work items"/>
    <s v="Regional"/>
    <x v="1"/>
  </r>
  <r>
    <n v="2099"/>
    <s v="39-39E-______114"/>
    <n v="6155"/>
    <x v="18"/>
    <x v="18"/>
    <x v="150"/>
    <x v="11"/>
    <s v=""/>
    <s v=""/>
    <s v="ES"/>
    <s v="Escalation"/>
    <s v="O"/>
    <x v="4"/>
    <n v="114"/>
    <x v="33"/>
    <s v="Item"/>
    <s v="-"/>
    <s v="-"/>
    <n v="43100"/>
    <s v="53_ES"/>
    <s v="05__O"/>
    <s v="39-39E"/>
    <n v="224"/>
    <s v="224 - PT PIRIE - FEELEY STREET EXTERNAL WORKS"/>
    <b v="1"/>
    <m/>
    <b v="1"/>
    <n v="2099"/>
    <s v=""/>
    <s v=""/>
    <s v="114-Escalation - calculated to the mid-point of seven year forecast-39"/>
    <n v="0"/>
    <s v="39-39E--114"/>
    <s v=""/>
    <s v="39-39E-"/>
    <n v="1"/>
    <m/>
    <s v="not APN"/>
    <s v="not APN"/>
    <n v="0"/>
    <n v="0.67533051677884692"/>
    <n v="0"/>
    <s v="on costs"/>
    <n v="0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08"/>
    <s v="40-40A-______114"/>
    <n v="6183"/>
    <x v="10"/>
    <x v="10"/>
    <x v="151"/>
    <x v="80"/>
    <s v=""/>
    <s v=""/>
    <s v="ES"/>
    <s v="Escalation"/>
    <s v="O"/>
    <x v="4"/>
    <n v="114"/>
    <x v="33"/>
    <s v="Item"/>
    <s v="-"/>
    <s v="-"/>
    <n v="108500"/>
    <s v="53_ES"/>
    <s v="05__O"/>
    <s v="40-40A"/>
    <n v="226"/>
    <s v="226 - YORKETOWN - WAROOKA ROAD MAIN BUILDING"/>
    <b v="1"/>
    <m/>
    <b v="1"/>
    <n v="2108"/>
    <s v=""/>
    <s v=""/>
    <s v="114-Escalation - calculated to the mid-point of seven year forecast-40"/>
    <n v="0"/>
    <s v="40-40A--114"/>
    <s v=""/>
    <s v="40-40A-"/>
    <n v="0"/>
    <m/>
    <s v="not APN"/>
    <s v="not APN"/>
    <n v="0"/>
    <n v="0.85250058076715296"/>
    <n v="0"/>
    <s v="on costs"/>
    <n v="0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3"/>
    <s v="40-40B-______114"/>
    <n v="6227"/>
    <x v="10"/>
    <x v="10"/>
    <x v="13"/>
    <x v="11"/>
    <s v=""/>
    <s v=""/>
    <s v="ES"/>
    <s v="Escalation"/>
    <s v="O"/>
    <x v="4"/>
    <n v="114"/>
    <x v="33"/>
    <s v="Item"/>
    <s v="-"/>
    <s v="-"/>
    <n v="52600"/>
    <s v="53_ES"/>
    <s v="05__O"/>
    <s v="40-40B"/>
    <n v="227"/>
    <s v="227 - YORKETOWN - WAROOKA ROAD EXTERNAL WORKS"/>
    <b v="1"/>
    <m/>
    <b v="1"/>
    <n v="2123"/>
    <s v=""/>
    <s v=""/>
    <s v="114-Escalation - calculated to the mid-point of seven year forecast-40"/>
    <n v="0"/>
    <s v="40-40B--114"/>
    <s v=""/>
    <s v="40-40B-"/>
    <n v="0"/>
    <m/>
    <s v="not APN"/>
    <s v="not APN"/>
    <n v="0"/>
    <n v="0.85120110737041266"/>
    <n v="0"/>
    <s v="on costs"/>
    <n v="0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3"/>
    <s v="41-41A-______114"/>
    <n v="6265"/>
    <x v="40"/>
    <x v="40"/>
    <x v="152"/>
    <x v="84"/>
    <s v=""/>
    <s v=""/>
    <s v="ES"/>
    <s v="Escalation"/>
    <s v="O"/>
    <x v="4"/>
    <n v="114"/>
    <x v="33"/>
    <s v="Item"/>
    <s v="-"/>
    <s v="-"/>
    <n v="204800"/>
    <s v="53_ES"/>
    <s v="05__O"/>
    <s v="41-41A"/>
    <n v="229"/>
    <s v="229 - SEAFORD - 37 SHEARER DRIVE Logistic Shed"/>
    <b v="1"/>
    <m/>
    <b v="1"/>
    <n v="2133"/>
    <s v=""/>
    <s v=""/>
    <s v="114-Escalation - calculated to the mid-point of seven year forecast-41"/>
    <n v="0"/>
    <s v="41-41A--114"/>
    <s v=""/>
    <s v="41-41A-"/>
    <n v="0"/>
    <m/>
    <s v="not APN"/>
    <s v="not APN"/>
    <n v="0"/>
    <n v="0.60878675714285713"/>
    <n v="0"/>
    <s v="on costs"/>
    <n v="0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41"/>
    <s v="41-41B-______114"/>
    <n v="6306"/>
    <x v="40"/>
    <x v="40"/>
    <x v="153"/>
    <x v="67"/>
    <s v=""/>
    <s v=""/>
    <s v="ES"/>
    <s v="Escalation"/>
    <s v="O"/>
    <x v="4"/>
    <n v="114"/>
    <x v="33"/>
    <s v="Item"/>
    <s v="-"/>
    <s v="-"/>
    <n v="9600"/>
    <s v="53_ES"/>
    <s v="05__O"/>
    <s v="41-41B"/>
    <n v="230"/>
    <s v="230 - SEAFORD - 37 SHEARER DRIVE Wash bay"/>
    <b v="1"/>
    <m/>
    <b v="1"/>
    <n v="2141"/>
    <s v=""/>
    <s v=""/>
    <s v="114-Escalation - calculated to the mid-point of seven year forecast-41"/>
    <n v="0"/>
    <s v="41-41B--114"/>
    <s v=""/>
    <s v="41-41B-"/>
    <n v="0"/>
    <m/>
    <s v="not APN"/>
    <s v="not APN"/>
    <n v="0"/>
    <n v="0.62021538461538461"/>
    <n v="0"/>
    <s v="on costs"/>
    <n v="0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6"/>
    <s v="41-41C-______114"/>
    <n v="6370"/>
    <x v="40"/>
    <x v="40"/>
    <x v="154"/>
    <x v="10"/>
    <s v=""/>
    <s v=""/>
    <s v="ES"/>
    <s v="Escalation"/>
    <s v="O"/>
    <x v="4"/>
    <n v="114"/>
    <x v="33"/>
    <s v="Item"/>
    <s v="-"/>
    <s v="-"/>
    <n v="417600"/>
    <s v="53_ES"/>
    <s v="05__O"/>
    <s v="41-41C"/>
    <n v="231"/>
    <s v="231 - SEAFORD - 37 SHEARER DRIVE External Works"/>
    <b v="1"/>
    <m/>
    <b v="1"/>
    <n v="2156"/>
    <s v=""/>
    <s v=""/>
    <s v="114-Escalation - calculated to the mid-point of seven year forecast-41"/>
    <n v="0"/>
    <s v="41-41C--114"/>
    <s v=""/>
    <s v="41-41C-"/>
    <n v="0"/>
    <m/>
    <s v="not APN"/>
    <s v="not APN"/>
    <n v="0"/>
    <n v="0.60890183887915938"/>
    <n v="0"/>
    <s v="on costs"/>
    <n v="0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406"/>
    <s v="7-7A-________315"/>
    <n v="1213"/>
    <x v="0"/>
    <x v="0"/>
    <x v="1"/>
    <x v="1"/>
    <s v=""/>
    <s v=""/>
    <s v="EW"/>
    <s v="External Walls"/>
    <s v="A"/>
    <x v="1"/>
    <n v="315"/>
    <x v="51"/>
    <s v="Item"/>
    <s v="-"/>
    <s v="-"/>
    <n v="600000"/>
    <s v="05_EW"/>
    <s v="01__A"/>
    <s v="7-7A"/>
    <n v="44"/>
    <s v="044 - KESWICK - 1 ANZAC HIGHWAY OFFICE BUILDING"/>
    <b v="1"/>
    <m/>
    <b v="1"/>
    <n v="406"/>
    <s v=""/>
    <s v=""/>
    <s v="315-Allowance to re-caulk glazed facade panels-7"/>
    <n v="0"/>
    <s v="7-7A--315"/>
    <s v=""/>
    <s v="7-7A-"/>
    <n v="0"/>
    <m/>
    <s v="not APN"/>
    <s v="not APN"/>
    <n v="0"/>
    <n v="0.60882316575975093"/>
    <n v="965293.89945585059"/>
    <s v="direct"/>
    <n v="1"/>
    <n v="0.10000088373843743"/>
    <m/>
    <n v="1"/>
    <x v="0"/>
    <n v="0.93783079843594719"/>
    <n v="905282.34845202928"/>
    <x v="0"/>
    <x v="0"/>
    <n v="0"/>
    <x v="0"/>
    <x v="1"/>
    <n v="350000"/>
    <s v="Allowance to re-caulk glazed facade panels"/>
    <s v="Metropolitan"/>
    <x v="0"/>
  </r>
  <r>
    <n v="1466"/>
    <s v="25-25B-______102"/>
    <n v="4212"/>
    <x v="16"/>
    <x v="16"/>
    <x v="106"/>
    <x v="74"/>
    <s v=""/>
    <s v=""/>
    <s v="EW"/>
    <s v="External Walls"/>
    <s v="S"/>
    <x v="3"/>
    <n v="102"/>
    <x v="52"/>
    <s v="Item"/>
    <s v="-"/>
    <s v="-"/>
    <n v="9600"/>
    <s v="05_EW"/>
    <s v="02__S"/>
    <s v="25-25B"/>
    <n v="143"/>
    <s v="143 - WHYALLA - 61-65 MCRITCHIE CRESCENT GARAGE / STORAGE"/>
    <b v="1"/>
    <m/>
    <b v="1"/>
    <n v="1466"/>
    <s v=""/>
    <s v=""/>
    <s v="102-Allowance to structurally reinforce masonry wall-25"/>
    <n v="0"/>
    <s v="25-25B--102"/>
    <s v=""/>
    <s v="25-25B-"/>
    <n v="0"/>
    <m/>
    <s v="not APN"/>
    <s v="not APN"/>
    <n v="0"/>
    <n v="0.89050482315112545"/>
    <n v="18148.846302250804"/>
    <s v="direct"/>
    <n v="1"/>
    <n v="8.6884667074593275E-2"/>
    <m/>
    <n v="0"/>
    <x v="1"/>
    <n v="0.94047082475121058"/>
    <n v="17068.460450160772"/>
    <x v="0"/>
    <x v="0"/>
    <n v="0"/>
    <x v="3"/>
    <x v="3"/>
    <n v="300000"/>
    <s v="Other smaller work items"/>
    <s v="Regional"/>
    <x v="1"/>
  </r>
  <r>
    <n v="27"/>
    <s v="1-1A-1AE______48"/>
    <n v="75"/>
    <x v="23"/>
    <x v="23"/>
    <x v="41"/>
    <x v="30"/>
    <s v="1AE"/>
    <s v="Logistics External Works"/>
    <s v="XR"/>
    <s v="Roads, Footpaths and Paved Areas"/>
    <s v="C"/>
    <x v="2"/>
    <n v="48"/>
    <x v="53"/>
    <s v="m"/>
    <n v="475"/>
    <n v="75"/>
    <n v="35625"/>
    <s v="33_XR"/>
    <s v="04__C"/>
    <s v="1-1A-1AE"/>
    <n v="4"/>
    <s v="004 - ANGLE PARK - 500 GRAND JUNCTION ROAD LOGISTICS Logistics External Works"/>
    <b v="1"/>
    <m/>
    <b v="1"/>
    <n v="27"/>
    <s v="Works associated with pavement replacement and better stormwater management"/>
    <s v="Water not directed off-site and flooding will occur"/>
    <s v="48-Replace concrete kerb and gutter-1"/>
    <n v="1"/>
    <s v="1-1A-1AE-48"/>
    <n v="0"/>
    <s v="1-1A-1AE"/>
    <n v="0"/>
    <n v="2"/>
    <s v="major"/>
    <n v="0.60891124760345805"/>
    <n v="57317.463195873199"/>
    <n v="0.60891124760345805"/>
    <n v="57317.463195873199"/>
    <s v="direct"/>
    <n v="1"/>
    <n v="0.10000432147353312"/>
    <m/>
    <n v="1"/>
    <x v="0"/>
    <n v="0.9378359002748603"/>
    <n v="53754.37469777291"/>
    <x v="0"/>
    <x v="0"/>
    <n v="0"/>
    <x v="2"/>
    <x v="4"/>
    <n v="350000"/>
    <s v="Other smaller work items"/>
    <s v="Metropolitan"/>
    <x v="0"/>
  </r>
  <r>
    <n v="359"/>
    <s v="6-6A-_________28"/>
    <n v="1080"/>
    <x v="11"/>
    <x v="11"/>
    <x v="15"/>
    <x v="13"/>
    <s v=""/>
    <s v=""/>
    <s v="EW"/>
    <s v="External Walls"/>
    <s v="S"/>
    <x v="3"/>
    <n v="28"/>
    <x v="54"/>
    <s v="Item"/>
    <s v="-"/>
    <s v="-"/>
    <n v="850"/>
    <s v="05_EW"/>
    <s v="02__S"/>
    <s v="6-6A"/>
    <n v="40"/>
    <s v="040 - HOLDEN HILL - 38-44 JACOBSON CRESCENT OFFICE"/>
    <b v="1"/>
    <m/>
    <b v="1"/>
    <n v="359"/>
    <s v=""/>
    <s v=""/>
    <s v="28-Remediate crack in masonry wall with flexible crack sealer or Helibar reinforcement or similar-6"/>
    <n v="0"/>
    <s v="6-6A--28"/>
    <s v=""/>
    <s v="6-6A-"/>
    <n v="1"/>
    <m/>
    <s v="not APN"/>
    <s v="not APN"/>
    <n v="0"/>
    <n v="0.6505859259259259"/>
    <n v="1402.998037037037"/>
    <s v="direct"/>
    <n v="1"/>
    <n v="0.10132007704279809"/>
    <m/>
    <n v="0"/>
    <x v="0"/>
    <n v="0.93268383707513969"/>
    <n v="1308.5535925925926"/>
    <x v="1"/>
    <x v="0"/>
    <n v="0"/>
    <x v="3"/>
    <x v="3"/>
    <n v="300000"/>
    <s v="Other smaller work items"/>
    <s v="Metropolitan"/>
    <x v="1"/>
  </r>
  <r>
    <n v="696"/>
    <s v="11-11I-_______28"/>
    <n v="1928"/>
    <x v="2"/>
    <x v="2"/>
    <x v="63"/>
    <x v="48"/>
    <s v=""/>
    <s v=""/>
    <s v="EW"/>
    <s v="External Walls"/>
    <s v="S"/>
    <x v="3"/>
    <n v="28"/>
    <x v="54"/>
    <s v="Item"/>
    <s v="-"/>
    <s v="-"/>
    <n v="1500"/>
    <s v="05_EW"/>
    <s v="02__S"/>
    <s v="11-11I"/>
    <n v="62"/>
    <s v="062 - MARLESTON NORTH - 212 RICHMOND ROAD WHITE HOUSE"/>
    <b v="1"/>
    <m/>
    <b v="1"/>
    <n v="696"/>
    <s v=""/>
    <s v=""/>
    <s v="28-Remediate crack in masonry wall with flexible crack sealer or Helibar reinforcement or similar-11"/>
    <n v="0"/>
    <s v="11-11I--28"/>
    <s v=""/>
    <s v="11-11I-"/>
    <n v="0"/>
    <m/>
    <s v="not APN"/>
    <s v="not APN"/>
    <n v="0"/>
    <n v="0.6230483460559797"/>
    <n v="2434.5725190839694"/>
    <s v="direct"/>
    <n v="1"/>
    <n v="0.10100902905646189"/>
    <m/>
    <n v="1"/>
    <x v="0"/>
    <n v="0.93612882374957951"/>
    <n v="2279.0735086231271"/>
    <x v="0"/>
    <x v="0"/>
    <n v="0"/>
    <x v="1"/>
    <x v="2"/>
    <n v="350000"/>
    <s v="Other smaller work items"/>
    <s v="Metropolitan"/>
    <x v="0"/>
  </r>
  <r>
    <n v="1001"/>
    <s v="15-15C-_______28"/>
    <n v="2853"/>
    <x v="1"/>
    <x v="1"/>
    <x v="28"/>
    <x v="21"/>
    <s v=""/>
    <s v=""/>
    <s v="EW"/>
    <s v="External Walls"/>
    <s v="S"/>
    <x v="3"/>
    <n v="28"/>
    <x v="54"/>
    <s v="Item"/>
    <s v="-"/>
    <s v="-"/>
    <n v="500"/>
    <s v="05_EW"/>
    <s v="02__S"/>
    <s v="15-15C"/>
    <n v="95"/>
    <s v="095 - ST MARYS - 33 AYLIFFES ROAD MALE TOILET BLOCK"/>
    <b v="1"/>
    <m/>
    <b v="1"/>
    <n v="1001"/>
    <s v=""/>
    <s v=""/>
    <s v="28-Remediate crack in masonry wall with flexible crack sealer or Helibar reinforcement or similar-15"/>
    <n v="0"/>
    <s v="15-15C--28"/>
    <s v=""/>
    <s v="15-15C-"/>
    <n v="0"/>
    <m/>
    <s v="not APN"/>
    <s v="not APN"/>
    <n v="0"/>
    <n v="0.62371707841031143"/>
    <n v="811.85853920515569"/>
    <s v="direct"/>
    <n v="1"/>
    <n v="0.1004600341593235"/>
    <m/>
    <n v="1"/>
    <x v="0"/>
    <n v="0.93384845978707409"/>
    <n v="758.15284640171853"/>
    <x v="0"/>
    <x v="0"/>
    <n v="0"/>
    <x v="1"/>
    <x v="2"/>
    <n v="350000"/>
    <s v="Other smaller work items"/>
    <s v="Metropolitan"/>
    <x v="0"/>
  </r>
  <r>
    <n v="1940"/>
    <s v="36-36A-_______28"/>
    <n v="5673"/>
    <x v="13"/>
    <x v="13"/>
    <x v="24"/>
    <x v="18"/>
    <s v=""/>
    <s v=""/>
    <s v="EW"/>
    <s v="External Walls"/>
    <s v="S"/>
    <x v="3"/>
    <n v="28"/>
    <x v="54"/>
    <s v="Item"/>
    <s v="-"/>
    <s v="-"/>
    <n v="1000"/>
    <s v="05_EW"/>
    <s v="02__S"/>
    <s v="36-36A"/>
    <n v="205"/>
    <s v="205 - MT BARKER - 31 ALEXANDRINA ROAD MAIN OFFICE BUILDING"/>
    <b v="1"/>
    <m/>
    <b v="1"/>
    <n v="1940"/>
    <s v=""/>
    <s v=""/>
    <s v="28-Remediate crack in masonry wall with flexible crack sealer or Helibar reinforcement or similar-36"/>
    <n v="0"/>
    <s v="36-36A--28"/>
    <s v=""/>
    <s v="36-36A-"/>
    <n v="0"/>
    <m/>
    <s v="not APN"/>
    <s v="not APN"/>
    <n v="0"/>
    <n v="0.61699555675238993"/>
    <n v="1616.99555675239"/>
    <s v="direct"/>
    <n v="1"/>
    <n v="0.10015793807540048"/>
    <m/>
    <n v="0"/>
    <x v="1"/>
    <n v="0.93616125644417425"/>
    <n v="1513.7685920739646"/>
    <x v="0"/>
    <x v="0"/>
    <n v="0"/>
    <x v="3"/>
    <x v="3"/>
    <n v="300000"/>
    <s v="Other smaller work items"/>
    <s v="Regional"/>
    <x v="1"/>
  </r>
  <r>
    <n v="2077"/>
    <s v="39-39C-_______28"/>
    <n v="6085"/>
    <x v="18"/>
    <x v="18"/>
    <x v="29"/>
    <x v="5"/>
    <s v=""/>
    <s v=""/>
    <s v="EW"/>
    <s v="External Walls"/>
    <s v="S"/>
    <x v="3"/>
    <n v="28"/>
    <x v="54"/>
    <s v="Item"/>
    <s v="-"/>
    <s v="-"/>
    <n v="2500"/>
    <s v="05_EW"/>
    <s v="02__S"/>
    <s v="39-39C"/>
    <n v="222"/>
    <s v="222 - PT PIRIE - FEELEY STREET WORKSHOP"/>
    <b v="1"/>
    <m/>
    <b v="1"/>
    <n v="2077"/>
    <s v=""/>
    <s v=""/>
    <s v="28-Remediate crack in masonry wall with flexible crack sealer or Helibar reinforcement or similar-39"/>
    <n v="0"/>
    <s v="39-39C--28"/>
    <s v=""/>
    <s v="39-39C-"/>
    <n v="1"/>
    <m/>
    <s v="not APN"/>
    <s v="not APN"/>
    <n v="0"/>
    <n v="0.73098301987360081"/>
    <n v="4327.4575496840016"/>
    <s v="direct"/>
    <n v="1"/>
    <n v="9.1201459223347561E-2"/>
    <m/>
    <n v="0"/>
    <x v="1"/>
    <n v="0.93401662780979189"/>
    <n v="4041.9173075458762"/>
    <x v="1"/>
    <x v="0"/>
    <n v="0"/>
    <x v="3"/>
    <x v="3"/>
    <n v="300000"/>
    <s v="Other smaller work items"/>
    <s v="Regional"/>
    <x v="1"/>
  </r>
  <r>
    <n v="1002"/>
    <s v="15-15C-______221"/>
    <n v="2854"/>
    <x v="1"/>
    <x v="1"/>
    <x v="28"/>
    <x v="21"/>
    <s v=""/>
    <s v=""/>
    <s v="EW"/>
    <s v="External Walls"/>
    <s v="S"/>
    <x v="3"/>
    <n v="221"/>
    <x v="55"/>
    <s v="Item"/>
    <s v="-"/>
    <s v="-"/>
    <n v="350"/>
    <s v="05_EW"/>
    <s v="02__S"/>
    <s v="15-15C"/>
    <n v="95"/>
    <s v="095 - ST MARYS - 33 AYLIFFES ROAD MALE TOILET BLOCK"/>
    <b v="1"/>
    <m/>
    <b v="1"/>
    <n v="1002"/>
    <s v=""/>
    <s v=""/>
    <s v="221-Remediate crack in plasterboard wall including paint finish-15"/>
    <n v="0"/>
    <s v="15-15C--221"/>
    <s v=""/>
    <s v="15-15C-"/>
    <n v="0"/>
    <m/>
    <s v="not APN"/>
    <s v="not APN"/>
    <n v="0"/>
    <n v="0.62371707841031143"/>
    <n v="568.30097744360899"/>
    <s v="direct"/>
    <n v="1"/>
    <n v="0.1004600341593235"/>
    <m/>
    <n v="1"/>
    <x v="0"/>
    <n v="0.93384845978707409"/>
    <n v="530.70699248120297"/>
    <x v="0"/>
    <x v="0"/>
    <n v="0"/>
    <x v="1"/>
    <x v="2"/>
    <n v="350000"/>
    <s v="Other smaller work items"/>
    <s v="Metropolitan"/>
    <x v="0"/>
  </r>
  <r>
    <n v="358"/>
    <s v="6-6A-_________29"/>
    <n v="1078"/>
    <x v="11"/>
    <x v="11"/>
    <x v="15"/>
    <x v="13"/>
    <s v=""/>
    <s v=""/>
    <s v="EW"/>
    <s v="External Walls"/>
    <s v="A"/>
    <x v="1"/>
    <n v="29"/>
    <x v="56"/>
    <s v="Item"/>
    <s v="-"/>
    <s v="-"/>
    <n v="2500"/>
    <s v="05_EW"/>
    <s v="01__A"/>
    <s v="6-6A"/>
    <n v="40"/>
    <s v="040 - HOLDEN HILL - 38-44 JACOBSON CRESCENT OFFICE"/>
    <b v="1"/>
    <m/>
    <b v="1"/>
    <n v="358"/>
    <s v=""/>
    <s v=""/>
    <s v="29-Rendered wall finish including paint (includes height access)-6"/>
    <n v="0"/>
    <s v="6-6A--29"/>
    <s v=""/>
    <s v="6-6A-"/>
    <n v="1"/>
    <m/>
    <s v="not APN"/>
    <s v="not APN"/>
    <n v="0"/>
    <n v="0.6505859259259259"/>
    <n v="4126.4648148148144"/>
    <s v="direct"/>
    <n v="1"/>
    <n v="0.10132007704279809"/>
    <m/>
    <n v="0"/>
    <x v="0"/>
    <n v="0.93268383707513969"/>
    <n v="3848.687037037037"/>
    <x v="1"/>
    <x v="0"/>
    <n v="0"/>
    <x v="3"/>
    <x v="3"/>
    <n v="300000"/>
    <s v="Other smaller work items"/>
    <s v="Metropolitan"/>
    <x v="1"/>
  </r>
  <r>
    <n v="487"/>
    <s v="7-7B-________374"/>
    <n v="1347"/>
    <x v="0"/>
    <x v="0"/>
    <x v="0"/>
    <x v="0"/>
    <s v=""/>
    <s v=""/>
    <s v="EW"/>
    <s v="External Walls"/>
    <s v="C"/>
    <x v="2"/>
    <n v="374"/>
    <x v="57"/>
    <s v="Item"/>
    <s v="-"/>
    <s v="-"/>
    <n v="20000"/>
    <s v="05_EW"/>
    <s v="04__C"/>
    <s v="7-7B"/>
    <n v="45"/>
    <s v="045 - KESWICK - 1 ANZAC HIGHWAY UNDERCROFT &amp; DECK CARPARK"/>
    <b v="1"/>
    <m/>
    <b v="1"/>
    <n v="487"/>
    <s v=""/>
    <s v=""/>
    <s v="374-Repaint concrete balustrade to carpark deck-7"/>
    <n v="0"/>
    <s v="7-7B--374"/>
    <s v=""/>
    <s v="7-7B-"/>
    <n v="0"/>
    <m/>
    <s v="not APN"/>
    <s v="not APN"/>
    <n v="0"/>
    <n v="0.61163824655979571"/>
    <n v="32232.764931195918"/>
    <s v="direct"/>
    <n v="1"/>
    <n v="0.10013133279839573"/>
    <m/>
    <n v="1"/>
    <x v="0"/>
    <n v="0.93750240967821841"/>
    <n v="30218.294793587746"/>
    <x v="0"/>
    <x v="0"/>
    <n v="0"/>
    <x v="0"/>
    <x v="0"/>
    <n v="350000"/>
    <s v="Other smaller work items"/>
    <s v="Metropolitan"/>
    <x v="0"/>
  </r>
  <r>
    <n v="1873"/>
    <s v="34-34A-______232"/>
    <n v="5470"/>
    <x v="37"/>
    <x v="37"/>
    <x v="136"/>
    <x v="80"/>
    <s v=""/>
    <s v=""/>
    <s v="EW"/>
    <s v="External Walls"/>
    <s v="A"/>
    <x v="1"/>
    <n v="232"/>
    <x v="58"/>
    <s v="Item"/>
    <s v="-"/>
    <s v="-"/>
    <n v="6500"/>
    <s v="05_EW"/>
    <s v="01__A"/>
    <s v="34-34A"/>
    <n v="197"/>
    <s v="197 - KINGSCOTE - 32 TELEGRAPH ROAD MAIN BUILDING"/>
    <b v="1"/>
    <m/>
    <b v="1"/>
    <n v="1873"/>
    <s v=""/>
    <s v=""/>
    <s v="232-Repaint existing metal sheet wall cladding-34"/>
    <n v="0"/>
    <s v="34-34A--232"/>
    <s v=""/>
    <s v="34-34A-"/>
    <n v="1"/>
    <m/>
    <s v="not APN"/>
    <s v="not APN"/>
    <n v="0"/>
    <n v="1.449142338494394"/>
    <n v="15919.425200213562"/>
    <s v="direct"/>
    <n v="1"/>
    <n v="6.5006771383907799E-2"/>
    <m/>
    <n v="0"/>
    <x v="1"/>
    <n v="0.95640083295336664"/>
    <n v="15225.351521623066"/>
    <x v="1"/>
    <x v="0"/>
    <n v="0"/>
    <x v="3"/>
    <x v="3"/>
    <n v="300000"/>
    <s v="Other smaller work items"/>
    <s v="Regional"/>
    <x v="1"/>
  </r>
  <r>
    <n v="1255"/>
    <s v="21-21F-______175"/>
    <n v="3614"/>
    <x v="4"/>
    <x v="4"/>
    <x v="21"/>
    <x v="11"/>
    <s v=""/>
    <s v=""/>
    <s v="EW"/>
    <s v="External Walls"/>
    <s v="A"/>
    <x v="1"/>
    <n v="175"/>
    <x v="59"/>
    <s v="Item"/>
    <s v="-"/>
    <s v="-"/>
    <n v="300"/>
    <s v="05_EW"/>
    <s v="01__A"/>
    <s v="21-21F"/>
    <n v="124"/>
    <s v="124 - MT GAMBIER - 18 AVEY ROAD EXTERNAL WORKS"/>
    <b v="1"/>
    <m/>
    <b v="1"/>
    <n v="1255"/>
    <s v=""/>
    <s v=""/>
    <s v="175-Repaint timber batten screen-21"/>
    <n v="0"/>
    <s v="21-21F--175"/>
    <s v=""/>
    <s v="21-21F-"/>
    <n v="0"/>
    <m/>
    <s v="not APN"/>
    <s v="not APN"/>
    <n v="0"/>
    <n v="0.85389854395110565"/>
    <n v="556.16956318533164"/>
    <s v="direct"/>
    <n v="1"/>
    <n v="8.5919720487986947E-2"/>
    <m/>
    <n v="0"/>
    <x v="1"/>
    <n v="0.94570085343520061"/>
    <n v="525.97003055905088"/>
    <x v="0"/>
    <x v="0"/>
    <n v="0"/>
    <x v="3"/>
    <x v="3"/>
    <n v="300000"/>
    <s v="Other smaller work items"/>
    <s v="Regional"/>
    <x v="1"/>
  </r>
  <r>
    <n v="486"/>
    <s v="7-7B-________317"/>
    <n v="1345"/>
    <x v="0"/>
    <x v="0"/>
    <x v="0"/>
    <x v="0"/>
    <s v=""/>
    <s v=""/>
    <s v="EW"/>
    <s v="External Walls"/>
    <s v="A"/>
    <x v="1"/>
    <n v="317"/>
    <x v="60"/>
    <s v="Item"/>
    <s v="-"/>
    <s v="-"/>
    <n v="2000"/>
    <s v="05_EW"/>
    <s v="01__A"/>
    <s v="7-7B"/>
    <n v="45"/>
    <s v="045 - KESWICK - 1 ANZAC HIGHWAY UNDERCROFT &amp; DECK CARPARK"/>
    <b v="1"/>
    <m/>
    <b v="1"/>
    <n v="486"/>
    <s v=""/>
    <s v=""/>
    <s v="317-Repaint walling to loading dock area-7"/>
    <n v="0"/>
    <s v="7-7B--317"/>
    <s v=""/>
    <s v="7-7B-"/>
    <n v="0"/>
    <m/>
    <s v="not APN"/>
    <s v="not APN"/>
    <n v="0"/>
    <n v="0.61163824655979571"/>
    <n v="3223.2764931195916"/>
    <s v="direct"/>
    <n v="1"/>
    <n v="0.10013133279839573"/>
    <m/>
    <n v="1"/>
    <x v="0"/>
    <n v="0.93750240967821841"/>
    <n v="3021.8294793587743"/>
    <x v="0"/>
    <x v="0"/>
    <n v="0"/>
    <x v="0"/>
    <x v="0"/>
    <n v="350000"/>
    <s v="Other smaller work items"/>
    <s v="Metropolitan"/>
    <x v="0"/>
  </r>
  <r>
    <n v="1793"/>
    <s v="32-32A-______192"/>
    <n v="5224"/>
    <x v="22"/>
    <x v="22"/>
    <x v="131"/>
    <x v="40"/>
    <s v=""/>
    <s v=""/>
    <s v="EW"/>
    <s v="External Walls"/>
    <s v="A"/>
    <x v="1"/>
    <n v="192"/>
    <x v="61"/>
    <s v="Item"/>
    <s v="-"/>
    <s v="-"/>
    <n v="1850"/>
    <s v="05_EW"/>
    <s v="01__A"/>
    <s v="32-32A"/>
    <n v="187"/>
    <s v="187 - CLEVE - DEPOT STREET OFFICE BUILDING"/>
    <b v="1"/>
    <m/>
    <b v="1"/>
    <n v="1793"/>
    <s v=""/>
    <s v=""/>
    <s v="192-Repaint weatherboard cladding-32"/>
    <n v="0"/>
    <s v="32-32A--192"/>
    <s v=""/>
    <s v="32-32A-"/>
    <n v="0"/>
    <m/>
    <s v="not APN"/>
    <s v="not APN"/>
    <n v="0"/>
    <n v="1.080215611814346"/>
    <n v="3848.3988818565399"/>
    <s v="direct"/>
    <n v="1"/>
    <n v="7.8772703770214766E-2"/>
    <m/>
    <n v="0"/>
    <x v="1"/>
    <n v="0.94929120257130117"/>
    <n v="3653.2512025316455"/>
    <x v="0"/>
    <x v="0"/>
    <n v="0"/>
    <x v="3"/>
    <x v="3"/>
    <n v="300000"/>
    <s v="Other smaller work items"/>
    <s v="Regional"/>
    <x v="1"/>
  </r>
  <r>
    <n v="489"/>
    <s v="7-7B-________377"/>
    <n v="1349"/>
    <x v="0"/>
    <x v="0"/>
    <x v="0"/>
    <x v="0"/>
    <s v=""/>
    <s v=""/>
    <s v="EW"/>
    <s v="External Walls"/>
    <s v="C"/>
    <x v="2"/>
    <n v="377"/>
    <x v="62"/>
    <s v="Item"/>
    <s v="-"/>
    <s v="-"/>
    <n v="2500"/>
    <s v="05_EW"/>
    <s v="04__C"/>
    <s v="7-7B"/>
    <n v="45"/>
    <s v="045 - KESWICK - 1 ANZAC HIGHWAY UNDERCROFT &amp; DECK CARPARK"/>
    <b v="1"/>
    <m/>
    <b v="1"/>
    <n v="489"/>
    <s v=""/>
    <s v=""/>
    <s v="377-Repair low-height block retaining wall between carparks-7"/>
    <n v="0"/>
    <s v="7-7B--377"/>
    <s v=""/>
    <s v="7-7B-"/>
    <n v="0"/>
    <m/>
    <s v="not APN"/>
    <s v="not APN"/>
    <n v="0"/>
    <n v="0.61163824655979571"/>
    <n v="4029.0956163994897"/>
    <s v="direct"/>
    <n v="1"/>
    <n v="0.10013133279839573"/>
    <m/>
    <n v="1"/>
    <x v="0"/>
    <n v="0.93750240967821841"/>
    <n v="3777.2868491984682"/>
    <x v="0"/>
    <x v="0"/>
    <n v="0"/>
    <x v="0"/>
    <x v="0"/>
    <n v="350000"/>
    <s v="Other smaller work items"/>
    <s v="Metropolitan"/>
    <x v="0"/>
  </r>
  <r>
    <n v="488"/>
    <s v="7-7B-________375"/>
    <n v="1348"/>
    <x v="0"/>
    <x v="0"/>
    <x v="0"/>
    <x v="0"/>
    <s v=""/>
    <s v=""/>
    <s v="EW"/>
    <s v="External Walls"/>
    <s v="C"/>
    <x v="2"/>
    <n v="375"/>
    <x v="63"/>
    <s v="Item"/>
    <s v="-"/>
    <s v="-"/>
    <n v="7500"/>
    <s v="05_EW"/>
    <s v="04__C"/>
    <s v="7-7B"/>
    <n v="45"/>
    <s v="045 - KESWICK - 1 ANZAC HIGHWAY UNDERCROFT &amp; DECK CARPARK"/>
    <b v="1"/>
    <m/>
    <b v="1"/>
    <n v="488"/>
    <s v=""/>
    <s v=""/>
    <s v="375-Repairs to concrete balustrade to carpark deck-7"/>
    <n v="0"/>
    <s v="7-7B--375"/>
    <s v=""/>
    <s v="7-7B-"/>
    <n v="0"/>
    <m/>
    <s v="not APN"/>
    <s v="not APN"/>
    <n v="0"/>
    <n v="0.61163824655979571"/>
    <n v="12087.286849198468"/>
    <s v="direct"/>
    <n v="1"/>
    <n v="0.10013133279839573"/>
    <m/>
    <n v="1"/>
    <x v="0"/>
    <n v="0.93750240967821841"/>
    <n v="11331.860547595405"/>
    <x v="0"/>
    <x v="0"/>
    <n v="0"/>
    <x v="0"/>
    <x v="0"/>
    <n v="350000"/>
    <s v="Other smaller work items"/>
    <s v="Metropolitan"/>
    <x v="0"/>
  </r>
  <r>
    <n v="404"/>
    <s v="7-7A-________298"/>
    <n v="1211"/>
    <x v="0"/>
    <x v="0"/>
    <x v="1"/>
    <x v="1"/>
    <s v=""/>
    <s v=""/>
    <s v="EW"/>
    <s v="External Walls"/>
    <s v="A"/>
    <x v="1"/>
    <n v="298"/>
    <x v="64"/>
    <s v="Item"/>
    <s v="-"/>
    <s v="-"/>
    <n v="2500"/>
    <s v="05_EW"/>
    <s v="01__A"/>
    <s v="7-7A"/>
    <n v="44"/>
    <s v="044 - KESWICK - 1 ANZAC HIGHWAY OFFICE BUILDING"/>
    <b v="1"/>
    <m/>
    <b v="1"/>
    <n v="404"/>
    <s v=""/>
    <s v=""/>
    <s v="298-Replace corroded steelwork adjacent openable plantroom louvres-7"/>
    <n v="0"/>
    <s v="7-7A--298"/>
    <s v=""/>
    <s v="7-7A-"/>
    <n v="0"/>
    <m/>
    <s v="not APN"/>
    <s v="not APN"/>
    <n v="0"/>
    <n v="0.60882316575975093"/>
    <n v="4022.0579143993773"/>
    <s v="direct"/>
    <n v="1"/>
    <n v="0.10000088373843743"/>
    <m/>
    <n v="1"/>
    <x v="0"/>
    <n v="0.93783079843594719"/>
    <n v="3772.0097852167887"/>
    <x v="0"/>
    <x v="0"/>
    <n v="0"/>
    <x v="0"/>
    <x v="1"/>
    <n v="350000"/>
    <s v="Other smaller work items"/>
    <s v="Metropolitan"/>
    <x v="0"/>
  </r>
  <r>
    <n v="377"/>
    <s v="6-6B-_________63"/>
    <n v="1134"/>
    <x v="11"/>
    <x v="11"/>
    <x v="34"/>
    <x v="5"/>
    <s v=""/>
    <s v=""/>
    <s v="EW"/>
    <s v="External Walls"/>
    <s v="A"/>
    <x v="1"/>
    <n v="63"/>
    <x v="65"/>
    <s v="Item"/>
    <s v="-"/>
    <s v="-"/>
    <n v="3500"/>
    <s v="05_EW"/>
    <s v="01__A"/>
    <s v="6-6B"/>
    <n v="41"/>
    <s v="041 - HOLDEN HILL - 38-44 JACOBSON CRESCENT WORKSHOP"/>
    <b v="1"/>
    <m/>
    <b v="1"/>
    <n v="377"/>
    <s v=""/>
    <s v=""/>
    <s v="63-Replace damaged cladding-6"/>
    <n v="0"/>
    <s v="6-6B--63"/>
    <s v=""/>
    <s v="6-6B-"/>
    <n v="1"/>
    <m/>
    <s v="not APN"/>
    <s v="not APN"/>
    <n v="0"/>
    <n v="0.65521535714285706"/>
    <n v="5793.2537499999999"/>
    <s v="direct"/>
    <n v="1"/>
    <n v="0.10226887056875526"/>
    <m/>
    <n v="0"/>
    <x v="0"/>
    <n v="0.93526953657087786"/>
    <n v="5418.2537499999999"/>
    <x v="1"/>
    <x v="0"/>
    <n v="0"/>
    <x v="3"/>
    <x v="3"/>
    <n v="300000"/>
    <s v="Other smaller work items"/>
    <s v="Metropolitan"/>
    <x v="1"/>
  </r>
  <r>
    <n v="1311"/>
    <s v="22-22D-_______63"/>
    <n v="3776"/>
    <x v="15"/>
    <x v="15"/>
    <x v="100"/>
    <x v="70"/>
    <s v=""/>
    <s v=""/>
    <s v="EW"/>
    <s v="External Walls"/>
    <s v="A"/>
    <x v="1"/>
    <n v="63"/>
    <x v="65"/>
    <s v="Item"/>
    <s v="-"/>
    <s v="-"/>
    <n v="2500"/>
    <s v="05_EW"/>
    <s v="01__A"/>
    <s v="22-22D"/>
    <n v="129"/>
    <s v="129 - NARACOORTE - 99 CEDAR AVENUE STORAGE SHEDS"/>
    <b v="1"/>
    <m/>
    <b v="1"/>
    <n v="1311"/>
    <s v=""/>
    <s v=""/>
    <s v="63-Replace damaged cladding-22"/>
    <n v="0"/>
    <s v="22-22D--63"/>
    <s v=""/>
    <s v="22-22D-"/>
    <n v="0"/>
    <m/>
    <s v="not APN"/>
    <s v="not APN"/>
    <n v="0"/>
    <n v="0.95185731343283586"/>
    <n v="4879.6432835820897"/>
    <s v="direct"/>
    <n v="1"/>
    <n v="8.6397078981218928E-2"/>
    <m/>
    <n v="0"/>
    <x v="1"/>
    <n v="0.93882596629738957"/>
    <n v="4581.1358208955226"/>
    <x v="0"/>
    <x v="0"/>
    <n v="0"/>
    <x v="3"/>
    <x v="3"/>
    <n v="300000"/>
    <s v="Other smaller work items"/>
    <s v="Regional"/>
    <x v="1"/>
  </r>
  <r>
    <n v="1465"/>
    <s v="25-25B-_______63"/>
    <n v="4210"/>
    <x v="16"/>
    <x v="16"/>
    <x v="106"/>
    <x v="74"/>
    <s v=""/>
    <s v=""/>
    <s v="EW"/>
    <s v="External Walls"/>
    <s v="A"/>
    <x v="1"/>
    <n v="63"/>
    <x v="65"/>
    <s v="Item"/>
    <s v="-"/>
    <s v="-"/>
    <n v="4500"/>
    <s v="05_EW"/>
    <s v="01__A"/>
    <s v="25-25B"/>
    <n v="143"/>
    <s v="143 - WHYALLA - 61-65 MCRITCHIE CRESCENT GARAGE / STORAGE"/>
    <b v="1"/>
    <m/>
    <b v="1"/>
    <n v="1465"/>
    <s v=""/>
    <s v=""/>
    <s v="63-Replace damaged cladding-25"/>
    <n v="0"/>
    <s v="25-25B--63"/>
    <s v=""/>
    <s v="25-25B-"/>
    <n v="0"/>
    <m/>
    <s v="not APN"/>
    <s v="not APN"/>
    <n v="0"/>
    <n v="0.89050482315112545"/>
    <n v="8507.2717041800643"/>
    <s v="direct"/>
    <n v="1"/>
    <n v="8.6884667074593275E-2"/>
    <m/>
    <n v="0"/>
    <x v="1"/>
    <n v="0.94047082475121058"/>
    <n v="8000.8408360128615"/>
    <x v="0"/>
    <x v="0"/>
    <n v="0"/>
    <x v="3"/>
    <x v="3"/>
    <n v="300000"/>
    <s v="Other smaller work items"/>
    <s v="Regional"/>
    <x v="1"/>
  </r>
  <r>
    <n v="490"/>
    <s v="7-7B-________388"/>
    <n v="1350"/>
    <x v="0"/>
    <x v="0"/>
    <x v="0"/>
    <x v="0"/>
    <s v=""/>
    <s v=""/>
    <s v="EW"/>
    <s v="External Walls"/>
    <s v="C"/>
    <x v="2"/>
    <n v="388"/>
    <x v="66"/>
    <s v="Item"/>
    <s v="-"/>
    <s v="-"/>
    <n v="2000"/>
    <s v="05_EW"/>
    <s v="04__C"/>
    <s v="7-7B"/>
    <n v="45"/>
    <s v="045 - KESWICK - 1 ANZAC HIGHWAY UNDERCROFT &amp; DECK CARPARK"/>
    <b v="1"/>
    <m/>
    <b v="1"/>
    <n v="490"/>
    <s v=""/>
    <s v=""/>
    <s v="388-Replace mastic to joint in ramp wall-7"/>
    <n v="0"/>
    <s v="7-7B--388"/>
    <s v=""/>
    <s v="7-7B-"/>
    <n v="0"/>
    <m/>
    <s v="not APN"/>
    <s v="not APN"/>
    <n v="0"/>
    <n v="0.61163824655979571"/>
    <n v="3223.2764931195916"/>
    <s v="direct"/>
    <n v="1"/>
    <n v="0.10013133279839573"/>
    <m/>
    <n v="1"/>
    <x v="0"/>
    <n v="0.93750240967821841"/>
    <n v="3021.8294793587743"/>
    <x v="0"/>
    <x v="0"/>
    <n v="0"/>
    <x v="0"/>
    <x v="0"/>
    <n v="350000"/>
    <s v="Other smaller work items"/>
    <s v="Metropolitan"/>
    <x v="0"/>
  </r>
  <r>
    <n v="405"/>
    <s v="7-7A-________314"/>
    <n v="1212"/>
    <x v="0"/>
    <x v="0"/>
    <x v="1"/>
    <x v="1"/>
    <s v=""/>
    <s v=""/>
    <s v="EW"/>
    <s v="External Walls"/>
    <s v="A"/>
    <x v="1"/>
    <n v="314"/>
    <x v="67"/>
    <s v="Item"/>
    <s v="-"/>
    <s v="-"/>
    <n v="615000"/>
    <s v="05_EW"/>
    <s v="01__A"/>
    <s v="7-7A"/>
    <n v="44"/>
    <s v="044 - KESWICK - 1 ANZAC HIGHWAY OFFICE BUILDING"/>
    <b v="1"/>
    <m/>
    <b v="1"/>
    <n v="405"/>
    <s v=""/>
    <s v=""/>
    <s v="314-Replace metal clad facade panels-7"/>
    <n v="0"/>
    <s v="7-7A--314"/>
    <s v=""/>
    <s v="7-7A-"/>
    <n v="0"/>
    <m/>
    <s v="not APN"/>
    <s v="not APN"/>
    <n v="0"/>
    <n v="0.60882316575975093"/>
    <n v="989426.2469422468"/>
    <s v="direct"/>
    <n v="1"/>
    <n v="0.10000088373843743"/>
    <m/>
    <n v="1"/>
    <x v="0"/>
    <n v="0.93783079843594719"/>
    <n v="927914.40716333"/>
    <x v="0"/>
    <x v="0"/>
    <n v="0"/>
    <x v="0"/>
    <x v="1"/>
    <n v="350000"/>
    <s v="Replace metal clad facade panels"/>
    <s v="Metropolitan"/>
    <x v="0"/>
  </r>
  <r>
    <n v="204"/>
    <s v="3-3B-________258"/>
    <n v="614"/>
    <x v="5"/>
    <x v="5"/>
    <x v="6"/>
    <x v="6"/>
    <s v=""/>
    <s v=""/>
    <s v="EW"/>
    <s v="External Walls"/>
    <s v="S"/>
    <x v="3"/>
    <n v="258"/>
    <x v="68"/>
    <s v="Item"/>
    <s v="-"/>
    <s v="-"/>
    <n v="50000"/>
    <s v="05_EW"/>
    <s v="02__S"/>
    <s v="3-3B"/>
    <n v="24"/>
    <s v="024 - ANGLE PARK - 622 SOUTH ROAD FLEET WORKSHOP"/>
    <b v="1"/>
    <m/>
    <b v="1"/>
    <n v="204"/>
    <s v=""/>
    <s v=""/>
    <s v="258-Supplementary steelwork required for new cladding-3"/>
    <n v="0"/>
    <s v="3-3B--258"/>
    <s v=""/>
    <s v="3-3B-"/>
    <n v="0"/>
    <m/>
    <s v="not APN"/>
    <s v="not APN"/>
    <n v="0"/>
    <n v="0.61023433849497422"/>
    <n v="80511.716924748704"/>
    <s v="direct"/>
    <n v="1"/>
    <n v="0.10003205851166475"/>
    <m/>
    <n v="0"/>
    <x v="0"/>
    <n v="0.93757668577618647"/>
    <n v="75485.908720456384"/>
    <x v="0"/>
    <x v="0"/>
    <n v="0"/>
    <x v="3"/>
    <x v="3"/>
    <n v="300000"/>
    <s v="Other smaller work items"/>
    <s v="Metropolitan"/>
    <x v="1"/>
  </r>
  <r>
    <n v="30"/>
    <s v="1-1A-1AE______50"/>
    <n v="80"/>
    <x v="23"/>
    <x v="23"/>
    <x v="41"/>
    <x v="30"/>
    <s v="1AE"/>
    <s v="Logistics External Works"/>
    <s v="XB"/>
    <s v="Outbuildings and Covered Ways"/>
    <s v="S"/>
    <x v="3"/>
    <n v="50"/>
    <x v="69"/>
    <s v="m²"/>
    <n v="200"/>
    <n v="250"/>
    <n v="50000"/>
    <s v="35_XB"/>
    <s v="02__S"/>
    <s v="1-1A-1AE"/>
    <n v="4"/>
    <s v="004 - ANGLE PARK - 500 GRAND JUNCTION ROAD LOGISTICS Logistics External Works"/>
    <b v="1"/>
    <m/>
    <b v="1"/>
    <n v="30"/>
    <s v="Standard of accommodation not appropriate"/>
    <s v="WHS claim"/>
    <s v="50-Replace storage shed-1"/>
    <n v="1"/>
    <s v="1-1A-1AE-50"/>
    <n v="1"/>
    <s v="1-1A-1AE"/>
    <n v="1"/>
    <n v="2"/>
    <s v="major"/>
    <n v="0.60891124760345805"/>
    <n v="80445.562380172909"/>
    <n v="0.60891124760345805"/>
    <n v="80445.562380172909"/>
    <s v="direct"/>
    <n v="1"/>
    <n v="0.10000432147353312"/>
    <m/>
    <n v="1"/>
    <x v="0"/>
    <n v="0.9378359002748603"/>
    <n v="75444.736417926892"/>
    <x v="0"/>
    <x v="1"/>
    <n v="0"/>
    <x v="2"/>
    <x v="4"/>
    <n v="350000"/>
    <s v="Other smaller work items"/>
    <s v="Metropolitan"/>
    <x v="0"/>
  </r>
  <r>
    <n v="208"/>
    <s v="3-3B-________254"/>
    <n v="624"/>
    <x v="5"/>
    <x v="5"/>
    <x v="6"/>
    <x v="6"/>
    <s v=""/>
    <s v=""/>
    <s v="FF"/>
    <s v="Floor Finishes"/>
    <s v="A"/>
    <x v="1"/>
    <n v="254"/>
    <x v="70"/>
    <s v="Item"/>
    <s v="-"/>
    <s v="-"/>
    <n v="93500"/>
    <s v="12_FF"/>
    <s v="01__A"/>
    <s v="3-3B"/>
    <n v="24"/>
    <s v="024 - ANGLE PARK - 622 SOUTH ROAD FLEET WORKSHOP"/>
    <b v="1"/>
    <m/>
    <b v="1"/>
    <n v="208"/>
    <s v=""/>
    <s v=""/>
    <s v="254-Epoxy floor finish including preparation-3"/>
    <n v="0"/>
    <s v="3-3B--254"/>
    <s v=""/>
    <s v="3-3B-"/>
    <n v="0"/>
    <m/>
    <s v="not APN"/>
    <s v="not APN"/>
    <n v="0"/>
    <n v="0.61023433849497422"/>
    <n v="150556.91064928009"/>
    <s v="direct"/>
    <n v="1"/>
    <n v="0.10003205851166475"/>
    <m/>
    <n v="0"/>
    <x v="0"/>
    <n v="0.93757668577618647"/>
    <n v="141158.64930725345"/>
    <x v="0"/>
    <x v="0"/>
    <n v="0"/>
    <x v="3"/>
    <x v="3"/>
    <n v="300000"/>
    <s v="Other smaller work items"/>
    <s v="Metropolitan"/>
    <x v="1"/>
  </r>
  <r>
    <n v="417"/>
    <s v="7-7A-________357"/>
    <n v="1232"/>
    <x v="0"/>
    <x v="0"/>
    <x v="1"/>
    <x v="1"/>
    <s v=""/>
    <s v=""/>
    <s v="FF"/>
    <s v="Floor Finishes"/>
    <s v="E"/>
    <x v="0"/>
    <n v="357"/>
    <x v="71"/>
    <s v="Item"/>
    <s v="-"/>
    <s v="-"/>
    <n v="3500"/>
    <s v="12_FF"/>
    <s v="03__E"/>
    <s v="7-7A"/>
    <n v="44"/>
    <s v="044 - KESWICK - 1 ANZAC HIGHWAY OFFICE BUILDING"/>
    <b v="1"/>
    <m/>
    <b v="1"/>
    <n v="417"/>
    <s v=""/>
    <s v=""/>
    <s v="357-High pressure floor clean to plant room areas-7"/>
    <n v="0"/>
    <s v="7-7A--357"/>
    <s v=""/>
    <s v="7-7A-"/>
    <n v="0"/>
    <m/>
    <s v="not APN"/>
    <s v="not APN"/>
    <n v="0"/>
    <n v="0.60882316575975093"/>
    <n v="5630.881080159128"/>
    <s v="direct"/>
    <n v="1"/>
    <n v="0.10000088373843743"/>
    <m/>
    <n v="1"/>
    <x v="0"/>
    <n v="0.93783079843594719"/>
    <n v="5280.8136993035041"/>
    <x v="0"/>
    <x v="0"/>
    <n v="0"/>
    <x v="0"/>
    <x v="1"/>
    <n v="350000"/>
    <s v="Other smaller work items"/>
    <s v="Metropolitan"/>
    <x v="0"/>
  </r>
  <r>
    <n v="492"/>
    <s v="7-7B-________376"/>
    <n v="1356"/>
    <x v="0"/>
    <x v="0"/>
    <x v="0"/>
    <x v="0"/>
    <s v=""/>
    <s v=""/>
    <s v="FF"/>
    <s v="Floor Finishes"/>
    <s v="C"/>
    <x v="2"/>
    <n v="376"/>
    <x v="72"/>
    <s v="Item"/>
    <s v="-"/>
    <s v="-"/>
    <n v="3000"/>
    <s v="12_FF"/>
    <s v="04__C"/>
    <s v="7-7B"/>
    <n v="45"/>
    <s v="045 - KESWICK - 1 ANZAC HIGHWAY UNDERCROFT &amp; DECK CARPARK"/>
    <b v="1"/>
    <m/>
    <b v="1"/>
    <n v="492"/>
    <s v=""/>
    <s v=""/>
    <s v="376-High pressure water clean to concrete deck to areas of low lying water and areas of moss covering to South East walkway-7"/>
    <n v="0"/>
    <s v="7-7B--376"/>
    <s v=""/>
    <s v="7-7B-"/>
    <n v="0"/>
    <m/>
    <s v="not APN"/>
    <s v="not APN"/>
    <n v="0"/>
    <n v="0.61163824655979571"/>
    <n v="4834.9147396793878"/>
    <s v="direct"/>
    <n v="1"/>
    <n v="0.10013133279839573"/>
    <m/>
    <n v="1"/>
    <x v="0"/>
    <n v="0.93750240967821841"/>
    <n v="4532.7442190381626"/>
    <x v="0"/>
    <x v="0"/>
    <n v="0"/>
    <x v="0"/>
    <x v="0"/>
    <n v="350000"/>
    <s v="Other smaller work items"/>
    <s v="Metropolitan"/>
    <x v="0"/>
  </r>
  <r>
    <n v="1180"/>
    <s v="21-21A-______162"/>
    <n v="3401"/>
    <x v="4"/>
    <x v="4"/>
    <x v="17"/>
    <x v="1"/>
    <s v=""/>
    <s v=""/>
    <s v="FF"/>
    <s v="Floor Finishes"/>
    <s v="A"/>
    <x v="1"/>
    <n v="162"/>
    <x v="73"/>
    <s v="Item"/>
    <s v="-"/>
    <s v="-"/>
    <n v="500"/>
    <s v="12_FF"/>
    <s v="01__A"/>
    <s v="21-21A"/>
    <n v="119"/>
    <s v="119 - MT GAMBIER - 18 AVEY ROAD OFFICE BUILDING"/>
    <b v="1"/>
    <m/>
    <b v="1"/>
    <n v="1180"/>
    <s v=""/>
    <s v=""/>
    <s v="162-Minor remediation work to flooring and transition strips-21"/>
    <n v="0"/>
    <s v="21-21A--162"/>
    <s v=""/>
    <s v="21-21A-"/>
    <n v="0"/>
    <m/>
    <s v="not APN"/>
    <s v="not APN"/>
    <n v="0"/>
    <n v="0.99957096774193555"/>
    <n v="999.78548387096782"/>
    <s v="direct"/>
    <n v="1"/>
    <n v="8.7739770858814417E-2"/>
    <m/>
    <n v="0"/>
    <x v="1"/>
    <n v="0.91933753530999396"/>
    <n v="919.14032258064526"/>
    <x v="0"/>
    <x v="0"/>
    <n v="0"/>
    <x v="3"/>
    <x v="3"/>
    <n v="300000"/>
    <s v="Other smaller work items"/>
    <s v="Regional"/>
    <x v="1"/>
  </r>
  <r>
    <n v="765"/>
    <s v="11-11O-_______76"/>
    <n v="2135"/>
    <x v="2"/>
    <x v="2"/>
    <x v="3"/>
    <x v="3"/>
    <s v=""/>
    <s v=""/>
    <s v="FF"/>
    <s v="Floor Finishes"/>
    <s v="A"/>
    <x v="1"/>
    <n v="76"/>
    <x v="74"/>
    <s v="Item"/>
    <s v="-"/>
    <s v="-"/>
    <n v="50000"/>
    <s v="12_FF"/>
    <s v="01__A"/>
    <s v="11-11O"/>
    <n v="68"/>
    <s v="068 - MARLESTON NORTH - 212 RICHMOND ROAD SUBSTATION WORKSHOP"/>
    <b v="1"/>
    <m/>
    <b v="1"/>
    <n v="765"/>
    <s v=""/>
    <s v=""/>
    <s v="76-Partial replacement of corroding air conditioning ductwork-11"/>
    <n v="0"/>
    <s v="11-11O--76"/>
    <s v=""/>
    <s v="11-11O-"/>
    <n v="0"/>
    <m/>
    <s v="not APN"/>
    <s v="not APN"/>
    <n v="0"/>
    <n v="0.61324529076056544"/>
    <n v="80662.264538028277"/>
    <s v="direct"/>
    <n v="1"/>
    <n v="0.10023024209444778"/>
    <m/>
    <n v="1"/>
    <x v="0"/>
    <n v="0.93757152251472631"/>
    <n v="75626.642172404783"/>
    <x v="0"/>
    <x v="0"/>
    <n v="0"/>
    <x v="2"/>
    <x v="2"/>
    <n v="350000"/>
    <s v="Other smaller work items"/>
    <s v="Metropolitan"/>
    <x v="0"/>
  </r>
  <r>
    <n v="648"/>
    <s v="11-11E-______107"/>
    <n v="1795"/>
    <x v="2"/>
    <x v="2"/>
    <x v="60"/>
    <x v="45"/>
    <s v=""/>
    <s v=""/>
    <s v="FF"/>
    <s v="Floor Finishes"/>
    <s v="A"/>
    <x v="1"/>
    <n v="107"/>
    <x v="75"/>
    <s v="Item"/>
    <s v="-"/>
    <s v="-"/>
    <n v="54000"/>
    <s v="12_FF"/>
    <s v="01__A"/>
    <s v="11-11E"/>
    <n v="58"/>
    <s v="058 - MARLESTON NORTH - 212 RICHMOND ROAD TRANSFORMER WORKSHOP &amp; OFFICE (INCL. ADJACENT SHEDS)"/>
    <b v="1"/>
    <m/>
    <b v="1"/>
    <n v="648"/>
    <s v=""/>
    <s v=""/>
    <s v="107-Repaint workshop floor-11"/>
    <n v="0"/>
    <s v="11-11E--107"/>
    <s v=""/>
    <s v="11-11E-"/>
    <n v="0"/>
    <m/>
    <s v="not APN"/>
    <s v="not APN"/>
    <n v="0"/>
    <n v="0.61104665055107144"/>
    <n v="86996.519129757857"/>
    <s v="direct"/>
    <n v="1"/>
    <n v="0.10004248000652716"/>
    <m/>
    <n v="1"/>
    <x v="0"/>
    <n v="0.93743771683108224"/>
    <n v="81553.818265251772"/>
    <x v="0"/>
    <x v="0"/>
    <n v="0"/>
    <x v="2"/>
    <x v="2"/>
    <n v="350000"/>
    <s v="Other smaller work items"/>
    <s v="Metropolitan"/>
    <x v="0"/>
  </r>
  <r>
    <n v="133"/>
    <s v="2-2A-_________79"/>
    <n v="397"/>
    <x v="6"/>
    <x v="6"/>
    <x v="9"/>
    <x v="8"/>
    <s v=""/>
    <s v=""/>
    <s v="FF"/>
    <s v="Floor Finishes"/>
    <s v="A"/>
    <x v="1"/>
    <n v="79"/>
    <x v="76"/>
    <s v="Item"/>
    <s v="-"/>
    <s v="-"/>
    <n v="65000"/>
    <s v="12_FF"/>
    <s v="01__A"/>
    <s v="2-2A"/>
    <n v="15"/>
    <s v="015 - ANGLE PARK - 480 GRAND JUNCTION ROAD TRAINING CENTRE (1985)"/>
    <b v="1"/>
    <m/>
    <b v="1"/>
    <n v="133"/>
    <s v=""/>
    <s v=""/>
    <s v="79-Replace carpet floor finish-2"/>
    <n v="0"/>
    <s v="2-2A--79"/>
    <s v=""/>
    <s v="2-2A-"/>
    <n v="0"/>
    <m/>
    <s v="not APN"/>
    <s v="not APN"/>
    <n v="0"/>
    <n v="0.61115857163181109"/>
    <n v="104725.30715606772"/>
    <s v="direct"/>
    <n v="1"/>
    <n v="0.10005018439540393"/>
    <m/>
    <n v="0"/>
    <x v="0"/>
    <n v="0.9373059220931953"/>
    <n v="98159.650590411155"/>
    <x v="0"/>
    <x v="0"/>
    <n v="0"/>
    <x v="3"/>
    <x v="3"/>
    <n v="300000"/>
    <s v="Other smaller work items"/>
    <s v="Metropolitan"/>
    <x v="1"/>
  </r>
  <r>
    <n v="333"/>
    <s v="5-5A-_________79"/>
    <n v="999"/>
    <x v="17"/>
    <x v="17"/>
    <x v="26"/>
    <x v="1"/>
    <s v=""/>
    <s v=""/>
    <s v="FF"/>
    <s v="Floor Finishes"/>
    <s v="A"/>
    <x v="1"/>
    <n v="79"/>
    <x v="76"/>
    <s v="Item"/>
    <s v="-"/>
    <s v="-"/>
    <n v="23000"/>
    <s v="12_FF"/>
    <s v="01__A"/>
    <s v="5-5A"/>
    <n v="37"/>
    <s v="037 - HINDMARSH - 1 STATION PLACE OFFICE BUILDING"/>
    <b v="1"/>
    <m/>
    <b v="1"/>
    <n v="333"/>
    <s v=""/>
    <s v=""/>
    <s v="79-Replace carpet floor finish-5"/>
    <n v="0"/>
    <s v="5-5A--79"/>
    <s v=""/>
    <s v="5-5A-"/>
    <n v="0"/>
    <m/>
    <s v="not APN"/>
    <s v="not APN"/>
    <n v="0"/>
    <n v="0.61426500237004267"/>
    <n v="37128.095054510981"/>
    <s v="direct"/>
    <n v="1"/>
    <n v="0.10038037700629353"/>
    <m/>
    <n v="0"/>
    <x v="0"/>
    <n v="0.93735736075285181"/>
    <n v="34802.29319007742"/>
    <x v="0"/>
    <x v="0"/>
    <n v="0"/>
    <x v="3"/>
    <x v="3"/>
    <n v="300000"/>
    <s v="Other smaller work items"/>
    <s v="Metropolitan"/>
    <x v="1"/>
  </r>
  <r>
    <n v="619"/>
    <s v="11-11C-_______79"/>
    <n v="1714"/>
    <x v="2"/>
    <x v="2"/>
    <x v="59"/>
    <x v="44"/>
    <s v=""/>
    <s v=""/>
    <s v="FF"/>
    <s v="Floor Finishes"/>
    <s v="A"/>
    <x v="1"/>
    <n v="79"/>
    <x v="76"/>
    <s v="Item"/>
    <s v="-"/>
    <s v="-"/>
    <n v="7000"/>
    <s v="12_FF"/>
    <s v="01__A"/>
    <s v="11-11C"/>
    <n v="56"/>
    <s v="056 - MARLESTON NORTH - 212 RICHMOND ROAD OUTPOST OFFICE"/>
    <b v="1"/>
    <m/>
    <b v="1"/>
    <n v="619"/>
    <s v=""/>
    <s v=""/>
    <s v="79-Replace carpet floor finish-11"/>
    <n v="0"/>
    <s v="11-11C--79"/>
    <s v=""/>
    <s v="11-11C-"/>
    <n v="0"/>
    <m/>
    <s v="not APN"/>
    <s v="not APN"/>
    <n v="0"/>
    <n v="0.64881864736005646"/>
    <n v="11541.730531520396"/>
    <s v="direct"/>
    <n v="1"/>
    <n v="0.101447873487424"/>
    <m/>
    <n v="1"/>
    <x v="0"/>
    <n v="0.93574132025883394"/>
    <n v="10800.074165636588"/>
    <x v="0"/>
    <x v="0"/>
    <n v="0"/>
    <x v="1"/>
    <x v="2"/>
    <n v="350000"/>
    <s v="Other smaller work items"/>
    <s v="Metropolitan"/>
    <x v="0"/>
  </r>
  <r>
    <n v="647"/>
    <s v="11-11E-_______79"/>
    <n v="1794"/>
    <x v="2"/>
    <x v="2"/>
    <x v="60"/>
    <x v="45"/>
    <s v=""/>
    <s v=""/>
    <s v="FF"/>
    <s v="Floor Finishes"/>
    <s v="A"/>
    <x v="1"/>
    <n v="79"/>
    <x v="76"/>
    <s v="Item"/>
    <s v="-"/>
    <s v="-"/>
    <n v="5000"/>
    <s v="12_FF"/>
    <s v="01__A"/>
    <s v="11-11E"/>
    <n v="58"/>
    <s v="058 - MARLESTON NORTH - 212 RICHMOND ROAD TRANSFORMER WORKSHOP &amp; OFFICE (INCL. ADJACENT SHEDS)"/>
    <b v="1"/>
    <m/>
    <b v="1"/>
    <n v="647"/>
    <s v=""/>
    <s v=""/>
    <s v="79-Replace carpet floor finish-11"/>
    <n v="0"/>
    <s v="11-11E--79"/>
    <s v=""/>
    <s v="11-11E-"/>
    <n v="0"/>
    <m/>
    <s v="not APN"/>
    <s v="not APN"/>
    <n v="0"/>
    <n v="0.61104665055107144"/>
    <n v="8055.2332527553572"/>
    <s v="direct"/>
    <n v="1"/>
    <n v="0.10004248000652716"/>
    <m/>
    <n v="1"/>
    <x v="0"/>
    <n v="0.93743771683108224"/>
    <n v="7551.279469004794"/>
    <x v="0"/>
    <x v="0"/>
    <n v="0"/>
    <x v="2"/>
    <x v="2"/>
    <n v="350000"/>
    <s v="Other smaller work items"/>
    <s v="Metropolitan"/>
    <x v="0"/>
  </r>
  <r>
    <n v="697"/>
    <s v="11-11I-_______79"/>
    <n v="1931"/>
    <x v="2"/>
    <x v="2"/>
    <x v="63"/>
    <x v="48"/>
    <s v=""/>
    <s v=""/>
    <s v="FF"/>
    <s v="Floor Finishes"/>
    <s v="A"/>
    <x v="1"/>
    <n v="79"/>
    <x v="76"/>
    <s v="Item"/>
    <s v="-"/>
    <s v="-"/>
    <n v="29250"/>
    <s v="12_FF"/>
    <s v="01__A"/>
    <s v="11-11I"/>
    <n v="62"/>
    <s v="062 - MARLESTON NORTH - 212 RICHMOND ROAD WHITE HOUSE"/>
    <b v="1"/>
    <m/>
    <b v="1"/>
    <n v="697"/>
    <s v=""/>
    <s v=""/>
    <s v="79-Replace carpet floor finish-11"/>
    <n v="0"/>
    <s v="11-11I--79"/>
    <s v=""/>
    <s v="11-11I-"/>
    <n v="0"/>
    <m/>
    <s v="not APN"/>
    <s v="not APN"/>
    <n v="0"/>
    <n v="0.6230483460559797"/>
    <n v="47474.164122137408"/>
    <s v="direct"/>
    <n v="1"/>
    <n v="0.10100902905646189"/>
    <m/>
    <n v="1"/>
    <x v="0"/>
    <n v="0.93612882374957951"/>
    <n v="44441.933418150984"/>
    <x v="0"/>
    <x v="0"/>
    <n v="0"/>
    <x v="1"/>
    <x v="2"/>
    <n v="350000"/>
    <s v="Other smaller work items"/>
    <s v="Metropolitan"/>
    <x v="0"/>
  </r>
  <r>
    <n v="713"/>
    <s v="11-11J-_______79"/>
    <n v="1977"/>
    <x v="2"/>
    <x v="2"/>
    <x v="64"/>
    <x v="49"/>
    <s v=""/>
    <s v=""/>
    <s v="FF"/>
    <s v="Floor Finishes"/>
    <s v="A"/>
    <x v="1"/>
    <n v="79"/>
    <x v="76"/>
    <s v="Item"/>
    <s v="-"/>
    <s v="-"/>
    <n v="6500"/>
    <s v="12_FF"/>
    <s v="01__A"/>
    <s v="11-11J"/>
    <n v="63"/>
    <s v="063 - MARLESTON NORTH - 212 RICHMOND ROAD ADMINISTRATION OFFICE"/>
    <b v="1"/>
    <m/>
    <b v="1"/>
    <n v="713"/>
    <s v=""/>
    <s v=""/>
    <s v="79-Replace carpet floor finish-11"/>
    <n v="0"/>
    <s v="11-11J--79"/>
    <s v=""/>
    <s v="11-11J-"/>
    <n v="0"/>
    <m/>
    <s v="not APN"/>
    <s v="not APN"/>
    <n v="0"/>
    <n v="0.62380512820512823"/>
    <n v="10554.733333333334"/>
    <s v="direct"/>
    <n v="1"/>
    <n v="0.10081976901843263"/>
    <m/>
    <n v="1"/>
    <x v="0"/>
    <n v="0.93683718521232184"/>
    <n v="9888.0666666666675"/>
    <x v="0"/>
    <x v="0"/>
    <n v="0"/>
    <x v="1"/>
    <x v="2"/>
    <n v="350000"/>
    <s v="Other smaller work items"/>
    <s v="Metropolitan"/>
    <x v="0"/>
  </r>
  <r>
    <n v="722"/>
    <s v="11-11K-_______79"/>
    <n v="2006"/>
    <x v="2"/>
    <x v="2"/>
    <x v="65"/>
    <x v="50"/>
    <s v=""/>
    <s v=""/>
    <s v="FF"/>
    <s v="Floor Finishes"/>
    <s v="A"/>
    <x v="1"/>
    <n v="79"/>
    <x v="76"/>
    <s v="Item"/>
    <s v="-"/>
    <s v="-"/>
    <n v="8300"/>
    <s v="12_FF"/>
    <s v="01__A"/>
    <s v="11-11K"/>
    <n v="64"/>
    <s v="064 - MARLESTON NORTH - 212 RICHMOND ROAD SUBSTATION MAINTENANCE OFFICE"/>
    <b v="1"/>
    <m/>
    <b v="1"/>
    <n v="722"/>
    <s v=""/>
    <s v=""/>
    <s v="79-Replace carpet floor finish-11"/>
    <n v="0"/>
    <s v="11-11K--79"/>
    <s v=""/>
    <s v="11-11K-"/>
    <n v="0"/>
    <m/>
    <s v="not APN"/>
    <s v="not APN"/>
    <n v="0"/>
    <n v="0.680215652173913"/>
    <n v="13945.789913043478"/>
    <s v="direct"/>
    <n v="1"/>
    <n v="0.10272518501947213"/>
    <m/>
    <n v="1"/>
    <x v="0"/>
    <n v="0.92237021334735503"/>
    <n v="12863.181217391304"/>
    <x v="0"/>
    <x v="0"/>
    <n v="0"/>
    <x v="1"/>
    <x v="2"/>
    <n v="350000"/>
    <s v="Other smaller work items"/>
    <s v="Metropolitan"/>
    <x v="0"/>
  </r>
  <r>
    <n v="835"/>
    <s v="12-12A-_______79"/>
    <n v="2340"/>
    <x v="3"/>
    <x v="3"/>
    <x v="72"/>
    <x v="57"/>
    <s v=""/>
    <s v=""/>
    <s v="FF"/>
    <s v="Floor Finishes"/>
    <s v="A"/>
    <x v="1"/>
    <n v="79"/>
    <x v="76"/>
    <s v="Item"/>
    <s v="-"/>
    <s v="-"/>
    <n v="875"/>
    <s v="12_FF"/>
    <s v="01__A"/>
    <s v="12-12A"/>
    <n v="75"/>
    <s v="075 - MARLESTON SOUTH - 41-55 BARNES AVENUE STORE A"/>
    <b v="1"/>
    <m/>
    <b v="1"/>
    <n v="835"/>
    <s v=""/>
    <s v=""/>
    <s v="79-Replace carpet floor finish-12"/>
    <n v="0"/>
    <s v="12-12A--79"/>
    <s v=""/>
    <s v="12-12A-"/>
    <n v="0"/>
    <m/>
    <s v="not APN"/>
    <s v="not APN"/>
    <n v="0"/>
    <n v="0.62367148381844084"/>
    <n v="1420.7125483411357"/>
    <s v="direct"/>
    <n v="1"/>
    <n v="0.10072997494997309"/>
    <m/>
    <n v="0"/>
    <x v="0"/>
    <n v="0.93732056444586742"/>
    <n v="1331.6630877264402"/>
    <x v="0"/>
    <x v="0"/>
    <n v="0"/>
    <x v="3"/>
    <x v="3"/>
    <n v="300000"/>
    <s v="Other smaller work items"/>
    <s v="Metropolitan"/>
    <x v="1"/>
  </r>
  <r>
    <n v="883"/>
    <s v="12-12E-_______79"/>
    <n v="2488"/>
    <x v="3"/>
    <x v="3"/>
    <x v="4"/>
    <x v="4"/>
    <s v=""/>
    <s v=""/>
    <s v="FF"/>
    <s v="Floor Finishes"/>
    <s v="A"/>
    <x v="1"/>
    <n v="79"/>
    <x v="76"/>
    <s v="Item"/>
    <s v="-"/>
    <s v="-"/>
    <n v="9035"/>
    <s v="12_FF"/>
    <s v="01__A"/>
    <s v="12-12E"/>
    <n v="79"/>
    <s v="079 - MARLESTON SOUTH - 41-55 BARNES AVENUE CBD OFFICE / AMENITIES / CANTEEN BUILDING"/>
    <b v="1"/>
    <m/>
    <b v="1"/>
    <n v="883"/>
    <s v=""/>
    <s v=""/>
    <s v="79-Replace carpet floor finish-12"/>
    <n v="0"/>
    <s v="12-12E--79"/>
    <s v=""/>
    <s v="12-12E-"/>
    <n v="0"/>
    <m/>
    <s v="not APN"/>
    <s v="not APN"/>
    <n v="0"/>
    <n v="0.62599123365146692"/>
    <n v="14690.830796041004"/>
    <s v="direct"/>
    <n v="1"/>
    <n v="0.10048017081246256"/>
    <m/>
    <n v="0"/>
    <x v="0"/>
    <n v="0.93478160489948414"/>
    <n v="13732.718388829975"/>
    <x v="0"/>
    <x v="0"/>
    <n v="0"/>
    <x v="3"/>
    <x v="3"/>
    <n v="300000"/>
    <s v="Other smaller work items"/>
    <s v="Metropolitan"/>
    <x v="1"/>
  </r>
  <r>
    <n v="897"/>
    <s v="12-12F-_______79"/>
    <n v="2526"/>
    <x v="3"/>
    <x v="3"/>
    <x v="27"/>
    <x v="20"/>
    <s v=""/>
    <s v=""/>
    <s v="FF"/>
    <s v="Floor Finishes"/>
    <s v="A"/>
    <x v="1"/>
    <n v="79"/>
    <x v="76"/>
    <s v="Item"/>
    <s v="-"/>
    <s v="-"/>
    <n v="4850"/>
    <s v="12_FF"/>
    <s v="01__A"/>
    <s v="12-12F"/>
    <n v="80"/>
    <s v="080 - MARLESTON SOUTH - 41-55 BARNES AVENUE METERING SERVICES"/>
    <b v="1"/>
    <m/>
    <b v="1"/>
    <n v="897"/>
    <s v=""/>
    <s v=""/>
    <s v="79-Replace carpet floor finish-12"/>
    <n v="0"/>
    <s v="12-12F--79"/>
    <s v=""/>
    <s v="12-12F-"/>
    <n v="0"/>
    <m/>
    <s v="not APN"/>
    <s v="not APN"/>
    <n v="0"/>
    <n v="0.65052812500000001"/>
    <n v="8005.0614062500008"/>
    <s v="direct"/>
    <n v="1"/>
    <n v="0.10168558192311944"/>
    <m/>
    <n v="0"/>
    <x v="0"/>
    <n v="0.92899999810666667"/>
    <n v="7436.7020312500008"/>
    <x v="0"/>
    <x v="0"/>
    <n v="0"/>
    <x v="3"/>
    <x v="3"/>
    <n v="300000"/>
    <s v="Other smaller work items"/>
    <s v="Metropolitan"/>
    <x v="1"/>
  </r>
  <r>
    <n v="934"/>
    <s v="13--__________79"/>
    <n v="2634"/>
    <x v="26"/>
    <x v="26"/>
    <x v="53"/>
    <x v="39"/>
    <s v=""/>
    <s v=""/>
    <s v="FF"/>
    <s v="Floor Finishes"/>
    <s v="A"/>
    <x v="1"/>
    <n v="79"/>
    <x v="76"/>
    <s v="Item"/>
    <s v="-"/>
    <s v="-"/>
    <n v="7035"/>
    <s v="12_FF"/>
    <s v="01__A"/>
    <s v="13"/>
    <n v="83"/>
    <s v="083 - RICHMOND - 229-231 RICHMOND ROAD (LEASED)"/>
    <b v="1"/>
    <m/>
    <b v="1"/>
    <n v="934"/>
    <s v=""/>
    <s v=""/>
    <s v="79-Replace carpet floor finish-13"/>
    <n v="0"/>
    <s v="13---79"/>
    <s v=""/>
    <s v="13--"/>
    <n v="1"/>
    <m/>
    <s v="not APN"/>
    <s v="not APN"/>
    <n v="0"/>
    <n v="0.62284119840555485"/>
    <n v="11416.687830783078"/>
    <s v="direct"/>
    <n v="1"/>
    <n v="0.10121425697043392"/>
    <m/>
    <n v="0"/>
    <x v="0"/>
    <n v="0.93661275687284107"/>
    <n v="10693.015463546353"/>
    <x v="1"/>
    <x v="0"/>
    <n v="0"/>
    <x v="3"/>
    <x v="3"/>
    <n v="300000"/>
    <s v="Other smaller work items"/>
    <s v="Metropolitan"/>
    <x v="1"/>
  </r>
  <r>
    <n v="980"/>
    <s v="15-15A-_______79"/>
    <n v="2786"/>
    <x v="1"/>
    <x v="1"/>
    <x v="18"/>
    <x v="15"/>
    <s v=""/>
    <s v=""/>
    <s v="FF"/>
    <s v="Floor Finishes"/>
    <s v="A"/>
    <x v="1"/>
    <n v="79"/>
    <x v="76"/>
    <s v="Item"/>
    <s v="-"/>
    <s v="-"/>
    <n v="23000"/>
    <s v="12_FF"/>
    <s v="01__A"/>
    <s v="15-15A"/>
    <n v="93"/>
    <s v="093 - ST MARYS - 33 AYLIFFES ROAD LINESMAN OFFICE"/>
    <b v="1"/>
    <m/>
    <b v="1"/>
    <n v="980"/>
    <s v=""/>
    <s v=""/>
    <s v="79-Replace carpet floor finish-15"/>
    <n v="0"/>
    <s v="15-15A--79"/>
    <s v=""/>
    <s v="15-15A-"/>
    <n v="0"/>
    <m/>
    <s v="not APN"/>
    <s v="not APN"/>
    <n v="0"/>
    <n v="0.63388768361581915"/>
    <n v="37579.416723163842"/>
    <s v="direct"/>
    <n v="1"/>
    <n v="0.10045733964915732"/>
    <m/>
    <n v="1"/>
    <x v="0"/>
    <n v="0.9377589314895961"/>
    <n v="35240.433672316387"/>
    <x v="0"/>
    <x v="0"/>
    <n v="0"/>
    <x v="1"/>
    <x v="2"/>
    <n v="350000"/>
    <s v="Other smaller work items"/>
    <s v="Metropolitan"/>
    <x v="0"/>
  </r>
  <r>
    <n v="990"/>
    <s v="15-15B-_______79"/>
    <n v="2818"/>
    <x v="1"/>
    <x v="1"/>
    <x v="2"/>
    <x v="2"/>
    <s v=""/>
    <s v=""/>
    <s v="FF"/>
    <s v="Floor Finishes"/>
    <s v="A"/>
    <x v="1"/>
    <n v="79"/>
    <x v="76"/>
    <s v="Item"/>
    <s v="-"/>
    <s v="-"/>
    <n v="27500"/>
    <s v="12_FF"/>
    <s v="01__A"/>
    <s v="15-15B"/>
    <n v="94"/>
    <s v="094 - ST MARYS - 33 AYLIFFES ROAD MAIN OFFICE"/>
    <b v="1"/>
    <m/>
    <b v="1"/>
    <n v="990"/>
    <s v=""/>
    <s v=""/>
    <s v="79-Replace carpet floor finish-15"/>
    <n v="0"/>
    <s v="15-15B--79"/>
    <s v=""/>
    <s v="15-15B-"/>
    <n v="0"/>
    <m/>
    <s v="not APN"/>
    <s v="not APN"/>
    <n v="0"/>
    <n v="0.61738816753926706"/>
    <n v="44478.174607329842"/>
    <s v="direct"/>
    <n v="1"/>
    <n v="0.10045556241329029"/>
    <m/>
    <n v="1"/>
    <x v="0"/>
    <n v="0.93525855821974502"/>
    <n v="41598.593455497379"/>
    <x v="0"/>
    <x v="0"/>
    <n v="0"/>
    <x v="1"/>
    <x v="2"/>
    <n v="350000"/>
    <s v="Other smaller work items"/>
    <s v="Metropolitan"/>
    <x v="0"/>
  </r>
  <r>
    <n v="1079"/>
    <s v="17-17A-_______79"/>
    <n v="3088"/>
    <x v="29"/>
    <x v="29"/>
    <x v="87"/>
    <x v="1"/>
    <s v=""/>
    <s v=""/>
    <s v="FF"/>
    <s v="Floor Finishes"/>
    <s v="A"/>
    <x v="1"/>
    <n v="79"/>
    <x v="76"/>
    <s v="Item"/>
    <s v="-"/>
    <s v="-"/>
    <n v="8850"/>
    <s v="12_FF"/>
    <s v="01__A"/>
    <s v="17-17A"/>
    <n v="105"/>
    <s v="105 - WINGFIELD (LEASED) - 12-14 SENNA ROAD OFFICE BUILDING"/>
    <b v="1"/>
    <m/>
    <b v="1"/>
    <n v="1079"/>
    <s v=""/>
    <s v=""/>
    <s v="79-Replace carpet floor finish-17"/>
    <n v="0"/>
    <s v="17-17A--79"/>
    <s v=""/>
    <s v="17-17A-"/>
    <n v="1"/>
    <m/>
    <s v="not APN"/>
    <s v="not APN"/>
    <n v="0"/>
    <n v="0.64688199999999996"/>
    <n v="14574.905699999999"/>
    <s v="direct"/>
    <n v="1"/>
    <n v="0.1026637676799283"/>
    <m/>
    <n v="0"/>
    <x v="0"/>
    <n v="0.93927919547362837"/>
    <n v="13689.905699999999"/>
    <x v="1"/>
    <x v="0"/>
    <n v="0"/>
    <x v="3"/>
    <x v="3"/>
    <n v="300000"/>
    <s v="Other smaller work items"/>
    <s v="Metropolitan"/>
    <x v="1"/>
  </r>
  <r>
    <n v="1455"/>
    <s v="25-25A-_______79"/>
    <n v="4178"/>
    <x v="16"/>
    <x v="16"/>
    <x v="23"/>
    <x v="1"/>
    <s v=""/>
    <s v=""/>
    <s v="FF"/>
    <s v="Floor Finishes"/>
    <s v="A"/>
    <x v="1"/>
    <n v="79"/>
    <x v="76"/>
    <s v="Item"/>
    <s v="-"/>
    <s v="-"/>
    <n v="11000"/>
    <s v="12_FF"/>
    <s v="01__A"/>
    <s v="25-25A"/>
    <n v="142"/>
    <s v="142 - WHYALLA - 61-65 MCRITCHIE CRESCENT OFFICE BUILDING"/>
    <b v="1"/>
    <m/>
    <b v="1"/>
    <n v="1455"/>
    <s v=""/>
    <s v=""/>
    <s v="79-Replace carpet floor finish-25"/>
    <n v="0"/>
    <s v="25-25A--79"/>
    <s v=""/>
    <s v="25-25A-"/>
    <n v="0"/>
    <m/>
    <s v="not APN"/>
    <s v="not APN"/>
    <n v="0"/>
    <n v="0.90745813953488363"/>
    <n v="20982.039534883723"/>
    <s v="direct"/>
    <n v="1"/>
    <n v="8.7097309848111759E-2"/>
    <m/>
    <n v="0"/>
    <x v="1"/>
    <n v="0.9390397789826227"/>
    <n v="19702.969767441864"/>
    <x v="0"/>
    <x v="0"/>
    <n v="0"/>
    <x v="3"/>
    <x v="3"/>
    <n v="300000"/>
    <s v="Other smaller work items"/>
    <s v="Regional"/>
    <x v="1"/>
  </r>
  <r>
    <n v="1577"/>
    <s v="28-28B-_______79"/>
    <n v="4557"/>
    <x v="7"/>
    <x v="7"/>
    <x v="14"/>
    <x v="12"/>
    <s v=""/>
    <s v=""/>
    <s v="FF"/>
    <s v="Floor Finishes"/>
    <s v="A"/>
    <x v="1"/>
    <n v="79"/>
    <x v="76"/>
    <s v="Item"/>
    <s v="-"/>
    <s v="-"/>
    <n v="16500"/>
    <s v="12_FF"/>
    <s v="01__A"/>
    <s v="28-28B"/>
    <n v="159"/>
    <s v="159 - PT AUGUSTA - PT 12 CHAPEL STREET TENANT OFFICE"/>
    <b v="1"/>
    <m/>
    <b v="1"/>
    <n v="1577"/>
    <s v=""/>
    <s v=""/>
    <s v="79-Replace carpet floor finish-28"/>
    <n v="0"/>
    <s v="28-28B--79"/>
    <s v=""/>
    <s v="28-28B-"/>
    <n v="0"/>
    <m/>
    <s v="not APN"/>
    <s v="not APN"/>
    <n v="0"/>
    <n v="0.866044766505636"/>
    <n v="30789.738647342991"/>
    <s v="direct"/>
    <n v="1"/>
    <n v="8.6238104531456181E-2"/>
    <m/>
    <n v="0"/>
    <x v="1"/>
    <n v="0.94390815849793985"/>
    <n v="29062.685507246373"/>
    <x v="0"/>
    <x v="0"/>
    <n v="0"/>
    <x v="3"/>
    <x v="3"/>
    <n v="300000"/>
    <s v="Other smaller work items"/>
    <s v="Regional"/>
    <x v="1"/>
  </r>
  <r>
    <n v="1636"/>
    <s v="29-29A-_______79"/>
    <n v="4738"/>
    <x v="34"/>
    <x v="34"/>
    <x v="117"/>
    <x v="40"/>
    <s v=""/>
    <s v=""/>
    <s v="FF"/>
    <s v="Floor Finishes"/>
    <s v="A"/>
    <x v="1"/>
    <n v="79"/>
    <x v="76"/>
    <s v="Item"/>
    <s v="-"/>
    <s v="-"/>
    <n v="13750"/>
    <s v="12_FF"/>
    <s v="01__A"/>
    <s v="29-29A"/>
    <n v="167"/>
    <s v="167 - PT LINCOLN - BEL AIRE DRIVE OFFICE BUILDING"/>
    <b v="1"/>
    <m/>
    <b v="1"/>
    <n v="1636"/>
    <s v=""/>
    <s v=""/>
    <s v="79-Replace carpet floor finish-29"/>
    <n v="0"/>
    <s v="29-29A--79"/>
    <s v=""/>
    <s v="29-29A-"/>
    <n v="0"/>
    <m/>
    <s v="not APN"/>
    <s v="not APN"/>
    <n v="0"/>
    <n v="0.94813999999999998"/>
    <n v="26786.924999999999"/>
    <s v="direct"/>
    <n v="1"/>
    <n v="8.2851414273641663E-2"/>
    <m/>
    <n v="0"/>
    <x v="1"/>
    <n v="0.9467319674634983"/>
    <n v="25360.038207547168"/>
    <x v="0"/>
    <x v="0"/>
    <n v="0"/>
    <x v="3"/>
    <x v="3"/>
    <n v="300000"/>
    <s v="Other smaller work items"/>
    <s v="Regional"/>
    <x v="1"/>
  </r>
  <r>
    <n v="1698"/>
    <s v="30-30A-_______79"/>
    <n v="4933"/>
    <x v="35"/>
    <x v="35"/>
    <x v="123"/>
    <x v="40"/>
    <s v=""/>
    <s v=""/>
    <s v="FF"/>
    <s v="Floor Finishes"/>
    <s v="A"/>
    <x v="1"/>
    <n v="79"/>
    <x v="76"/>
    <s v="Item"/>
    <s v="-"/>
    <s v="-"/>
    <n v="3500"/>
    <s v="12_FF"/>
    <s v="01__A"/>
    <s v="30-30A"/>
    <n v="175"/>
    <s v="175 - CEDUNA - GOODES ROAD OFFICE BUILDING"/>
    <b v="1"/>
    <m/>
    <b v="1"/>
    <n v="1698"/>
    <s v=""/>
    <s v=""/>
    <s v="79-Replace carpet floor finish-30"/>
    <n v="0"/>
    <s v="30-30A--79"/>
    <s v=""/>
    <s v="30-30A-"/>
    <n v="0"/>
    <m/>
    <s v="not APN"/>
    <s v="not APN"/>
    <n v="0"/>
    <n v="1.1743183186951067"/>
    <n v="7610.1141154328734"/>
    <s v="direct"/>
    <n v="1"/>
    <n v="7.2404050245440457E-2"/>
    <m/>
    <n v="0"/>
    <x v="1"/>
    <n v="0.9538354569888704"/>
    <n v="7258.7966750313681"/>
    <x v="0"/>
    <x v="0"/>
    <n v="0"/>
    <x v="3"/>
    <x v="3"/>
    <n v="300000"/>
    <s v="Other smaller work items"/>
    <s v="Regional"/>
    <x v="1"/>
  </r>
  <r>
    <n v="1748"/>
    <s v="31-31B-_______79"/>
    <n v="5088"/>
    <x v="36"/>
    <x v="36"/>
    <x v="127"/>
    <x v="78"/>
    <s v=""/>
    <s v=""/>
    <s v="FF"/>
    <s v="Floor Finishes"/>
    <s v="A"/>
    <x v="1"/>
    <n v="79"/>
    <x v="76"/>
    <s v="Item"/>
    <s v="-"/>
    <s v="-"/>
    <n v="7200"/>
    <s v="12_FF"/>
    <s v="01__A"/>
    <s v="31-31B"/>
    <n v="182"/>
    <s v="182 - CLARE - 14 LENNON STREET ENGINEERING OFFICE / LUNCHROOM BUILDING"/>
    <b v="1"/>
    <m/>
    <b v="1"/>
    <n v="1748"/>
    <s v=""/>
    <s v=""/>
    <s v="79-Replace carpet floor finish-31"/>
    <n v="0"/>
    <s v="31-31B--79"/>
    <s v=""/>
    <s v="31-31B-"/>
    <n v="0"/>
    <m/>
    <s v="not APN"/>
    <s v="not APN"/>
    <n v="0"/>
    <n v="0.79719658580413277"/>
    <n v="12939.815417789756"/>
    <s v="direct"/>
    <n v="1"/>
    <n v="9.049873416258522E-2"/>
    <m/>
    <n v="1"/>
    <x v="1"/>
    <n v="0.9400083928258437"/>
    <n v="12163.535094339622"/>
    <x v="0"/>
    <x v="0"/>
    <n v="0"/>
    <x v="2"/>
    <x v="2"/>
    <n v="350000"/>
    <s v="Other smaller work items"/>
    <s v="Regional"/>
    <x v="0"/>
  </r>
  <r>
    <n v="1796"/>
    <s v="32-32A-_______79"/>
    <n v="5231"/>
    <x v="22"/>
    <x v="22"/>
    <x v="131"/>
    <x v="40"/>
    <s v=""/>
    <s v=""/>
    <s v="FF"/>
    <s v="Floor Finishes"/>
    <s v="A"/>
    <x v="1"/>
    <n v="79"/>
    <x v="76"/>
    <s v="Item"/>
    <s v="-"/>
    <s v="-"/>
    <n v="13750"/>
    <s v="12_FF"/>
    <s v="01__A"/>
    <s v="32-32A"/>
    <n v="187"/>
    <s v="187 - CLEVE - DEPOT STREET OFFICE BUILDING"/>
    <b v="1"/>
    <m/>
    <b v="1"/>
    <n v="1796"/>
    <s v=""/>
    <s v=""/>
    <s v="79-Replace carpet floor finish-32"/>
    <n v="0"/>
    <s v="32-32A--79"/>
    <s v=""/>
    <s v="32-32A-"/>
    <n v="0"/>
    <m/>
    <s v="not APN"/>
    <s v="not APN"/>
    <n v="0"/>
    <n v="1.080215611814346"/>
    <n v="28602.964662447255"/>
    <s v="direct"/>
    <n v="1"/>
    <n v="7.8772703770214766E-2"/>
    <m/>
    <n v="0"/>
    <x v="1"/>
    <n v="0.94929120257130117"/>
    <n v="27152.542721518985"/>
    <x v="0"/>
    <x v="0"/>
    <n v="0"/>
    <x v="3"/>
    <x v="3"/>
    <n v="300000"/>
    <s v="Other smaller work items"/>
    <s v="Regional"/>
    <x v="1"/>
  </r>
  <r>
    <n v="1944"/>
    <s v="36-36A-_______79"/>
    <n v="5683"/>
    <x v="13"/>
    <x v="13"/>
    <x v="24"/>
    <x v="18"/>
    <s v=""/>
    <s v=""/>
    <s v="FF"/>
    <s v="Floor Finishes"/>
    <s v="A"/>
    <x v="1"/>
    <n v="79"/>
    <x v="76"/>
    <s v="Item"/>
    <s v="-"/>
    <s v="-"/>
    <n v="8725"/>
    <s v="12_FF"/>
    <s v="01__A"/>
    <s v="36-36A"/>
    <n v="205"/>
    <s v="205 - MT BARKER - 31 ALEXANDRINA ROAD MAIN OFFICE BUILDING"/>
    <b v="1"/>
    <m/>
    <b v="1"/>
    <n v="1944"/>
    <s v=""/>
    <s v=""/>
    <s v="79-Replace carpet floor finish-36"/>
    <n v="0"/>
    <s v="36-36A--79"/>
    <s v=""/>
    <s v="36-36A-"/>
    <n v="0"/>
    <m/>
    <s v="not APN"/>
    <s v="not APN"/>
    <n v="0"/>
    <n v="0.61699555675238993"/>
    <n v="14108.286232664603"/>
    <s v="direct"/>
    <n v="1"/>
    <n v="0.10015793807540048"/>
    <m/>
    <n v="0"/>
    <x v="1"/>
    <n v="0.93616125644417425"/>
    <n v="13207.630965845341"/>
    <x v="0"/>
    <x v="0"/>
    <n v="0"/>
    <x v="3"/>
    <x v="3"/>
    <n v="300000"/>
    <s v="Other smaller work items"/>
    <s v="Regional"/>
    <x v="1"/>
  </r>
  <r>
    <n v="1979"/>
    <s v="36-36C-_______79"/>
    <n v="5781"/>
    <x v="13"/>
    <x v="13"/>
    <x v="19"/>
    <x v="16"/>
    <s v=""/>
    <s v=""/>
    <s v="FF"/>
    <s v="Floor Finishes"/>
    <s v="A"/>
    <x v="1"/>
    <n v="79"/>
    <x v="76"/>
    <s v="Item"/>
    <s v="-"/>
    <s v="-"/>
    <n v="11055"/>
    <s v="12_FF"/>
    <s v="01__A"/>
    <s v="36-36C"/>
    <n v="207"/>
    <s v="207 - MT BARKER - 31 ALEXANDRINA ROAD LINESMANS OFFICE"/>
    <b v="1"/>
    <m/>
    <b v="1"/>
    <n v="1979"/>
    <s v=""/>
    <s v=""/>
    <s v="79-Replace carpet floor finish-36"/>
    <n v="0"/>
    <s v="36-36C--79"/>
    <s v=""/>
    <s v="36-36C-"/>
    <n v="0"/>
    <m/>
    <s v="not APN"/>
    <s v="not APN"/>
    <n v="0"/>
    <n v="0.62779656211235157"/>
    <n v="17995.290994152048"/>
    <s v="direct"/>
    <n v="1"/>
    <n v="0.10065116510912983"/>
    <m/>
    <n v="0"/>
    <x v="1"/>
    <n v="0.93468076749227269"/>
    <n v="16819.852397660819"/>
    <x v="0"/>
    <x v="0"/>
    <n v="0"/>
    <x v="3"/>
    <x v="3"/>
    <n v="300000"/>
    <s v="Other smaller work items"/>
    <s v="Regional"/>
    <x v="1"/>
  </r>
  <r>
    <n v="31"/>
    <s v="1-1A-1AE_____164"/>
    <n v="81"/>
    <x v="23"/>
    <x v="23"/>
    <x v="41"/>
    <x v="30"/>
    <s v="1AE"/>
    <s v="Logistics External Works"/>
    <s v="XB"/>
    <s v="Outbuildings and Covered Ways"/>
    <s v="S"/>
    <x v="3"/>
    <n v="164"/>
    <x v="77"/>
    <s v="m²"/>
    <n v="185"/>
    <n v="450"/>
    <n v="83250"/>
    <s v="35_XB"/>
    <s v="02__S"/>
    <s v="1-1A-1AE"/>
    <n v="4"/>
    <s v="004 - ANGLE PARK - 500 GRAND JUNCTION ROAD LOGISTICS Logistics External Works"/>
    <b v="1"/>
    <m/>
    <b v="1"/>
    <n v="31"/>
    <s v="Standard of accommodation not appropriate"/>
    <s v="WHS claim"/>
    <s v="164-Replace storage shed including new topping slab-1"/>
    <n v="1"/>
    <s v="1-1A-1AE-164"/>
    <n v="1"/>
    <s v="1-1A-1AE"/>
    <n v="1"/>
    <n v="2"/>
    <s v="major"/>
    <n v="0.60891124760345805"/>
    <n v="133941.8613629879"/>
    <n v="0.60891124760345805"/>
    <n v="133941.8613629879"/>
    <s v="direct"/>
    <n v="1"/>
    <n v="0.10000432147353312"/>
    <m/>
    <n v="1"/>
    <x v="0"/>
    <n v="0.9378359002748603"/>
    <n v="125615.48613584827"/>
    <x v="0"/>
    <x v="1"/>
    <n v="0"/>
    <x v="2"/>
    <x v="4"/>
    <n v="350000"/>
    <s v="Other smaller work items"/>
    <s v="Metropolitan"/>
    <x v="0"/>
  </r>
  <r>
    <n v="265"/>
    <s v="4-4A-_________26"/>
    <n v="807"/>
    <x v="14"/>
    <x v="14"/>
    <x v="20"/>
    <x v="17"/>
    <s v=""/>
    <s v=""/>
    <s v="FF"/>
    <s v="Floor Finishes"/>
    <s v="A"/>
    <x v="1"/>
    <n v="26"/>
    <x v="78"/>
    <s v="Item"/>
    <s v="-"/>
    <s v="-"/>
    <n v="550"/>
    <s v="12_FF"/>
    <s v="01__A"/>
    <s v="4-4A"/>
    <n v="31"/>
    <s v="031 - ELIZABETH - PEWSEY AVENUE MAIN OFFICE BUILDNG"/>
    <b v="1"/>
    <m/>
    <b v="1"/>
    <n v="265"/>
    <s v=""/>
    <s v=""/>
    <s v="26-Replace entrance mats-4"/>
    <n v="0"/>
    <s v="4-4A--26"/>
    <s v=""/>
    <s v="4-4A-"/>
    <n v="0"/>
    <m/>
    <s v="not APN"/>
    <s v="not APN"/>
    <n v="0"/>
    <n v="0.61530311890838207"/>
    <n v="888.41671539961021"/>
    <s v="direct"/>
    <n v="1"/>
    <n v="0.10024556844880272"/>
    <m/>
    <n v="0"/>
    <x v="0"/>
    <n v="0.93664397716528258"/>
    <n v="832.13016569200784"/>
    <x v="0"/>
    <x v="0"/>
    <n v="0"/>
    <x v="3"/>
    <x v="3"/>
    <n v="300000"/>
    <s v="Other smaller work items"/>
    <s v="Metropolitan"/>
    <x v="1"/>
  </r>
  <r>
    <n v="347"/>
    <s v="5-5B-_________26"/>
    <n v="1043"/>
    <x v="17"/>
    <x v="17"/>
    <x v="51"/>
    <x v="11"/>
    <s v=""/>
    <s v=""/>
    <s v="FF"/>
    <s v="Floor Finishes"/>
    <s v="A"/>
    <x v="1"/>
    <n v="26"/>
    <x v="78"/>
    <s v="Item"/>
    <s v="-"/>
    <s v="-"/>
    <n v="1050"/>
    <s v="12_FF"/>
    <s v="01__A"/>
    <s v="5-5B"/>
    <n v="38"/>
    <s v="038 - HINDMARSH - 1 STATION PLACE EXTERNAL WORKS"/>
    <b v="1"/>
    <m/>
    <b v="1"/>
    <n v="347"/>
    <s v=""/>
    <s v=""/>
    <s v="26-Replace entrance mats-5"/>
    <n v="0"/>
    <s v="5-5B--26"/>
    <s v=""/>
    <s v="5-5B-"/>
    <n v="0"/>
    <m/>
    <s v="not APN"/>
    <s v="not APN"/>
    <n v="0"/>
    <n v="0.61142605781315451"/>
    <n v="1691.9973607038123"/>
    <s v="direct"/>
    <n v="1"/>
    <n v="0.10010084445072379"/>
    <m/>
    <n v="0"/>
    <x v="0"/>
    <n v="0.93760519374367279"/>
    <n v="1586.425513196481"/>
    <x v="0"/>
    <x v="0"/>
    <n v="0"/>
    <x v="3"/>
    <x v="3"/>
    <n v="300000"/>
    <s v="Other smaller work items"/>
    <s v="Metropolitan"/>
    <x v="1"/>
  </r>
  <r>
    <n v="362"/>
    <s v="6-6A-_________26"/>
    <n v="1089"/>
    <x v="11"/>
    <x v="11"/>
    <x v="15"/>
    <x v="13"/>
    <s v=""/>
    <s v=""/>
    <s v="FF"/>
    <s v="Floor Finishes"/>
    <s v="A"/>
    <x v="1"/>
    <n v="26"/>
    <x v="78"/>
    <s v="Item"/>
    <s v="-"/>
    <s v="-"/>
    <n v="1100"/>
    <s v="12_FF"/>
    <s v="01__A"/>
    <s v="6-6A"/>
    <n v="40"/>
    <s v="040 - HOLDEN HILL - 38-44 JACOBSON CRESCENT OFFICE"/>
    <b v="1"/>
    <m/>
    <b v="1"/>
    <n v="362"/>
    <s v=""/>
    <s v=""/>
    <s v="26-Replace entrance mats-6"/>
    <n v="0"/>
    <s v="6-6A--26"/>
    <s v=""/>
    <s v="6-6A-"/>
    <n v="1"/>
    <m/>
    <s v="not APN"/>
    <s v="not APN"/>
    <n v="0"/>
    <n v="0.6505859259259259"/>
    <n v="1815.6445185185185"/>
    <s v="direct"/>
    <n v="1"/>
    <n v="0.10132007704279809"/>
    <m/>
    <n v="0"/>
    <x v="0"/>
    <n v="0.93268383707513969"/>
    <n v="1693.4222962962963"/>
    <x v="1"/>
    <x v="0"/>
    <n v="0"/>
    <x v="3"/>
    <x v="3"/>
    <n v="300000"/>
    <s v="Other smaller work items"/>
    <s v="Metropolitan"/>
    <x v="1"/>
  </r>
  <r>
    <n v="978"/>
    <s v="15-15A-_______26"/>
    <n v="2784"/>
    <x v="1"/>
    <x v="1"/>
    <x v="18"/>
    <x v="15"/>
    <s v=""/>
    <s v=""/>
    <s v="FF"/>
    <s v="Floor Finishes"/>
    <s v="A"/>
    <x v="1"/>
    <n v="26"/>
    <x v="78"/>
    <s v="Item"/>
    <s v="-"/>
    <s v="-"/>
    <n v="750"/>
    <s v="12_FF"/>
    <s v="01__A"/>
    <s v="15-15A"/>
    <n v="93"/>
    <s v="093 - ST MARYS - 33 AYLIFFES ROAD LINESMAN OFFICE"/>
    <b v="1"/>
    <m/>
    <b v="1"/>
    <n v="978"/>
    <s v=""/>
    <s v=""/>
    <s v="26-Replace entrance mats-15"/>
    <n v="0"/>
    <s v="15-15A--26"/>
    <s v=""/>
    <s v="15-15A-"/>
    <n v="0"/>
    <m/>
    <s v="not APN"/>
    <s v="not APN"/>
    <n v="0"/>
    <n v="0.63388768361581915"/>
    <n v="1225.4157627118643"/>
    <s v="direct"/>
    <n v="1"/>
    <n v="0.10045733964915732"/>
    <m/>
    <n v="1"/>
    <x v="0"/>
    <n v="0.9377589314895961"/>
    <n v="1149.1445762711862"/>
    <x v="0"/>
    <x v="0"/>
    <n v="0"/>
    <x v="1"/>
    <x v="2"/>
    <n v="350000"/>
    <s v="Other smaller work items"/>
    <s v="Metropolitan"/>
    <x v="0"/>
  </r>
  <r>
    <n v="1454"/>
    <s v="25-25A-_______26"/>
    <n v="4177"/>
    <x v="16"/>
    <x v="16"/>
    <x v="23"/>
    <x v="1"/>
    <s v=""/>
    <s v=""/>
    <s v="FF"/>
    <s v="Floor Finishes"/>
    <s v="A"/>
    <x v="1"/>
    <n v="26"/>
    <x v="78"/>
    <s v="Item"/>
    <s v="-"/>
    <s v="-"/>
    <n v="750"/>
    <s v="12_FF"/>
    <s v="01__A"/>
    <s v="25-25A"/>
    <n v="142"/>
    <s v="142 - WHYALLA - 61-65 MCRITCHIE CRESCENT OFFICE BUILDING"/>
    <b v="1"/>
    <m/>
    <b v="1"/>
    <n v="1454"/>
    <s v=""/>
    <s v=""/>
    <s v="26-Replace entrance mats-25"/>
    <n v="0"/>
    <s v="25-25A--26"/>
    <s v=""/>
    <s v="25-25A-"/>
    <n v="0"/>
    <m/>
    <s v="not APN"/>
    <s v="not APN"/>
    <n v="0"/>
    <n v="0.90745813953488363"/>
    <n v="1430.5936046511629"/>
    <s v="direct"/>
    <n v="1"/>
    <n v="8.7097309848111759E-2"/>
    <m/>
    <n v="0"/>
    <x v="1"/>
    <n v="0.9390397789826227"/>
    <n v="1343.3843023255815"/>
    <x v="0"/>
    <x v="0"/>
    <n v="0"/>
    <x v="3"/>
    <x v="3"/>
    <n v="300000"/>
    <s v="Other smaller work items"/>
    <s v="Regional"/>
    <x v="1"/>
  </r>
  <r>
    <n v="1634"/>
    <s v="29-29A-_______26"/>
    <n v="4736"/>
    <x v="34"/>
    <x v="34"/>
    <x v="117"/>
    <x v="40"/>
    <s v=""/>
    <s v=""/>
    <s v="FF"/>
    <s v="Floor Finishes"/>
    <s v="A"/>
    <x v="1"/>
    <n v="26"/>
    <x v="78"/>
    <s v="Item"/>
    <s v="-"/>
    <s v="-"/>
    <n v="750"/>
    <s v="12_FF"/>
    <s v="01__A"/>
    <s v="29-29A"/>
    <n v="167"/>
    <s v="167 - PT LINCOLN - BEL AIRE DRIVE OFFICE BUILDING"/>
    <b v="1"/>
    <m/>
    <b v="1"/>
    <n v="1634"/>
    <s v=""/>
    <s v=""/>
    <s v="26-Replace entrance mats-29"/>
    <n v="0"/>
    <s v="29-29A--26"/>
    <s v=""/>
    <s v="29-29A-"/>
    <n v="0"/>
    <m/>
    <s v="not APN"/>
    <s v="not APN"/>
    <n v="0"/>
    <n v="0.94813999999999998"/>
    <n v="1461.105"/>
    <s v="direct"/>
    <n v="1"/>
    <n v="8.2851414273641663E-2"/>
    <m/>
    <n v="0"/>
    <x v="1"/>
    <n v="0.9467319674634983"/>
    <n v="1383.2748113207547"/>
    <x v="0"/>
    <x v="0"/>
    <n v="0"/>
    <x v="3"/>
    <x v="3"/>
    <n v="300000"/>
    <s v="Other smaller work items"/>
    <s v="Regional"/>
    <x v="1"/>
  </r>
  <r>
    <n v="150"/>
    <s v="2-2B-________273"/>
    <n v="448"/>
    <x v="6"/>
    <x v="6"/>
    <x v="42"/>
    <x v="31"/>
    <s v=""/>
    <s v=""/>
    <s v="FF"/>
    <s v="Floor Finishes"/>
    <s v="A"/>
    <x v="1"/>
    <n v="273"/>
    <x v="79"/>
    <s v="Item"/>
    <s v="-"/>
    <s v="-"/>
    <n v="40000"/>
    <s v="12_FF"/>
    <s v="01__A"/>
    <s v="2-2B"/>
    <n v="16"/>
    <s v="016 - ANGLE PARK - 480 GRAND JUNCTION ROAD LARGE TRAINING CENTRE TRANSPORTABLE 1 (2013)"/>
    <b v="1"/>
    <m/>
    <b v="1"/>
    <n v="150"/>
    <s v=""/>
    <s v=""/>
    <s v="273-Replace floor finish - ave. rate vinyl / carpet-2"/>
    <n v="0"/>
    <s v="2-2B--273"/>
    <s v=""/>
    <s v="2-2B-"/>
    <n v="0"/>
    <m/>
    <s v="not APN"/>
    <s v="not APN"/>
    <n v="0"/>
    <n v="0.62749010011123474"/>
    <n v="65099.604004449393"/>
    <s v="direct"/>
    <n v="1"/>
    <n v="0.10081907219969762"/>
    <m/>
    <n v="0"/>
    <x v="0"/>
    <n v="0.93848734643707776"/>
    <n v="61095.154616240274"/>
    <x v="0"/>
    <x v="0"/>
    <n v="0"/>
    <x v="3"/>
    <x v="3"/>
    <n v="300000"/>
    <s v="Other smaller work items"/>
    <s v="Metropolitan"/>
    <x v="1"/>
  </r>
  <r>
    <n v="161"/>
    <s v="2-2C-________273"/>
    <n v="483"/>
    <x v="6"/>
    <x v="6"/>
    <x v="43"/>
    <x v="32"/>
    <s v=""/>
    <s v=""/>
    <s v="FF"/>
    <s v="Floor Finishes"/>
    <s v="A"/>
    <x v="1"/>
    <n v="273"/>
    <x v="79"/>
    <s v="Item"/>
    <s v="-"/>
    <s v="-"/>
    <n v="32000"/>
    <s v="12_FF"/>
    <s v="01__A"/>
    <s v="2-2C"/>
    <n v="17"/>
    <s v="017 - ANGLE PARK - 480 GRAND JUNCTION ROAD LARGE TRAINING CENTRE TRANSPORTABLE 2 (2013)"/>
    <b v="1"/>
    <m/>
    <b v="1"/>
    <n v="161"/>
    <s v=""/>
    <s v=""/>
    <s v="273-Replace floor finish - ave. rate vinyl / carpet-2"/>
    <n v="0"/>
    <s v="2-2C--273"/>
    <s v=""/>
    <s v="2-2C-"/>
    <n v="0"/>
    <m/>
    <s v="not APN"/>
    <s v="not APN"/>
    <n v="0"/>
    <n v="0.63357523056653497"/>
    <n v="52274.407378129123"/>
    <s v="direct"/>
    <n v="1"/>
    <n v="0.10125380634374637"/>
    <m/>
    <n v="0"/>
    <x v="0"/>
    <n v="0.9354778142077208"/>
    <n v="48901.548353096186"/>
    <x v="0"/>
    <x v="0"/>
    <n v="0"/>
    <x v="3"/>
    <x v="3"/>
    <n v="300000"/>
    <s v="Other smaller work items"/>
    <s v="Metropolitan"/>
    <x v="1"/>
  </r>
  <r>
    <n v="267"/>
    <s v="4-4A-_________84"/>
    <n v="809"/>
    <x v="14"/>
    <x v="14"/>
    <x v="20"/>
    <x v="17"/>
    <s v=""/>
    <s v=""/>
    <s v="FF"/>
    <s v="Floor Finishes"/>
    <s v="A"/>
    <x v="1"/>
    <n v="84"/>
    <x v="80"/>
    <s v="Item"/>
    <s v="-"/>
    <s v="-"/>
    <n v="3300"/>
    <s v="12_FF"/>
    <s v="01__A"/>
    <s v="4-4A"/>
    <n v="31"/>
    <s v="031 - ELIZABETH - PEWSEY AVENUE MAIN OFFICE BUILDNG"/>
    <b v="1"/>
    <m/>
    <b v="1"/>
    <n v="267"/>
    <s v=""/>
    <s v=""/>
    <s v="84-Replace tiled floor finish-4"/>
    <n v="0"/>
    <s v="4-4A--84"/>
    <s v=""/>
    <s v="4-4A-"/>
    <n v="0"/>
    <m/>
    <s v="not APN"/>
    <s v="not APN"/>
    <n v="0"/>
    <n v="0.61530311890838207"/>
    <n v="5330.5002923976608"/>
    <s v="direct"/>
    <n v="1"/>
    <n v="0.10024556844880272"/>
    <m/>
    <n v="0"/>
    <x v="0"/>
    <n v="0.93664397716528258"/>
    <n v="4992.7809941520463"/>
    <x v="0"/>
    <x v="0"/>
    <n v="0"/>
    <x v="3"/>
    <x v="3"/>
    <n v="300000"/>
    <s v="Other smaller work items"/>
    <s v="Metropolitan"/>
    <x v="1"/>
  </r>
  <r>
    <n v="884"/>
    <s v="12-12E-_______84"/>
    <n v="2489"/>
    <x v="3"/>
    <x v="3"/>
    <x v="4"/>
    <x v="4"/>
    <s v=""/>
    <s v=""/>
    <s v="FF"/>
    <s v="Floor Finishes"/>
    <s v="A"/>
    <x v="1"/>
    <n v="84"/>
    <x v="80"/>
    <s v="Item"/>
    <s v="-"/>
    <s v="-"/>
    <n v="5400"/>
    <s v="12_FF"/>
    <s v="01__A"/>
    <s v="12-12E"/>
    <n v="79"/>
    <s v="079 - MARLESTON SOUTH - 41-55 BARNES AVENUE CBD OFFICE / AMENITIES / CANTEEN BUILDING"/>
    <b v="1"/>
    <m/>
    <b v="1"/>
    <n v="884"/>
    <s v=""/>
    <s v=""/>
    <s v="84-Replace tiled floor finish-12"/>
    <n v="0"/>
    <s v="12-12E--84"/>
    <s v=""/>
    <s v="12-12E-"/>
    <n v="0"/>
    <m/>
    <s v="not APN"/>
    <s v="not APN"/>
    <n v="0"/>
    <n v="0.62599123365146692"/>
    <n v="8780.3526617179214"/>
    <s v="direct"/>
    <n v="1"/>
    <n v="0.10048017081246256"/>
    <m/>
    <n v="0"/>
    <x v="0"/>
    <n v="0.93478160489948414"/>
    <n v="8207.7121527041363"/>
    <x v="0"/>
    <x v="0"/>
    <n v="0"/>
    <x v="3"/>
    <x v="3"/>
    <n v="300000"/>
    <s v="Other smaller work items"/>
    <s v="Metropolitan"/>
    <x v="1"/>
  </r>
  <r>
    <n v="28"/>
    <s v="1-1A-1AE_____122"/>
    <n v="76"/>
    <x v="23"/>
    <x v="23"/>
    <x v="41"/>
    <x v="30"/>
    <s v="1AE"/>
    <s v="Logistics External Works"/>
    <s v="XR"/>
    <s v="Roads, Footpaths and Paved Areas"/>
    <s v="C"/>
    <x v="2"/>
    <n v="122"/>
    <x v="81"/>
    <s v="m²"/>
    <n v="24700"/>
    <n v="150"/>
    <n v="3705000"/>
    <s v="33_XR"/>
    <s v="04__C"/>
    <s v="1-1A-1AE"/>
    <n v="4"/>
    <s v="004 - ANGLE PARK - 500 GRAND JUNCTION ROAD LOGISTICS Logistics External Works"/>
    <b v="1"/>
    <m/>
    <b v="1"/>
    <n v="28"/>
    <s v="Concrete pavement type is suitable for the high loads experienced at this site and therefrore has a greater life cycle"/>
    <s v="Continual repairs of inferior ashphalt pavement surface"/>
    <s v="122-Replace pavement with concrete hardstand-1"/>
    <n v="1"/>
    <s v="1-1A-1AE-122"/>
    <n v="0"/>
    <s v="1-1A-1AE"/>
    <n v="0"/>
    <n v="2"/>
    <s v="major"/>
    <n v="0.60891124760345805"/>
    <n v="5961016.1723708129"/>
    <n v="0.60891124760345805"/>
    <n v="5961016.1723708129"/>
    <s v="direct"/>
    <n v="1"/>
    <n v="0.10000432147353312"/>
    <m/>
    <n v="1"/>
    <x v="0"/>
    <n v="0.9378359002748603"/>
    <n v="5590454.9685683828"/>
    <x v="0"/>
    <x v="0"/>
    <n v="0"/>
    <x v="2"/>
    <x v="4"/>
    <n v="350000"/>
    <s v="Replace pavement with concrete hardstand"/>
    <s v="Metropolitan"/>
    <x v="0"/>
  </r>
  <r>
    <n v="221"/>
    <s v="3-3C-_________27"/>
    <n v="665"/>
    <x v="5"/>
    <x v="5"/>
    <x v="46"/>
    <x v="34"/>
    <s v=""/>
    <s v=""/>
    <s v="FF"/>
    <s v="Floor Finishes"/>
    <s v="A"/>
    <x v="1"/>
    <n v="27"/>
    <x v="82"/>
    <s v="Item"/>
    <s v="-"/>
    <s v="-"/>
    <n v="6500"/>
    <s v="12_FF"/>
    <s v="01__A"/>
    <s v="3-3C"/>
    <n v="25"/>
    <s v="025 - ANGLE PARK - 622 SOUTH ROAD FLEET OFFICE"/>
    <b v="1"/>
    <m/>
    <b v="1"/>
    <n v="221"/>
    <s v=""/>
    <s v=""/>
    <s v="27-Replace vinyl floor finish-3"/>
    <n v="0"/>
    <s v="3-3C--27"/>
    <s v=""/>
    <s v="3-3C-"/>
    <n v="0"/>
    <m/>
    <s v="not APN"/>
    <s v="not APN"/>
    <n v="0"/>
    <n v="0.64140955223880602"/>
    <n v="10669.162089552239"/>
    <s v="direct"/>
    <n v="1"/>
    <n v="0.10002556653480629"/>
    <m/>
    <n v="0"/>
    <x v="0"/>
    <n v="0.93634884615006908"/>
    <n v="9990.0576119402995"/>
    <x v="0"/>
    <x v="0"/>
    <n v="0"/>
    <x v="3"/>
    <x v="3"/>
    <n v="300000"/>
    <s v="Other smaller work items"/>
    <s v="Metropolitan"/>
    <x v="1"/>
  </r>
  <r>
    <n v="266"/>
    <s v="4-4A-_________27"/>
    <n v="808"/>
    <x v="14"/>
    <x v="14"/>
    <x v="20"/>
    <x v="17"/>
    <s v=""/>
    <s v=""/>
    <s v="FF"/>
    <s v="Floor Finishes"/>
    <s v="A"/>
    <x v="1"/>
    <n v="27"/>
    <x v="82"/>
    <s v="Item"/>
    <s v="-"/>
    <s v="-"/>
    <n v="3000"/>
    <s v="12_FF"/>
    <s v="01__A"/>
    <s v="4-4A"/>
    <n v="31"/>
    <s v="031 - ELIZABETH - PEWSEY AVENUE MAIN OFFICE BUILDNG"/>
    <b v="1"/>
    <m/>
    <b v="1"/>
    <n v="266"/>
    <s v=""/>
    <s v=""/>
    <s v="27-Replace vinyl floor finish-4"/>
    <n v="0"/>
    <s v="4-4A--27"/>
    <s v=""/>
    <s v="4-4A-"/>
    <n v="0"/>
    <m/>
    <s v="not APN"/>
    <s v="not APN"/>
    <n v="0"/>
    <n v="0.61530311890838207"/>
    <n v="4845.9093567251466"/>
    <s v="direct"/>
    <n v="1"/>
    <n v="0.10024556844880272"/>
    <m/>
    <n v="0"/>
    <x v="0"/>
    <n v="0.93664397716528258"/>
    <n v="4538.8918128654977"/>
    <x v="0"/>
    <x v="0"/>
    <n v="0"/>
    <x v="3"/>
    <x v="3"/>
    <n v="300000"/>
    <s v="Other smaller work items"/>
    <s v="Metropolitan"/>
    <x v="1"/>
  </r>
  <r>
    <n v="287"/>
    <s v="4-4B-_________27"/>
    <n v="863"/>
    <x v="14"/>
    <x v="14"/>
    <x v="25"/>
    <x v="19"/>
    <s v=""/>
    <s v=""/>
    <s v="FF"/>
    <s v="Floor Finishes"/>
    <s v="A"/>
    <x v="1"/>
    <n v="27"/>
    <x v="82"/>
    <s v="Item"/>
    <s v="-"/>
    <s v="-"/>
    <n v="10500"/>
    <s v="12_FF"/>
    <s v="01__A"/>
    <s v="4-4B"/>
    <n v="32"/>
    <s v="032 - ELIZABETH - PEWSEY AVENUE WORKSHOP / OFFICE"/>
    <b v="1"/>
    <m/>
    <b v="1"/>
    <n v="287"/>
    <s v=""/>
    <s v=""/>
    <s v="27-Replace vinyl floor finish-4"/>
    <n v="0"/>
    <s v="4-4B--27"/>
    <s v=""/>
    <s v="4-4B-"/>
    <n v="0"/>
    <m/>
    <s v="not APN"/>
    <s v="not APN"/>
    <n v="0"/>
    <n v="0.62736642811848897"/>
    <n v="17087.347495244136"/>
    <s v="direct"/>
    <n v="1"/>
    <n v="0.10046250733100646"/>
    <m/>
    <n v="0"/>
    <x v="0"/>
    <n v="0.9332015845920103"/>
    <n v="15945.939759036146"/>
    <x v="0"/>
    <x v="0"/>
    <n v="0"/>
    <x v="3"/>
    <x v="3"/>
    <n v="300000"/>
    <s v="Other smaller work items"/>
    <s v="Metropolitan"/>
    <x v="1"/>
  </r>
  <r>
    <n v="363"/>
    <s v="6-6A-_________27"/>
    <n v="1090"/>
    <x v="11"/>
    <x v="11"/>
    <x v="15"/>
    <x v="13"/>
    <s v=""/>
    <s v=""/>
    <s v="FF"/>
    <s v="Floor Finishes"/>
    <s v="A"/>
    <x v="1"/>
    <n v="27"/>
    <x v="82"/>
    <s v="Item"/>
    <s v="-"/>
    <s v="-"/>
    <n v="3050"/>
    <s v="12_FF"/>
    <s v="01__A"/>
    <s v="6-6A"/>
    <n v="40"/>
    <s v="040 - HOLDEN HILL - 38-44 JACOBSON CRESCENT OFFICE"/>
    <b v="1"/>
    <m/>
    <b v="1"/>
    <n v="363"/>
    <s v=""/>
    <s v=""/>
    <s v="27-Replace vinyl floor finish-6"/>
    <n v="0"/>
    <s v="6-6A--27"/>
    <s v=""/>
    <s v="6-6A-"/>
    <n v="1"/>
    <m/>
    <s v="not APN"/>
    <s v="not APN"/>
    <n v="0"/>
    <n v="0.6505859259259259"/>
    <n v="5034.2870740740736"/>
    <s v="direct"/>
    <n v="1"/>
    <n v="0.10132007704279809"/>
    <m/>
    <n v="0"/>
    <x v="0"/>
    <n v="0.93268383707513969"/>
    <n v="4695.398185185185"/>
    <x v="1"/>
    <x v="0"/>
    <n v="0"/>
    <x v="3"/>
    <x v="3"/>
    <n v="300000"/>
    <s v="Other smaller work items"/>
    <s v="Metropolitan"/>
    <x v="1"/>
  </r>
  <r>
    <n v="378"/>
    <s v="6-6B-_________27"/>
    <n v="1137"/>
    <x v="11"/>
    <x v="11"/>
    <x v="34"/>
    <x v="5"/>
    <s v=""/>
    <s v=""/>
    <s v="FF"/>
    <s v="Floor Finishes"/>
    <s v="A"/>
    <x v="1"/>
    <n v="27"/>
    <x v="82"/>
    <s v="Item"/>
    <s v="-"/>
    <s v="-"/>
    <n v="850"/>
    <s v="12_FF"/>
    <s v="01__A"/>
    <s v="6-6B"/>
    <n v="41"/>
    <s v="041 - HOLDEN HILL - 38-44 JACOBSON CRESCENT WORKSHOP"/>
    <b v="1"/>
    <m/>
    <b v="1"/>
    <n v="378"/>
    <s v=""/>
    <s v=""/>
    <s v="27-Replace vinyl floor finish-6"/>
    <n v="0"/>
    <s v="6-6B--27"/>
    <s v=""/>
    <s v="6-6B-"/>
    <n v="1"/>
    <m/>
    <s v="not APN"/>
    <s v="not APN"/>
    <n v="0"/>
    <n v="0.65521535714285706"/>
    <n v="1406.9330535714287"/>
    <s v="direct"/>
    <n v="1"/>
    <n v="0.10226887056875526"/>
    <m/>
    <n v="0"/>
    <x v="0"/>
    <n v="0.93526953657087786"/>
    <n v="1315.8616250000002"/>
    <x v="1"/>
    <x v="0"/>
    <n v="0"/>
    <x v="3"/>
    <x v="3"/>
    <n v="300000"/>
    <s v="Other smaller work items"/>
    <s v="Metropolitan"/>
    <x v="1"/>
  </r>
  <r>
    <n v="606"/>
    <s v="11-11B-_______27"/>
    <n v="1675"/>
    <x v="2"/>
    <x v="2"/>
    <x v="58"/>
    <x v="43"/>
    <s v=""/>
    <s v=""/>
    <s v="FF"/>
    <s v="Floor Finishes"/>
    <s v="A"/>
    <x v="1"/>
    <n v="27"/>
    <x v="82"/>
    <s v="Item"/>
    <s v="-"/>
    <s v="-"/>
    <n v="2500"/>
    <s v="12_FF"/>
    <s v="01__A"/>
    <s v="11-11B"/>
    <n v="55"/>
    <s v="055 - MARLESTON NORTH - 212 RICHMOND ROAD OIL PLANT &amp; STORAGE SHEDS"/>
    <b v="1"/>
    <m/>
    <b v="1"/>
    <n v="606"/>
    <s v=""/>
    <s v=""/>
    <s v="27-Replace vinyl floor finish-11"/>
    <n v="0"/>
    <s v="11-11B--27"/>
    <s v=""/>
    <s v="11-11B-"/>
    <n v="0"/>
    <m/>
    <s v="not APN"/>
    <s v="not APN"/>
    <n v="0"/>
    <n v="0.62453670360110802"/>
    <n v="4061.3417590027702"/>
    <s v="direct"/>
    <n v="1"/>
    <n v="0.10038319172579815"/>
    <m/>
    <n v="1"/>
    <x v="0"/>
    <n v="0.93605677476339944"/>
    <n v="3801.6464681440448"/>
    <x v="0"/>
    <x v="0"/>
    <n v="0"/>
    <x v="1"/>
    <x v="2"/>
    <n v="350000"/>
    <s v="Other smaller work items"/>
    <s v="Metropolitan"/>
    <x v="0"/>
  </r>
  <r>
    <n v="646"/>
    <s v="11-11E-_______27"/>
    <n v="1793"/>
    <x v="2"/>
    <x v="2"/>
    <x v="60"/>
    <x v="45"/>
    <s v=""/>
    <s v=""/>
    <s v="FF"/>
    <s v="Floor Finishes"/>
    <s v="A"/>
    <x v="1"/>
    <n v="27"/>
    <x v="82"/>
    <s v="Item"/>
    <s v="-"/>
    <s v="-"/>
    <n v="3500"/>
    <s v="12_FF"/>
    <s v="01__A"/>
    <s v="11-11E"/>
    <n v="58"/>
    <s v="058 - MARLESTON NORTH - 212 RICHMOND ROAD TRANSFORMER WORKSHOP &amp; OFFICE (INCL. ADJACENT SHEDS)"/>
    <b v="1"/>
    <m/>
    <b v="1"/>
    <n v="646"/>
    <s v=""/>
    <s v=""/>
    <s v="27-Replace vinyl floor finish-11"/>
    <n v="0"/>
    <s v="11-11E--27"/>
    <s v=""/>
    <s v="11-11E-"/>
    <n v="0"/>
    <m/>
    <s v="not APN"/>
    <s v="not APN"/>
    <n v="0"/>
    <n v="0.61104665055107144"/>
    <n v="5638.6632769287498"/>
    <s v="direct"/>
    <n v="1"/>
    <n v="0.10004248000652716"/>
    <m/>
    <n v="1"/>
    <x v="0"/>
    <n v="0.93743771683108224"/>
    <n v="5285.8956283033558"/>
    <x v="0"/>
    <x v="0"/>
    <n v="0"/>
    <x v="2"/>
    <x v="2"/>
    <n v="350000"/>
    <s v="Other smaller work items"/>
    <s v="Metropolitan"/>
    <x v="0"/>
  </r>
  <r>
    <n v="764"/>
    <s v="11-11O-_______27"/>
    <n v="2134"/>
    <x v="2"/>
    <x v="2"/>
    <x v="3"/>
    <x v="3"/>
    <s v=""/>
    <s v=""/>
    <s v="FF"/>
    <s v="Floor Finishes"/>
    <s v="A"/>
    <x v="1"/>
    <n v="27"/>
    <x v="82"/>
    <s v="Item"/>
    <s v="-"/>
    <s v="-"/>
    <n v="6750"/>
    <s v="12_FF"/>
    <s v="01__A"/>
    <s v="11-11O"/>
    <n v="68"/>
    <s v="068 - MARLESTON NORTH - 212 RICHMOND ROAD SUBSTATION WORKSHOP"/>
    <b v="1"/>
    <m/>
    <b v="1"/>
    <n v="764"/>
    <s v=""/>
    <s v=""/>
    <s v="27-Replace vinyl floor finish-11"/>
    <n v="0"/>
    <s v="11-11O--27"/>
    <s v=""/>
    <s v="11-11O-"/>
    <n v="0"/>
    <m/>
    <s v="not APN"/>
    <s v="not APN"/>
    <n v="0"/>
    <n v="0.61324529076056544"/>
    <n v="10889.405712633818"/>
    <s v="direct"/>
    <n v="1"/>
    <n v="0.10023024209444778"/>
    <m/>
    <n v="1"/>
    <x v="0"/>
    <n v="0.93757152251472631"/>
    <n v="10209.596693274647"/>
    <x v="0"/>
    <x v="0"/>
    <n v="0"/>
    <x v="2"/>
    <x v="2"/>
    <n v="350000"/>
    <s v="Other smaller work items"/>
    <s v="Metropolitan"/>
    <x v="0"/>
  </r>
  <r>
    <n v="882"/>
    <s v="12-12E-_______27"/>
    <n v="2487"/>
    <x v="3"/>
    <x v="3"/>
    <x v="4"/>
    <x v="4"/>
    <s v=""/>
    <s v=""/>
    <s v="FF"/>
    <s v="Floor Finishes"/>
    <s v="A"/>
    <x v="1"/>
    <n v="27"/>
    <x v="82"/>
    <s v="Item"/>
    <s v="-"/>
    <s v="-"/>
    <n v="1200"/>
    <s v="12_FF"/>
    <s v="01__A"/>
    <s v="12-12E"/>
    <n v="79"/>
    <s v="079 - MARLESTON SOUTH - 41-55 BARNES AVENUE CBD OFFICE / AMENITIES / CANTEEN BUILDING"/>
    <b v="1"/>
    <m/>
    <b v="1"/>
    <n v="882"/>
    <s v=""/>
    <s v=""/>
    <s v="27-Replace vinyl floor finish-12"/>
    <n v="0"/>
    <s v="12-12E--27"/>
    <s v=""/>
    <s v="12-12E-"/>
    <n v="0"/>
    <m/>
    <s v="not APN"/>
    <s v="not APN"/>
    <n v="0"/>
    <n v="0.62599123365146692"/>
    <n v="1951.1894803817604"/>
    <s v="direct"/>
    <n v="1"/>
    <n v="0.10048017081246256"/>
    <m/>
    <n v="0"/>
    <x v="0"/>
    <n v="0.93478160489948414"/>
    <n v="1823.9360339342525"/>
    <x v="0"/>
    <x v="0"/>
    <n v="0"/>
    <x v="3"/>
    <x v="3"/>
    <n v="300000"/>
    <s v="Other smaller work items"/>
    <s v="Metropolitan"/>
    <x v="1"/>
  </r>
  <r>
    <n v="896"/>
    <s v="12-12F-_______27"/>
    <n v="2525"/>
    <x v="3"/>
    <x v="3"/>
    <x v="27"/>
    <x v="20"/>
    <s v=""/>
    <s v=""/>
    <s v="FF"/>
    <s v="Floor Finishes"/>
    <s v="A"/>
    <x v="1"/>
    <n v="27"/>
    <x v="82"/>
    <s v="Item"/>
    <s v="-"/>
    <s v="-"/>
    <n v="4500"/>
    <s v="12_FF"/>
    <s v="01__A"/>
    <s v="12-12F"/>
    <n v="80"/>
    <s v="080 - MARLESTON SOUTH - 41-55 BARNES AVENUE METERING SERVICES"/>
    <b v="1"/>
    <m/>
    <b v="1"/>
    <n v="896"/>
    <s v=""/>
    <s v=""/>
    <s v="27-Replace vinyl floor finish-12"/>
    <n v="0"/>
    <s v="12-12F--27"/>
    <s v=""/>
    <s v="12-12F-"/>
    <n v="0"/>
    <m/>
    <s v="not APN"/>
    <s v="not APN"/>
    <n v="0"/>
    <n v="0.65052812500000001"/>
    <n v="7427.3765625000005"/>
    <s v="direct"/>
    <n v="1"/>
    <n v="0.10168558192311944"/>
    <m/>
    <n v="0"/>
    <x v="0"/>
    <n v="0.92899999810666667"/>
    <n v="6900.0328125000005"/>
    <x v="0"/>
    <x v="0"/>
    <n v="0"/>
    <x v="3"/>
    <x v="3"/>
    <n v="300000"/>
    <s v="Other smaller work items"/>
    <s v="Metropolitan"/>
    <x v="1"/>
  </r>
  <r>
    <n v="979"/>
    <s v="15-15A-_______27"/>
    <n v="2785"/>
    <x v="1"/>
    <x v="1"/>
    <x v="18"/>
    <x v="15"/>
    <s v=""/>
    <s v=""/>
    <s v="FF"/>
    <s v="Floor Finishes"/>
    <s v="A"/>
    <x v="1"/>
    <n v="27"/>
    <x v="82"/>
    <s v="Item"/>
    <s v="-"/>
    <s v="-"/>
    <n v="7500"/>
    <s v="12_FF"/>
    <s v="01__A"/>
    <s v="15-15A"/>
    <n v="93"/>
    <s v="093 - ST MARYS - 33 AYLIFFES ROAD LINESMAN OFFICE"/>
    <b v="1"/>
    <m/>
    <b v="1"/>
    <n v="979"/>
    <s v=""/>
    <s v=""/>
    <s v="27-Replace vinyl floor finish-15"/>
    <n v="0"/>
    <s v="15-15A--27"/>
    <s v=""/>
    <s v="15-15A-"/>
    <n v="0"/>
    <m/>
    <s v="not APN"/>
    <s v="not APN"/>
    <n v="0"/>
    <n v="0.63388768361581915"/>
    <n v="12254.157627118644"/>
    <s v="direct"/>
    <n v="1"/>
    <n v="0.10045733964915732"/>
    <m/>
    <n v="1"/>
    <x v="0"/>
    <n v="0.9377589314895961"/>
    <n v="11491.445762711865"/>
    <x v="0"/>
    <x v="0"/>
    <n v="0"/>
    <x v="1"/>
    <x v="2"/>
    <n v="350000"/>
    <s v="Other smaller work items"/>
    <s v="Metropolitan"/>
    <x v="0"/>
  </r>
  <r>
    <n v="1576"/>
    <s v="28-28B-_______27"/>
    <n v="4556"/>
    <x v="7"/>
    <x v="7"/>
    <x v="14"/>
    <x v="12"/>
    <s v=""/>
    <s v=""/>
    <s v="FF"/>
    <s v="Floor Finishes"/>
    <s v="A"/>
    <x v="1"/>
    <n v="27"/>
    <x v="82"/>
    <s v="Item"/>
    <s v="-"/>
    <s v="-"/>
    <n v="2850"/>
    <s v="12_FF"/>
    <s v="01__A"/>
    <s v="28-28B"/>
    <n v="159"/>
    <s v="159 - PT AUGUSTA - PT 12 CHAPEL STREET TENANT OFFICE"/>
    <b v="1"/>
    <m/>
    <b v="1"/>
    <n v="1576"/>
    <s v=""/>
    <s v=""/>
    <s v="27-Replace vinyl floor finish-28"/>
    <n v="0"/>
    <s v="28-28B--27"/>
    <s v=""/>
    <s v="28-28B-"/>
    <n v="0"/>
    <m/>
    <s v="not APN"/>
    <s v="not APN"/>
    <n v="0"/>
    <n v="0.866044766505636"/>
    <n v="5318.2275845410622"/>
    <s v="direct"/>
    <n v="1"/>
    <n v="8.6238104531456181E-2"/>
    <m/>
    <n v="0"/>
    <x v="1"/>
    <n v="0.94390815849793985"/>
    <n v="5019.9184057971006"/>
    <x v="0"/>
    <x v="0"/>
    <n v="0"/>
    <x v="3"/>
    <x v="3"/>
    <n v="300000"/>
    <s v="Other smaller work items"/>
    <s v="Regional"/>
    <x v="1"/>
  </r>
  <r>
    <n v="1635"/>
    <s v="29-29A-_______27"/>
    <n v="4737"/>
    <x v="34"/>
    <x v="34"/>
    <x v="117"/>
    <x v="40"/>
    <s v=""/>
    <s v=""/>
    <s v="FF"/>
    <s v="Floor Finishes"/>
    <s v="A"/>
    <x v="1"/>
    <n v="27"/>
    <x v="82"/>
    <s v="Item"/>
    <s v="-"/>
    <s v="-"/>
    <n v="16000"/>
    <s v="12_FF"/>
    <s v="01__A"/>
    <s v="29-29A"/>
    <n v="167"/>
    <s v="167 - PT LINCOLN - BEL AIRE DRIVE OFFICE BUILDING"/>
    <b v="1"/>
    <m/>
    <b v="1"/>
    <n v="1635"/>
    <s v=""/>
    <s v=""/>
    <s v="27-Replace vinyl floor finish-29"/>
    <n v="0"/>
    <s v="29-29A--27"/>
    <s v=""/>
    <s v="29-29A-"/>
    <n v="0"/>
    <m/>
    <s v="not APN"/>
    <s v="not APN"/>
    <n v="0"/>
    <n v="0.94813999999999998"/>
    <n v="31170.239999999998"/>
    <s v="direct"/>
    <n v="1"/>
    <n v="8.2851414273641663E-2"/>
    <m/>
    <n v="0"/>
    <x v="1"/>
    <n v="0.9467319674634983"/>
    <n v="29509.862641509433"/>
    <x v="0"/>
    <x v="0"/>
    <n v="0"/>
    <x v="3"/>
    <x v="3"/>
    <n v="300000"/>
    <s v="Other smaller work items"/>
    <s v="Regional"/>
    <x v="1"/>
  </r>
  <r>
    <n v="1697"/>
    <s v="30-30A-_______27"/>
    <n v="4932"/>
    <x v="35"/>
    <x v="35"/>
    <x v="123"/>
    <x v="40"/>
    <s v=""/>
    <s v=""/>
    <s v="FF"/>
    <s v="Floor Finishes"/>
    <s v="A"/>
    <x v="1"/>
    <n v="27"/>
    <x v="82"/>
    <s v="Item"/>
    <s v="-"/>
    <s v="-"/>
    <n v="4500"/>
    <s v="12_FF"/>
    <s v="01__A"/>
    <s v="30-30A"/>
    <n v="175"/>
    <s v="175 - CEDUNA - GOODES ROAD OFFICE BUILDING"/>
    <b v="1"/>
    <m/>
    <b v="1"/>
    <n v="1697"/>
    <s v=""/>
    <s v=""/>
    <s v="27-Replace vinyl floor finish-30"/>
    <n v="0"/>
    <s v="30-30A--27"/>
    <s v=""/>
    <s v="30-30A-"/>
    <n v="0"/>
    <m/>
    <s v="not APN"/>
    <s v="not APN"/>
    <n v="0"/>
    <n v="1.1743183186951067"/>
    <n v="9784.4324341279807"/>
    <s v="direct"/>
    <n v="1"/>
    <n v="7.2404050245440457E-2"/>
    <m/>
    <n v="0"/>
    <x v="1"/>
    <n v="0.9538354569888704"/>
    <n v="9332.7385821831886"/>
    <x v="0"/>
    <x v="0"/>
    <n v="0"/>
    <x v="3"/>
    <x v="3"/>
    <n v="300000"/>
    <s v="Other smaller work items"/>
    <s v="Regional"/>
    <x v="1"/>
  </r>
  <r>
    <n v="1747"/>
    <s v="31-31B-_______27"/>
    <n v="5087"/>
    <x v="36"/>
    <x v="36"/>
    <x v="127"/>
    <x v="78"/>
    <s v=""/>
    <s v=""/>
    <s v="FF"/>
    <s v="Floor Finishes"/>
    <s v="A"/>
    <x v="1"/>
    <n v="27"/>
    <x v="82"/>
    <s v="Item"/>
    <s v="-"/>
    <s v="-"/>
    <n v="4950"/>
    <s v="12_FF"/>
    <s v="01__A"/>
    <s v="31-31B"/>
    <n v="182"/>
    <s v="182 - CLARE - 14 LENNON STREET ENGINEERING OFFICE / LUNCHROOM BUILDING"/>
    <b v="1"/>
    <m/>
    <b v="1"/>
    <n v="1747"/>
    <s v=""/>
    <s v=""/>
    <s v="27-Replace vinyl floor finish-31"/>
    <n v="0"/>
    <s v="31-31B--27"/>
    <s v=""/>
    <s v="31-31B-"/>
    <n v="0"/>
    <m/>
    <s v="not APN"/>
    <s v="not APN"/>
    <n v="0"/>
    <n v="0.79719658580413277"/>
    <n v="8896.1230997304574"/>
    <s v="direct"/>
    <n v="1"/>
    <n v="9.049873416258522E-2"/>
    <m/>
    <n v="1"/>
    <x v="1"/>
    <n v="0.9400083928258437"/>
    <n v="8362.4303773584907"/>
    <x v="0"/>
    <x v="0"/>
    <n v="0"/>
    <x v="2"/>
    <x v="2"/>
    <n v="350000"/>
    <s v="Other smaller work items"/>
    <s v="Regional"/>
    <x v="0"/>
  </r>
  <r>
    <n v="1761"/>
    <s v="31-31C-_______27"/>
    <n v="5127"/>
    <x v="36"/>
    <x v="36"/>
    <x v="128"/>
    <x v="5"/>
    <s v=""/>
    <s v=""/>
    <s v="FF"/>
    <s v="Floor Finishes"/>
    <s v="A"/>
    <x v="1"/>
    <n v="27"/>
    <x v="82"/>
    <s v="Item"/>
    <s v="-"/>
    <s v="-"/>
    <n v="2500"/>
    <s v="12_FF"/>
    <s v="01__A"/>
    <s v="31-31C"/>
    <n v="183"/>
    <s v="183 - CLARE - 14 LENNON STREET WORKSHOP"/>
    <b v="1"/>
    <m/>
    <b v="1"/>
    <n v="1761"/>
    <s v=""/>
    <s v=""/>
    <s v="27-Replace vinyl floor finish-31"/>
    <n v="0"/>
    <s v="31-31C--27"/>
    <s v=""/>
    <s v="31-31C-"/>
    <n v="0"/>
    <m/>
    <s v="not APN"/>
    <s v="not APN"/>
    <n v="0"/>
    <n v="0.81872757111597372"/>
    <n v="4546.8189277899337"/>
    <s v="direct"/>
    <n v="1"/>
    <n v="9.196507691893345E-2"/>
    <m/>
    <n v="1"/>
    <x v="1"/>
    <n v="0.93984300226731721"/>
    <n v="4273.2959518599555"/>
    <x v="0"/>
    <x v="0"/>
    <n v="0"/>
    <x v="2"/>
    <x v="2"/>
    <n v="350000"/>
    <s v="Other smaller work items"/>
    <s v="Regional"/>
    <x v="0"/>
  </r>
  <r>
    <n v="1839"/>
    <s v="33-33A-_______27"/>
    <n v="5368"/>
    <x v="12"/>
    <x v="12"/>
    <x v="16"/>
    <x v="14"/>
    <s v=""/>
    <s v=""/>
    <s v="FF"/>
    <s v="Floor Finishes"/>
    <s v="A"/>
    <x v="1"/>
    <n v="27"/>
    <x v="82"/>
    <s v="Item"/>
    <s v="-"/>
    <s v="-"/>
    <n v="10500"/>
    <s v="12_FF"/>
    <s v="01__A"/>
    <s v="33-33A"/>
    <n v="193"/>
    <s v="193 - DAVENPORT - YORKEYS CROSSING ROAD TRAINING OFFICE"/>
    <b v="1"/>
    <m/>
    <b v="1"/>
    <n v="1839"/>
    <s v=""/>
    <s v=""/>
    <s v="27-Replace vinyl floor finish-33"/>
    <n v="0"/>
    <s v="33-33A--27"/>
    <s v=""/>
    <s v="33-33A-"/>
    <n v="1"/>
    <m/>
    <s v="not APN"/>
    <s v="not APN"/>
    <n v="0"/>
    <n v="0.94422281481481474"/>
    <n v="20414.339555555554"/>
    <s v="direct"/>
    <n v="1"/>
    <n v="8.6067749884470621E-2"/>
    <m/>
    <n v="0"/>
    <x v="1"/>
    <n v="0.93904067084522547"/>
    <n v="19169.895111111109"/>
    <x v="1"/>
    <x v="0"/>
    <n v="0"/>
    <x v="3"/>
    <x v="3"/>
    <n v="300000"/>
    <s v="Other smaller work items"/>
    <s v="Regional"/>
    <x v="1"/>
  </r>
  <r>
    <n v="1943"/>
    <s v="36-36A-_______27"/>
    <n v="5682"/>
    <x v="13"/>
    <x v="13"/>
    <x v="24"/>
    <x v="18"/>
    <s v=""/>
    <s v=""/>
    <s v="FF"/>
    <s v="Floor Finishes"/>
    <s v="A"/>
    <x v="1"/>
    <n v="27"/>
    <x v="82"/>
    <s v="Item"/>
    <s v="-"/>
    <s v="-"/>
    <n v="6500"/>
    <s v="12_FF"/>
    <s v="01__A"/>
    <s v="36-36A"/>
    <n v="205"/>
    <s v="205 - MT BARKER - 31 ALEXANDRINA ROAD MAIN OFFICE BUILDING"/>
    <b v="1"/>
    <m/>
    <b v="1"/>
    <n v="1943"/>
    <s v=""/>
    <s v=""/>
    <s v="27-Replace vinyl floor finish-36"/>
    <n v="0"/>
    <s v="36-36A--27"/>
    <s v=""/>
    <s v="36-36A-"/>
    <n v="0"/>
    <m/>
    <s v="not APN"/>
    <s v="not APN"/>
    <n v="0"/>
    <n v="0.61699555675238993"/>
    <n v="10510.471118890535"/>
    <s v="direct"/>
    <n v="1"/>
    <n v="0.10015793807540048"/>
    <m/>
    <n v="0"/>
    <x v="1"/>
    <n v="0.93616125644417425"/>
    <n v="9839.4958484807685"/>
    <x v="0"/>
    <x v="0"/>
    <n v="0"/>
    <x v="3"/>
    <x v="3"/>
    <n v="300000"/>
    <s v="Other smaller work items"/>
    <s v="Regional"/>
    <x v="1"/>
  </r>
  <r>
    <n v="1964"/>
    <s v="36-36B-_______27"/>
    <n v="5737"/>
    <x v="13"/>
    <x v="13"/>
    <x v="141"/>
    <x v="72"/>
    <s v=""/>
    <s v=""/>
    <s v="FF"/>
    <s v="Floor Finishes"/>
    <s v="A"/>
    <x v="1"/>
    <n v="27"/>
    <x v="82"/>
    <s v="Item"/>
    <s v="-"/>
    <s v="-"/>
    <n v="800"/>
    <s v="12_FF"/>
    <s v="01__A"/>
    <s v="36-36B"/>
    <n v="206"/>
    <s v="206 - MT BARKER - 31 ALEXANDRINA ROAD WORKSHOP / STORE"/>
    <b v="1"/>
    <m/>
    <b v="1"/>
    <n v="1964"/>
    <s v=""/>
    <s v=""/>
    <s v="27-Replace vinyl floor finish-36"/>
    <n v="0"/>
    <s v="36-36B--27"/>
    <s v=""/>
    <s v="36-36B-"/>
    <n v="0"/>
    <m/>
    <s v="not APN"/>
    <s v="not APN"/>
    <n v="0"/>
    <n v="0.62393232597184556"/>
    <n v="1299.1458607774764"/>
    <s v="direct"/>
    <n v="1"/>
    <n v="0.10066431444800766"/>
    <m/>
    <n v="0"/>
    <x v="1"/>
    <n v="0.93637719669657682"/>
    <n v="1216.4905592147745"/>
    <x v="0"/>
    <x v="0"/>
    <n v="0"/>
    <x v="3"/>
    <x v="3"/>
    <n v="300000"/>
    <s v="Other smaller work items"/>
    <s v="Regional"/>
    <x v="1"/>
  </r>
  <r>
    <n v="24"/>
    <s v="1-1A-1AE______47"/>
    <n v="66"/>
    <x v="23"/>
    <x v="23"/>
    <x v="41"/>
    <x v="30"/>
    <s v="1AE"/>
    <s v="Logistics External Works"/>
    <s v="FT"/>
    <s v="Fitments"/>
    <s v="C"/>
    <x v="2"/>
    <n v="47"/>
    <x v="83"/>
    <s v="No"/>
    <n v="1"/>
    <n v="750"/>
    <n v="750"/>
    <s v="14_FT"/>
    <s v="04__C"/>
    <s v="1-1A-1AE"/>
    <n v="4"/>
    <s v="004 - ANGLE PARK - 500 GRAND JUNCTION ROAD LOGISTICS Logistics External Works"/>
    <b v="1"/>
    <m/>
    <b v="1"/>
    <n v="24"/>
    <s v="It's not performing the function it was designed for"/>
    <s v="Damage to property"/>
    <s v="47-Replace existing damaged bollard including footing-1"/>
    <n v="1"/>
    <s v="1-1A-1AE-47"/>
    <s v=""/>
    <s v="1-1A-1AE"/>
    <n v="0"/>
    <n v="2"/>
    <s v="major"/>
    <n v="0.60891124760345805"/>
    <n v="1206.6834357025937"/>
    <n v="0.60891124760345805"/>
    <n v="1206.6834357025937"/>
    <s v="direct"/>
    <n v="1"/>
    <n v="0.10000432147353312"/>
    <m/>
    <n v="1"/>
    <x v="0"/>
    <n v="0.9378359002748603"/>
    <n v="1131.6710462689034"/>
    <x v="0"/>
    <x v="0"/>
    <n v="0"/>
    <x v="2"/>
    <x v="4"/>
    <n v="350000"/>
    <s v="Other smaller work items"/>
    <s v="Metropolitan"/>
    <x v="0"/>
  </r>
  <r>
    <n v="496"/>
    <s v="7-7B-________378"/>
    <n v="1366"/>
    <x v="0"/>
    <x v="0"/>
    <x v="0"/>
    <x v="0"/>
    <s v=""/>
    <s v=""/>
    <s v="FP"/>
    <s v="Fire Protection"/>
    <s v="C"/>
    <x v="2"/>
    <n v="378"/>
    <x v="84"/>
    <s v="Item"/>
    <s v="-"/>
    <s v="-"/>
    <n v="1500"/>
    <s v="24_FP"/>
    <s v="04__C"/>
    <s v="7-7B"/>
    <n v="45"/>
    <s v="045 - KESWICK - 1 ANZAC HIGHWAY UNDERCROFT &amp; DECK CARPARK"/>
    <b v="1"/>
    <m/>
    <b v="1"/>
    <n v="496"/>
    <s v=""/>
    <s v=""/>
    <s v="378-Clean and repair smoke detectors to underside of carpark deck-7"/>
    <n v="0"/>
    <s v="7-7B--378"/>
    <s v=""/>
    <s v="7-7B-"/>
    <n v="0"/>
    <m/>
    <s v="not APN"/>
    <s v="not APN"/>
    <n v="0"/>
    <n v="0.61163824655979571"/>
    <n v="2417.4573698396939"/>
    <s v="direct"/>
    <n v="1"/>
    <n v="0.10013133279839573"/>
    <m/>
    <n v="1"/>
    <x v="0"/>
    <n v="0.93750240967821841"/>
    <n v="2266.3721095190813"/>
    <x v="0"/>
    <x v="0"/>
    <n v="0"/>
    <x v="0"/>
    <x v="0"/>
    <n v="350000"/>
    <s v="Other smaller work items"/>
    <s v="Metropolitan"/>
    <x v="0"/>
  </r>
  <r>
    <n v="497"/>
    <s v="7-7B-________381"/>
    <n v="1367"/>
    <x v="0"/>
    <x v="0"/>
    <x v="0"/>
    <x v="0"/>
    <s v=""/>
    <s v=""/>
    <s v="FP"/>
    <s v="Fire Protection"/>
    <s v="C"/>
    <x v="2"/>
    <n v="381"/>
    <x v="85"/>
    <s v="Item"/>
    <s v="-"/>
    <s v="-"/>
    <n v="750"/>
    <s v="24_FP"/>
    <s v="04__C"/>
    <s v="7-7B"/>
    <n v="45"/>
    <s v="045 - KESWICK - 1 ANZAC HIGHWAY UNDERCROFT &amp; DECK CARPARK"/>
    <b v="1"/>
    <m/>
    <b v="1"/>
    <n v="497"/>
    <s v=""/>
    <s v=""/>
    <s v="381-Replace covers to external double headed hydrants-7"/>
    <n v="0"/>
    <s v="7-7B--381"/>
    <s v=""/>
    <s v="7-7B-"/>
    <n v="0"/>
    <m/>
    <s v="not APN"/>
    <s v="not APN"/>
    <n v="0"/>
    <n v="0.61163824655979571"/>
    <n v="1208.728684919847"/>
    <s v="direct"/>
    <n v="1"/>
    <n v="0.10013133279839573"/>
    <m/>
    <n v="1"/>
    <x v="0"/>
    <n v="0.93750240967821841"/>
    <n v="1133.1860547595406"/>
    <x v="0"/>
    <x v="0"/>
    <n v="0"/>
    <x v="0"/>
    <x v="0"/>
    <n v="350000"/>
    <s v="Other smaller work items"/>
    <s v="Metropolitan"/>
    <x v="0"/>
  </r>
  <r>
    <n v="1810"/>
    <s v="32-32B-______191"/>
    <n v="5274"/>
    <x v="22"/>
    <x v="22"/>
    <x v="40"/>
    <x v="29"/>
    <s v=""/>
    <s v=""/>
    <s v="FT"/>
    <s v="Fitments"/>
    <s v="A"/>
    <x v="1"/>
    <n v="191"/>
    <x v="86"/>
    <s v="Item"/>
    <s v="-"/>
    <s v="-"/>
    <n v="2600"/>
    <s v="14_FT"/>
    <s v="01__A"/>
    <s v="32-32B"/>
    <n v="188"/>
    <s v="188 - CLEVE - DEPOT STREET GARAGE / WORKSHOP"/>
    <b v="1"/>
    <m/>
    <b v="1"/>
    <n v="1810"/>
    <s v=""/>
    <s v=""/>
    <s v="191-Allowance for bird spikes fixed to trusses / purlins-32"/>
    <n v="0"/>
    <s v="32-32B--191"/>
    <s v=""/>
    <s v="32-32B-"/>
    <n v="0"/>
    <m/>
    <s v="not APN"/>
    <s v="not APN"/>
    <n v="0"/>
    <n v="1.0422144716293598"/>
    <n v="5309.7576262363364"/>
    <s v="direct"/>
    <n v="1"/>
    <n v="7.9227662338305416E-2"/>
    <m/>
    <n v="0"/>
    <x v="1"/>
    <n v="0.94901982975681953"/>
    <n v="5039.0652785007824"/>
    <x v="0"/>
    <x v="0"/>
    <n v="0"/>
    <x v="3"/>
    <x v="3"/>
    <n v="300000"/>
    <s v="Other smaller work items"/>
    <s v="Regional"/>
    <x v="1"/>
  </r>
  <r>
    <n v="2016"/>
    <s v="37-37B-______191"/>
    <n v="5891"/>
    <x v="38"/>
    <x v="38"/>
    <x v="144"/>
    <x v="82"/>
    <s v=""/>
    <s v=""/>
    <s v="FT"/>
    <s v="Fitments"/>
    <s v="A"/>
    <x v="1"/>
    <n v="191"/>
    <x v="86"/>
    <s v="Item"/>
    <s v="-"/>
    <s v="-"/>
    <n v="1500"/>
    <s v="14_FT"/>
    <s v="01__A"/>
    <s v="37-37B"/>
    <n v="211"/>
    <s v="211 - VICTOR HARBOR - 45 MENTONE ROAD GARAGE"/>
    <b v="1"/>
    <m/>
    <b v="1"/>
    <n v="2016"/>
    <s v=""/>
    <s v=""/>
    <s v="191-Allowance for bird spikes fixed to trusses / purlins-37"/>
    <n v="0"/>
    <s v="37-37B--191"/>
    <s v=""/>
    <s v="37-37B-"/>
    <n v="0"/>
    <m/>
    <s v="not APN"/>
    <s v="not APN"/>
    <n v="0"/>
    <n v="0.75154405594405604"/>
    <n v="2627.3160839160842"/>
    <s v="direct"/>
    <n v="1"/>
    <n v="9.6292392725897583E-2"/>
    <m/>
    <n v="0"/>
    <x v="0"/>
    <n v="0.94011277961343198"/>
    <n v="2469.9734265734269"/>
    <x v="0"/>
    <x v="0"/>
    <n v="0"/>
    <x v="3"/>
    <x v="3"/>
    <n v="300000"/>
    <s v="Other smaller work items"/>
    <s v="Metropolitan"/>
    <x v="1"/>
  </r>
  <r>
    <n v="526"/>
    <s v="9--__________270"/>
    <n v="1444"/>
    <x v="25"/>
    <x v="25"/>
    <x v="53"/>
    <x v="39"/>
    <s v=""/>
    <s v=""/>
    <s v="FT"/>
    <s v="Fitments"/>
    <s v="C"/>
    <x v="2"/>
    <n v="270"/>
    <x v="87"/>
    <s v="Item"/>
    <s v="-"/>
    <s v="-"/>
    <n v="1500"/>
    <s v="14_FT"/>
    <s v="04__C"/>
    <s v="9"/>
    <n v="47"/>
    <s v="047 - KESWICK (CARPARK) - RAILWAY TERRACE"/>
    <b v="1"/>
    <m/>
    <b v="1"/>
    <n v="526"/>
    <s v=""/>
    <s v=""/>
    <s v="270-Allowance for carpark signage-9"/>
    <n v="0"/>
    <s v="9---270"/>
    <s v=""/>
    <s v="9--"/>
    <n v="1"/>
    <m/>
    <s v="not APN"/>
    <s v="not APN"/>
    <n v="0"/>
    <n v="0.61021334565375218"/>
    <n v="2415.3200184806283"/>
    <s v="direct"/>
    <n v="1"/>
    <n v="0.10000747395801769"/>
    <m/>
    <n v="0"/>
    <x v="0"/>
    <n v="0.93769557849786533"/>
    <n v="2264.8349019866673"/>
    <x v="1"/>
    <x v="0"/>
    <n v="0"/>
    <x v="3"/>
    <x v="3"/>
    <n v="300000"/>
    <s v="Other smaller work items"/>
    <s v="Metropolitan"/>
    <x v="1"/>
  </r>
  <r>
    <n v="1797"/>
    <s v="32-32A-______189"/>
    <n v="5234"/>
    <x v="22"/>
    <x v="22"/>
    <x v="131"/>
    <x v="40"/>
    <s v=""/>
    <s v=""/>
    <s v="FT"/>
    <s v="Fitments"/>
    <s v="A"/>
    <x v="1"/>
    <n v="189"/>
    <x v="88"/>
    <s v="Item"/>
    <s v="-"/>
    <s v="-"/>
    <n v="350"/>
    <s v="14_FT"/>
    <s v="01__A"/>
    <s v="32-32A"/>
    <n v="187"/>
    <s v="187 - CLEVE - DEPOT STREET OFFICE BUILDING"/>
    <b v="1"/>
    <m/>
    <b v="1"/>
    <n v="1797"/>
    <s v=""/>
    <s v=""/>
    <s v="189-Allowance to fix overhead cupboard to wall where movement has occured-32"/>
    <n v="0"/>
    <s v="32-32A--189"/>
    <s v=""/>
    <s v="32-32A-"/>
    <n v="0"/>
    <m/>
    <s v="not APN"/>
    <s v="not APN"/>
    <n v="0"/>
    <n v="1.080215611814346"/>
    <n v="728.07546413502098"/>
    <s v="direct"/>
    <n v="1"/>
    <n v="7.8772703770214766E-2"/>
    <m/>
    <n v="0"/>
    <x v="1"/>
    <n v="0.94929120257130117"/>
    <n v="691.15563291139233"/>
    <x v="0"/>
    <x v="0"/>
    <n v="0"/>
    <x v="3"/>
    <x v="3"/>
    <n v="300000"/>
    <s v="Other smaller work items"/>
    <s v="Regional"/>
    <x v="1"/>
  </r>
  <r>
    <n v="916"/>
    <s v="12-12H-_______81"/>
    <n v="2587"/>
    <x v="3"/>
    <x v="3"/>
    <x v="76"/>
    <x v="11"/>
    <s v=""/>
    <s v=""/>
    <s v="FT"/>
    <s v="Fitments"/>
    <s v="A"/>
    <x v="1"/>
    <n v="81"/>
    <x v="89"/>
    <s v="Item"/>
    <s v="-"/>
    <s v="-"/>
    <n v="500"/>
    <s v="14_FT"/>
    <s v="01__A"/>
    <s v="12-12H"/>
    <n v="82"/>
    <s v="082 - MARLESTON SOUTH - 41-55 BARNES AVENUE EXTERNAL WORKS"/>
    <b v="1"/>
    <m/>
    <b v="1"/>
    <n v="916"/>
    <s v=""/>
    <s v=""/>
    <s v="81-Allowance to replace car park signage-12"/>
    <n v="0"/>
    <s v="12-12H--81"/>
    <s v=""/>
    <s v="12-12H-"/>
    <n v="0"/>
    <m/>
    <s v="not APN"/>
    <s v="not APN"/>
    <n v="0"/>
    <n v="0.61017403715802609"/>
    <n v="805.08701857901315"/>
    <s v="direct"/>
    <n v="1"/>
    <n v="0.10004128457383138"/>
    <m/>
    <n v="0"/>
    <x v="0"/>
    <n v="0.93768980778685429"/>
    <n v="754.92189170304641"/>
    <x v="0"/>
    <x v="0"/>
    <n v="0"/>
    <x v="3"/>
    <x v="3"/>
    <n v="300000"/>
    <s v="Other smaller work items"/>
    <s v="Metropolitan"/>
    <x v="1"/>
  </r>
  <r>
    <n v="846"/>
    <s v="12-12B-_______82"/>
    <n v="2375"/>
    <x v="3"/>
    <x v="3"/>
    <x v="37"/>
    <x v="26"/>
    <s v=""/>
    <s v=""/>
    <s v="FT"/>
    <s v="Fitments"/>
    <s v="A"/>
    <x v="1"/>
    <n v="82"/>
    <x v="90"/>
    <s v="Item"/>
    <s v="-"/>
    <s v="-"/>
    <n v="1400"/>
    <s v="14_FT"/>
    <s v="01__A"/>
    <s v="12-12B"/>
    <n v="76"/>
    <s v="076 - MARLESTON SOUTH - 41-55 BARNES AVENUE STORE B"/>
    <b v="1"/>
    <m/>
    <b v="1"/>
    <n v="846"/>
    <s v=""/>
    <s v=""/>
    <s v="82-Allowance to replace storage units-12"/>
    <n v="0"/>
    <s v="12-12B--82"/>
    <s v=""/>
    <s v="12-12B-"/>
    <n v="0"/>
    <m/>
    <s v="not APN"/>
    <s v="not APN"/>
    <n v="0"/>
    <n v="0.69757877813504821"/>
    <n v="2376.6102893890675"/>
    <s v="direct"/>
    <n v="1"/>
    <n v="0.10001104288598534"/>
    <m/>
    <n v="0"/>
    <x v="0"/>
    <n v="0.92423481902539462"/>
    <n v="2196.5459807073953"/>
    <x v="0"/>
    <x v="0"/>
    <n v="0"/>
    <x v="3"/>
    <x v="3"/>
    <n v="300000"/>
    <s v="Other smaller work items"/>
    <s v="Metropolitan"/>
    <x v="1"/>
  </r>
  <r>
    <n v="269"/>
    <s v="4-4A-_________24"/>
    <n v="815"/>
    <x v="14"/>
    <x v="14"/>
    <x v="20"/>
    <x v="17"/>
    <s v=""/>
    <s v=""/>
    <s v="FT"/>
    <s v="Fitments"/>
    <s v="A"/>
    <x v="1"/>
    <n v="24"/>
    <x v="91"/>
    <s v="Item"/>
    <s v="-"/>
    <s v="-"/>
    <n v="2200"/>
    <s v="14_FT"/>
    <s v="01__A"/>
    <s v="4-4A"/>
    <n v="31"/>
    <s v="031 - ELIZABETH - PEWSEY AVENUE MAIN OFFICE BUILDNG"/>
    <b v="1"/>
    <m/>
    <b v="1"/>
    <n v="269"/>
    <s v=""/>
    <s v=""/>
    <s v="24-Allowance to upgrade for sundry sanitary fitments including soap dispensers, coat hooks, paper towel dispensers and toilet roll holders etc.-4"/>
    <n v="0"/>
    <s v="4-4A--24"/>
    <s v=""/>
    <s v="4-4A-"/>
    <n v="0"/>
    <m/>
    <s v="not APN"/>
    <s v="not APN"/>
    <n v="0"/>
    <n v="0.61530311890838207"/>
    <n v="3553.6668615984408"/>
    <s v="direct"/>
    <n v="1"/>
    <n v="0.10024556844880272"/>
    <m/>
    <n v="0"/>
    <x v="0"/>
    <n v="0.93664397716528258"/>
    <n v="3328.5206627680313"/>
    <x v="0"/>
    <x v="0"/>
    <n v="0"/>
    <x v="3"/>
    <x v="3"/>
    <n v="300000"/>
    <s v="Other smaller work items"/>
    <s v="Metropolitan"/>
    <x v="1"/>
  </r>
  <r>
    <n v="335"/>
    <s v="5-5A-_________24"/>
    <n v="1005"/>
    <x v="17"/>
    <x v="17"/>
    <x v="26"/>
    <x v="1"/>
    <s v=""/>
    <s v=""/>
    <s v="FT"/>
    <s v="Fitments"/>
    <s v="A"/>
    <x v="1"/>
    <n v="24"/>
    <x v="91"/>
    <s v="Item"/>
    <s v="-"/>
    <s v="-"/>
    <n v="2500"/>
    <s v="14_FT"/>
    <s v="01__A"/>
    <s v="5-5A"/>
    <n v="37"/>
    <s v="037 - HINDMARSH - 1 STATION PLACE OFFICE BUILDING"/>
    <b v="1"/>
    <m/>
    <b v="1"/>
    <n v="335"/>
    <s v=""/>
    <s v=""/>
    <s v="24-Allowance to upgrade for sundry sanitary fitments including soap dispensers, coat hooks, paper towel dispensers and toilet roll holders etc.-5"/>
    <n v="0"/>
    <s v="5-5A--24"/>
    <s v=""/>
    <s v="5-5A-"/>
    <n v="0"/>
    <m/>
    <s v="not APN"/>
    <s v="not APN"/>
    <n v="0"/>
    <n v="0.61426500237004267"/>
    <n v="4035.6625059251069"/>
    <s v="direct"/>
    <n v="1"/>
    <n v="0.10038037700629353"/>
    <m/>
    <n v="0"/>
    <x v="0"/>
    <n v="0.93735736075285181"/>
    <n v="3782.8579554431985"/>
    <x v="0"/>
    <x v="0"/>
    <n v="0"/>
    <x v="3"/>
    <x v="3"/>
    <n v="300000"/>
    <s v="Other smaller work items"/>
    <s v="Metropolitan"/>
    <x v="1"/>
  </r>
  <r>
    <n v="364"/>
    <s v="6-6A-_________24"/>
    <n v="1093"/>
    <x v="11"/>
    <x v="11"/>
    <x v="15"/>
    <x v="13"/>
    <s v=""/>
    <s v=""/>
    <s v="FT"/>
    <s v="Fitments"/>
    <s v="A"/>
    <x v="1"/>
    <n v="24"/>
    <x v="91"/>
    <s v="Item"/>
    <s v="-"/>
    <s v="-"/>
    <n v="1650"/>
    <s v="14_FT"/>
    <s v="01__A"/>
    <s v="6-6A"/>
    <n v="40"/>
    <s v="040 - HOLDEN HILL - 38-44 JACOBSON CRESCENT OFFICE"/>
    <b v="1"/>
    <m/>
    <b v="1"/>
    <n v="364"/>
    <s v=""/>
    <s v=""/>
    <s v="24-Allowance to upgrade for sundry sanitary fitments including soap dispensers, coat hooks, paper towel dispensers and toilet roll holders etc.-6"/>
    <n v="0"/>
    <s v="6-6A--24"/>
    <s v=""/>
    <s v="6-6A-"/>
    <n v="1"/>
    <m/>
    <s v="not APN"/>
    <s v="not APN"/>
    <n v="0"/>
    <n v="0.6505859259259259"/>
    <n v="2723.4667777777777"/>
    <s v="direct"/>
    <n v="1"/>
    <n v="0.10132007704279809"/>
    <m/>
    <n v="0"/>
    <x v="0"/>
    <n v="0.93268383707513969"/>
    <n v="2540.1334444444446"/>
    <x v="1"/>
    <x v="0"/>
    <n v="0"/>
    <x v="3"/>
    <x v="3"/>
    <n v="300000"/>
    <s v="Other smaller work items"/>
    <s v="Metropolitan"/>
    <x v="1"/>
  </r>
  <r>
    <n v="1965"/>
    <s v="36-36B-_______24"/>
    <n v="5740"/>
    <x v="13"/>
    <x v="13"/>
    <x v="141"/>
    <x v="72"/>
    <s v=""/>
    <s v=""/>
    <s v="FT"/>
    <s v="Fitments"/>
    <s v="A"/>
    <x v="1"/>
    <n v="24"/>
    <x v="91"/>
    <s v="Item"/>
    <s v="-"/>
    <s v="-"/>
    <n v="1050"/>
    <s v="14_FT"/>
    <s v="01__A"/>
    <s v="36-36B"/>
    <n v="206"/>
    <s v="206 - MT BARKER - 31 ALEXANDRINA ROAD WORKSHOP / STORE"/>
    <b v="1"/>
    <m/>
    <b v="1"/>
    <n v="1965"/>
    <s v=""/>
    <s v=""/>
    <s v="24-Allowance to upgrade for sundry sanitary fitments including soap dispensers, coat hooks, paper towel dispensers and toilet roll holders etc.-36"/>
    <n v="0"/>
    <s v="36-36B--24"/>
    <s v=""/>
    <s v="36-36B-"/>
    <n v="0"/>
    <m/>
    <s v="not APN"/>
    <s v="not APN"/>
    <n v="0"/>
    <n v="0.62393232597184556"/>
    <n v="1705.1289422704376"/>
    <s v="direct"/>
    <n v="1"/>
    <n v="0.10066431444800766"/>
    <m/>
    <n v="0"/>
    <x v="1"/>
    <n v="0.93637719669657682"/>
    <n v="1596.6438589693917"/>
    <x v="0"/>
    <x v="0"/>
    <n v="0"/>
    <x v="3"/>
    <x v="3"/>
    <n v="300000"/>
    <s v="Other smaller work items"/>
    <s v="Regional"/>
    <x v="1"/>
  </r>
  <r>
    <n v="1182"/>
    <s v="21-21A-_______91"/>
    <n v="3407"/>
    <x v="4"/>
    <x v="4"/>
    <x v="17"/>
    <x v="1"/>
    <s v=""/>
    <s v=""/>
    <s v="FT"/>
    <s v="Fitments"/>
    <s v="A"/>
    <x v="1"/>
    <n v="91"/>
    <x v="92"/>
    <s v="Item"/>
    <s v="-"/>
    <s v="-"/>
    <n v="1500"/>
    <s v="14_FT"/>
    <s v="01__A"/>
    <s v="21-21A"/>
    <n v="119"/>
    <s v="119 - MT GAMBIER - 18 AVEY ROAD OFFICE BUILDING"/>
    <b v="1"/>
    <m/>
    <b v="1"/>
    <n v="1182"/>
    <s v=""/>
    <s v=""/>
    <s v="91-Allowance to upgrade sundry fitments-21"/>
    <n v="0"/>
    <s v="21-21A--91"/>
    <s v=""/>
    <s v="21-21A-"/>
    <n v="0"/>
    <m/>
    <s v="not APN"/>
    <s v="not APN"/>
    <n v="0"/>
    <n v="0.99957096774193555"/>
    <n v="2999.3564516129031"/>
    <s v="direct"/>
    <n v="1"/>
    <n v="8.7739770858814417E-2"/>
    <m/>
    <n v="0"/>
    <x v="1"/>
    <n v="0.91933753530999396"/>
    <n v="2757.4209677419353"/>
    <x v="0"/>
    <x v="0"/>
    <n v="0"/>
    <x v="3"/>
    <x v="3"/>
    <n v="300000"/>
    <s v="Other smaller work items"/>
    <s v="Regional"/>
    <x v="1"/>
  </r>
  <r>
    <n v="1211"/>
    <s v="21-21C-_______91"/>
    <n v="3491"/>
    <x v="4"/>
    <x v="4"/>
    <x v="5"/>
    <x v="5"/>
    <s v=""/>
    <s v=""/>
    <s v="FT"/>
    <s v="Fitments"/>
    <s v="A"/>
    <x v="1"/>
    <n v="91"/>
    <x v="92"/>
    <s v="Item"/>
    <s v="-"/>
    <s v="-"/>
    <n v="10000"/>
    <s v="14_FT"/>
    <s v="01__A"/>
    <s v="21-21C"/>
    <n v="121"/>
    <s v="121 - MT GAMBIER - 18 AVEY ROAD WORKSHOP"/>
    <b v="1"/>
    <m/>
    <b v="1"/>
    <n v="1211"/>
    <s v=""/>
    <s v=""/>
    <s v="91-Allowance to upgrade sundry fitments-21"/>
    <n v="0"/>
    <s v="21-21C--91"/>
    <s v=""/>
    <s v="21-21C-"/>
    <n v="0"/>
    <m/>
    <s v="not APN"/>
    <s v="not APN"/>
    <n v="0"/>
    <n v="0.8551278476091746"/>
    <n v="18551.278476091746"/>
    <s v="direct"/>
    <n v="1"/>
    <n v="8.586150981427397E-2"/>
    <m/>
    <n v="0"/>
    <x v="1"/>
    <n v="0.94551558933104707"/>
    <n v="17540.523001166257"/>
    <x v="0"/>
    <x v="0"/>
    <n v="0"/>
    <x v="3"/>
    <x v="3"/>
    <n v="300000"/>
    <s v="Other smaller work items"/>
    <s v="Regional"/>
    <x v="1"/>
  </r>
  <r>
    <n v="1258"/>
    <s v="21-21F-_______91"/>
    <n v="3623"/>
    <x v="4"/>
    <x v="4"/>
    <x v="21"/>
    <x v="11"/>
    <s v=""/>
    <s v=""/>
    <s v="FT"/>
    <s v="Fitments"/>
    <s v="A"/>
    <x v="1"/>
    <n v="91"/>
    <x v="92"/>
    <s v="Item"/>
    <s v="-"/>
    <s v="-"/>
    <n v="2500"/>
    <s v="14_FT"/>
    <s v="01__A"/>
    <s v="21-21F"/>
    <n v="124"/>
    <s v="124 - MT GAMBIER - 18 AVEY ROAD EXTERNAL WORKS"/>
    <b v="1"/>
    <m/>
    <b v="1"/>
    <n v="1258"/>
    <s v=""/>
    <s v=""/>
    <s v="91-Allowance to upgrade sundry fitments-21"/>
    <n v="0"/>
    <s v="21-21F--91"/>
    <s v=""/>
    <s v="21-21F-"/>
    <n v="0"/>
    <m/>
    <s v="not APN"/>
    <s v="not APN"/>
    <n v="0"/>
    <n v="0.85389854395110565"/>
    <n v="4634.746359877764"/>
    <s v="direct"/>
    <n v="1"/>
    <n v="8.5919720487986947E-2"/>
    <m/>
    <n v="0"/>
    <x v="1"/>
    <n v="0.94570085343520061"/>
    <n v="4383.0835879920905"/>
    <x v="0"/>
    <x v="0"/>
    <n v="0"/>
    <x v="3"/>
    <x v="3"/>
    <n v="300000"/>
    <s v="Other smaller work items"/>
    <s v="Regional"/>
    <x v="1"/>
  </r>
  <r>
    <n v="1301"/>
    <s v="22-22C-_______91"/>
    <n v="3744"/>
    <x v="15"/>
    <x v="15"/>
    <x v="99"/>
    <x v="29"/>
    <s v=""/>
    <s v=""/>
    <s v="FT"/>
    <s v="Fitments"/>
    <s v="A"/>
    <x v="1"/>
    <n v="91"/>
    <x v="92"/>
    <s v="Item"/>
    <s v="-"/>
    <s v="-"/>
    <n v="4500"/>
    <s v="14_FT"/>
    <s v="01__A"/>
    <s v="22-22C"/>
    <n v="128"/>
    <s v="128 - NARACOORTE - 99 CEDAR AVENUE GARAGE / WORKSHOP"/>
    <b v="1"/>
    <m/>
    <b v="1"/>
    <n v="1301"/>
    <s v=""/>
    <s v=""/>
    <s v="91-Allowance to upgrade sundry fitments-22"/>
    <n v="0"/>
    <s v="22-22C--91"/>
    <s v=""/>
    <s v="22-22C-"/>
    <n v="0"/>
    <m/>
    <s v="not APN"/>
    <s v="not APN"/>
    <n v="0"/>
    <n v="0.87870885122410547"/>
    <n v="8454.1898305084742"/>
    <s v="direct"/>
    <n v="1"/>
    <n v="8.7184490227926403E-2"/>
    <m/>
    <n v="0"/>
    <x v="1"/>
    <n v="0.93985531594804461"/>
    <n v="7945.7152542372878"/>
    <x v="0"/>
    <x v="0"/>
    <n v="0"/>
    <x v="3"/>
    <x v="3"/>
    <n v="300000"/>
    <s v="Other smaller work items"/>
    <s v="Regional"/>
    <x v="1"/>
  </r>
  <r>
    <n v="1313"/>
    <s v="22-22D-_______91"/>
    <n v="3782"/>
    <x v="15"/>
    <x v="15"/>
    <x v="100"/>
    <x v="70"/>
    <s v=""/>
    <s v=""/>
    <s v="FT"/>
    <s v="Fitments"/>
    <s v="A"/>
    <x v="1"/>
    <n v="91"/>
    <x v="92"/>
    <s v="Item"/>
    <s v="-"/>
    <s v="-"/>
    <n v="3000"/>
    <s v="14_FT"/>
    <s v="01__A"/>
    <s v="22-22D"/>
    <n v="129"/>
    <s v="129 - NARACOORTE - 99 CEDAR AVENUE STORAGE SHEDS"/>
    <b v="1"/>
    <m/>
    <b v="1"/>
    <n v="1313"/>
    <s v=""/>
    <s v=""/>
    <s v="91-Allowance to upgrade sundry fitments-22"/>
    <n v="0"/>
    <s v="22-22D--91"/>
    <s v=""/>
    <s v="22-22D-"/>
    <n v="0"/>
    <m/>
    <s v="not APN"/>
    <s v="not APN"/>
    <n v="0"/>
    <n v="0.95185731343283586"/>
    <n v="5855.5719402985078"/>
    <s v="direct"/>
    <n v="1"/>
    <n v="8.6397078981218928E-2"/>
    <m/>
    <n v="0"/>
    <x v="1"/>
    <n v="0.93882596629738957"/>
    <n v="5497.3629850746265"/>
    <x v="0"/>
    <x v="0"/>
    <n v="0"/>
    <x v="3"/>
    <x v="3"/>
    <n v="300000"/>
    <s v="Other smaller work items"/>
    <s v="Regional"/>
    <x v="1"/>
  </r>
  <r>
    <n v="1419"/>
    <s v="24-24B-_______91"/>
    <n v="4077"/>
    <x v="19"/>
    <x v="19"/>
    <x v="104"/>
    <x v="73"/>
    <s v=""/>
    <s v=""/>
    <s v="FT"/>
    <s v="Fitments"/>
    <s v="A"/>
    <x v="1"/>
    <n v="91"/>
    <x v="92"/>
    <s v="Item"/>
    <s v="-"/>
    <s v="-"/>
    <n v="2500"/>
    <s v="14_FT"/>
    <s v="01__A"/>
    <s v="24-24B"/>
    <n v="138"/>
    <s v="138 - MURRAY BRIDGE - 16-18 WILLOW AVENUE WORKSHOP / OFFICES"/>
    <b v="1"/>
    <m/>
    <b v="1"/>
    <n v="1419"/>
    <s v=""/>
    <s v=""/>
    <s v="91-Allowance to upgrade sundry fitments-24"/>
    <n v="0"/>
    <s v="24-24B--91"/>
    <s v=""/>
    <s v="24-24B-"/>
    <n v="0"/>
    <m/>
    <s v="not APN"/>
    <s v="not APN"/>
    <n v="0"/>
    <n v="0.66273961165048534"/>
    <n v="4156.8490291262133"/>
    <s v="direct"/>
    <n v="1"/>
    <n v="9.739707596036401E-2"/>
    <m/>
    <n v="0"/>
    <x v="1"/>
    <n v="0.93869049196968068"/>
    <n v="3901.9946601941747"/>
    <x v="0"/>
    <x v="0"/>
    <n v="0"/>
    <x v="3"/>
    <x v="3"/>
    <n v="300000"/>
    <s v="Other smaller work items"/>
    <s v="Regional"/>
    <x v="1"/>
  </r>
  <r>
    <n v="525"/>
    <s v="9--__________268"/>
    <n v="1443"/>
    <x v="25"/>
    <x v="25"/>
    <x v="53"/>
    <x v="39"/>
    <s v=""/>
    <s v=""/>
    <s v="FT"/>
    <s v="Fitments"/>
    <s v="C"/>
    <x v="2"/>
    <n v="268"/>
    <x v="93"/>
    <s v="Item"/>
    <s v="-"/>
    <s v="-"/>
    <n v="3000"/>
    <s v="14_FT"/>
    <s v="04__C"/>
    <s v="9"/>
    <n v="47"/>
    <s v="047 - KESWICK (CARPARK) - RAILWAY TERRACE"/>
    <b v="1"/>
    <m/>
    <b v="1"/>
    <n v="525"/>
    <s v=""/>
    <s v=""/>
    <s v="268-Partial renewal of wheelstops-9"/>
    <n v="0"/>
    <s v="9---268"/>
    <s v=""/>
    <s v="9--"/>
    <n v="1"/>
    <m/>
    <s v="not APN"/>
    <s v="not APN"/>
    <n v="0"/>
    <n v="0.61021334565375218"/>
    <n v="4830.6400369612566"/>
    <s v="direct"/>
    <n v="1"/>
    <n v="0.10000747395801769"/>
    <m/>
    <n v="0"/>
    <x v="0"/>
    <n v="0.93769557849786533"/>
    <n v="4529.6698039733346"/>
    <x v="1"/>
    <x v="0"/>
    <n v="0"/>
    <x v="3"/>
    <x v="3"/>
    <n v="300000"/>
    <s v="Other smaller work items"/>
    <s v="Metropolitan"/>
    <x v="1"/>
  </r>
  <r>
    <n v="493"/>
    <s v="7-7B-________384"/>
    <n v="1359"/>
    <x v="0"/>
    <x v="0"/>
    <x v="0"/>
    <x v="0"/>
    <s v=""/>
    <s v=""/>
    <s v="FT"/>
    <s v="Fitments"/>
    <s v="C"/>
    <x v="2"/>
    <n v="384"/>
    <x v="94"/>
    <s v="Item"/>
    <s v="-"/>
    <s v="-"/>
    <n v="5000"/>
    <s v="14_FT"/>
    <s v="04__C"/>
    <s v="7-7B"/>
    <n v="45"/>
    <s v="045 - KESWICK - 1 ANZAC HIGHWAY UNDERCROFT &amp; DECK CARPARK"/>
    <b v="1"/>
    <m/>
    <b v="1"/>
    <n v="493"/>
    <s v=""/>
    <s v=""/>
    <s v="384-Repaint external metal balustrades-7"/>
    <n v="0"/>
    <s v="7-7B--384"/>
    <s v=""/>
    <s v="7-7B-"/>
    <n v="0"/>
    <m/>
    <s v="not APN"/>
    <s v="not APN"/>
    <n v="0"/>
    <n v="0.61163824655979571"/>
    <n v="8058.1912327989794"/>
    <s v="direct"/>
    <n v="1"/>
    <n v="0.10013133279839573"/>
    <m/>
    <n v="1"/>
    <x v="0"/>
    <n v="0.93750240967821841"/>
    <n v="7554.5736983969364"/>
    <x v="0"/>
    <x v="0"/>
    <n v="0"/>
    <x v="0"/>
    <x v="0"/>
    <n v="350000"/>
    <s v="Other smaller work items"/>
    <s v="Metropolitan"/>
    <x v="0"/>
  </r>
  <r>
    <n v="494"/>
    <s v="7-7B-________385"/>
    <n v="1360"/>
    <x v="0"/>
    <x v="0"/>
    <x v="0"/>
    <x v="0"/>
    <s v=""/>
    <s v=""/>
    <s v="FT"/>
    <s v="Fitments"/>
    <s v="C"/>
    <x v="2"/>
    <n v="385"/>
    <x v="95"/>
    <s v="Item"/>
    <s v="-"/>
    <s v="-"/>
    <n v="7500"/>
    <s v="14_FT"/>
    <s v="04__C"/>
    <s v="7-7B"/>
    <n v="45"/>
    <s v="045 - KESWICK - 1 ANZAC HIGHWAY UNDERCROFT &amp; DECK CARPARK"/>
    <b v="1"/>
    <m/>
    <b v="1"/>
    <n v="494"/>
    <s v=""/>
    <s v=""/>
    <s v="385-Repair corroded section of metal balustrade on top of concrete balustrade-7"/>
    <n v="0"/>
    <s v="7-7B--385"/>
    <s v=""/>
    <s v="7-7B-"/>
    <n v="0"/>
    <m/>
    <s v="not APN"/>
    <s v="not APN"/>
    <n v="0"/>
    <n v="0.61163824655979571"/>
    <n v="12087.286849198468"/>
    <s v="direct"/>
    <n v="1"/>
    <n v="0.10013133279839573"/>
    <m/>
    <n v="1"/>
    <x v="0"/>
    <n v="0.93750240967821841"/>
    <n v="11331.860547595405"/>
    <x v="0"/>
    <x v="0"/>
    <n v="0"/>
    <x v="0"/>
    <x v="0"/>
    <n v="350000"/>
    <s v="Other smaller work items"/>
    <s v="Metropolitan"/>
    <x v="0"/>
  </r>
  <r>
    <n v="418"/>
    <s v="7-7A-________313"/>
    <n v="1235"/>
    <x v="0"/>
    <x v="0"/>
    <x v="1"/>
    <x v="1"/>
    <s v=""/>
    <s v=""/>
    <s v="FT"/>
    <s v="Fitments"/>
    <s v="A"/>
    <x v="1"/>
    <n v="313"/>
    <x v="96"/>
    <s v="Item"/>
    <s v="-"/>
    <s v="-"/>
    <n v="80000"/>
    <s v="14_FT"/>
    <s v="01__A"/>
    <s v="7-7A"/>
    <n v="44"/>
    <s v="044 - KESWICK - 1 ANZAC HIGHWAY OFFICE BUILDING"/>
    <b v="1"/>
    <m/>
    <b v="1"/>
    <n v="418"/>
    <s v=""/>
    <s v=""/>
    <s v="313-Replace 5% of blinds per annum-7"/>
    <n v="0"/>
    <s v="7-7A--313"/>
    <s v=""/>
    <s v="7-7A-"/>
    <n v="0"/>
    <m/>
    <s v="not APN"/>
    <s v="not APN"/>
    <n v="0"/>
    <n v="0.60882316575975093"/>
    <n v="128705.85326078007"/>
    <s v="direct"/>
    <n v="1"/>
    <n v="0.10000088373843743"/>
    <m/>
    <n v="1"/>
    <x v="0"/>
    <n v="0.93783079843594719"/>
    <n v="120704.31312693724"/>
    <x v="0"/>
    <x v="0"/>
    <n v="0"/>
    <x v="0"/>
    <x v="1"/>
    <n v="350000"/>
    <s v="Other smaller work items"/>
    <s v="Metropolitan"/>
    <x v="0"/>
  </r>
  <r>
    <n v="26"/>
    <s v="1-1A-1AE_____391"/>
    <n v="72"/>
    <x v="23"/>
    <x v="23"/>
    <x v="41"/>
    <x v="30"/>
    <s v="1AE"/>
    <s v="Logistics External Works"/>
    <s v="AR"/>
    <s v="Alterations and Renovations"/>
    <s v="C"/>
    <x v="2"/>
    <n v="391"/>
    <x v="97"/>
    <s v="m³"/>
    <n v="7410"/>
    <n v="130"/>
    <n v="963300"/>
    <s v="31_AR"/>
    <s v="04__C"/>
    <s v="1-1A-1AE"/>
    <n v="4"/>
    <s v="004 - ANGLE PARK - 500 GRAND JUNCTION ROAD LOGISTICS Logistics External Works"/>
    <b v="1"/>
    <m/>
    <b v="1"/>
    <n v="26"/>
    <s v="Depth of concrete pavement greater than current asphalt therefore additional &quot;boxing out&quot; will require removal of contaminated subgrade material"/>
    <s v="If material is not disposed of in the appropriate manner then you will be liable to prosecution.  Storing on site is not EPA best practice. "/>
    <s v="391-Allowance to dispose of intermediate waste fill where replacing with concrete pavements - assume 300mm deep-1"/>
    <n v="1"/>
    <s v="1-1A-1AE-391"/>
    <n v="0"/>
    <s v="1-1A-1AE"/>
    <n v="0"/>
    <n v="2"/>
    <s v="major"/>
    <n v="0.60891124760345805"/>
    <n v="1549864.2048164112"/>
    <n v="0.60891124760345805"/>
    <n v="1549864.2048164112"/>
    <s v="direct"/>
    <n v="1"/>
    <n v="0.10000432147353312"/>
    <m/>
    <n v="1"/>
    <x v="0"/>
    <n v="0.9378359002748603"/>
    <n v="1453518.2918277795"/>
    <x v="0"/>
    <x v="0"/>
    <n v="0"/>
    <x v="2"/>
    <x v="4"/>
    <n v="350000"/>
    <s v="Allowance to dispose of intermediate waste fill where replacing with concrete pavements - assume 300mm deep"/>
    <s v="Metropolitan"/>
    <x v="0"/>
  </r>
  <r>
    <n v="1330"/>
    <s v="22-22E-______158"/>
    <n v="3830"/>
    <x v="15"/>
    <x v="15"/>
    <x v="22"/>
    <x v="11"/>
    <s v=""/>
    <s v=""/>
    <s v="FT"/>
    <s v="Fitments"/>
    <s v="A"/>
    <x v="1"/>
    <n v="158"/>
    <x v="98"/>
    <s v="Item"/>
    <s v="-"/>
    <s v="-"/>
    <n v="2500"/>
    <s v="14_FT"/>
    <s v="01__A"/>
    <s v="22-22E"/>
    <n v="130"/>
    <s v="130 - NARACOORTE - 99 CEDAR AVENUE EXTERNAL WORKS"/>
    <b v="1"/>
    <m/>
    <b v="1"/>
    <n v="1330"/>
    <s v=""/>
    <s v=""/>
    <s v="158-Replace enclosure to high pressure washer unit-22"/>
    <n v="0"/>
    <s v="22-22E--158"/>
    <s v=""/>
    <s v="22-22E-"/>
    <n v="0"/>
    <m/>
    <s v="not APN"/>
    <s v="not APN"/>
    <n v="0"/>
    <n v="0.85124977011494252"/>
    <n v="4628.1244252873566"/>
    <s v="direct"/>
    <n v="1"/>
    <n v="8.5896096871919E-2"/>
    <m/>
    <n v="0"/>
    <x v="1"/>
    <n v="0.94598243758658718"/>
    <n v="4378.1244252873566"/>
    <x v="0"/>
    <x v="0"/>
    <n v="0"/>
    <x v="3"/>
    <x v="3"/>
    <n v="300000"/>
    <s v="Other smaller work items"/>
    <s v="Regional"/>
    <x v="1"/>
  </r>
  <r>
    <n v="1948"/>
    <s v="36-36A-______222"/>
    <n v="5691"/>
    <x v="13"/>
    <x v="13"/>
    <x v="24"/>
    <x v="18"/>
    <s v=""/>
    <s v=""/>
    <s v="FT"/>
    <s v="Fitments"/>
    <s v="A"/>
    <x v="1"/>
    <n v="222"/>
    <x v="99"/>
    <s v="Item"/>
    <s v="-"/>
    <s v="-"/>
    <n v="1800"/>
    <s v="14_FT"/>
    <s v="01__A"/>
    <s v="36-36A"/>
    <n v="205"/>
    <s v="205 - MT BARKER - 31 ALEXANDRINA ROAD MAIN OFFICE BUILDING"/>
    <b v="1"/>
    <m/>
    <b v="1"/>
    <n v="1948"/>
    <s v=""/>
    <s v=""/>
    <s v="222-Replace existing cleaners cupboard joinery-36"/>
    <n v="0"/>
    <s v="36-36A--222"/>
    <s v=""/>
    <s v="36-36A-"/>
    <n v="0"/>
    <m/>
    <s v="not APN"/>
    <s v="not APN"/>
    <n v="0"/>
    <n v="0.61699555675238993"/>
    <n v="2910.592002154302"/>
    <s v="direct"/>
    <n v="1"/>
    <n v="0.10015793807540048"/>
    <m/>
    <n v="0"/>
    <x v="1"/>
    <n v="0.93616125644417425"/>
    <n v="2724.7834657331359"/>
    <x v="0"/>
    <x v="0"/>
    <n v="0"/>
    <x v="3"/>
    <x v="3"/>
    <n v="300000"/>
    <s v="Other smaller work items"/>
    <s v="Regional"/>
    <x v="1"/>
  </r>
  <r>
    <n v="1259"/>
    <s v="21-21F-______139"/>
    <n v="3624"/>
    <x v="4"/>
    <x v="4"/>
    <x v="21"/>
    <x v="11"/>
    <s v=""/>
    <s v=""/>
    <s v="FT"/>
    <s v="Fitments"/>
    <s v="A"/>
    <x v="1"/>
    <n v="139"/>
    <x v="100"/>
    <s v="Item"/>
    <s v="-"/>
    <s v="-"/>
    <n v="750"/>
    <s v="14_FT"/>
    <s v="01__A"/>
    <s v="21-21F"/>
    <n v="124"/>
    <s v="124 - MT GAMBIER - 18 AVEY ROAD EXTERNAL WORKS"/>
    <b v="1"/>
    <m/>
    <b v="1"/>
    <n v="1259"/>
    <s v=""/>
    <s v=""/>
    <s v="139-Replace existing fitments to washdown bay-21"/>
    <n v="0"/>
    <s v="21-21F--139"/>
    <s v=""/>
    <s v="21-21F-"/>
    <n v="0"/>
    <m/>
    <s v="not APN"/>
    <s v="not APN"/>
    <n v="0"/>
    <n v="0.85389854395110565"/>
    <n v="1390.4239079633292"/>
    <s v="direct"/>
    <n v="1"/>
    <n v="8.5919720487986947E-2"/>
    <m/>
    <n v="0"/>
    <x v="1"/>
    <n v="0.94570085343520061"/>
    <n v="1314.9250763976272"/>
    <x v="0"/>
    <x v="0"/>
    <n v="0"/>
    <x v="3"/>
    <x v="3"/>
    <n v="300000"/>
    <s v="Other smaller work items"/>
    <s v="Regional"/>
    <x v="1"/>
  </r>
  <r>
    <n v="1329"/>
    <s v="22-22E-______139"/>
    <n v="3829"/>
    <x v="15"/>
    <x v="15"/>
    <x v="22"/>
    <x v="11"/>
    <s v=""/>
    <s v=""/>
    <s v="FT"/>
    <s v="Fitments"/>
    <s v="A"/>
    <x v="1"/>
    <n v="139"/>
    <x v="100"/>
    <s v="Item"/>
    <s v="-"/>
    <s v="-"/>
    <n v="750"/>
    <s v="14_FT"/>
    <s v="01__A"/>
    <s v="22-22E"/>
    <n v="130"/>
    <s v="130 - NARACOORTE - 99 CEDAR AVENUE EXTERNAL WORKS"/>
    <b v="1"/>
    <m/>
    <b v="1"/>
    <n v="1329"/>
    <s v=""/>
    <s v=""/>
    <s v="139-Replace existing fitments to washdown bay-22"/>
    <n v="0"/>
    <s v="22-22E--139"/>
    <s v=""/>
    <s v="22-22E-"/>
    <n v="0"/>
    <m/>
    <s v="not APN"/>
    <s v="not APN"/>
    <n v="0"/>
    <n v="0.85124977011494252"/>
    <n v="1388.4373275862069"/>
    <s v="direct"/>
    <n v="1"/>
    <n v="8.5896096871919E-2"/>
    <m/>
    <n v="0"/>
    <x v="1"/>
    <n v="0.94598243758658718"/>
    <n v="1313.4373275862069"/>
    <x v="0"/>
    <x v="0"/>
    <n v="0"/>
    <x v="3"/>
    <x v="3"/>
    <n v="300000"/>
    <s v="Other smaller work items"/>
    <s v="Regional"/>
    <x v="1"/>
  </r>
  <r>
    <n v="1385"/>
    <s v="23-23D-______139"/>
    <n v="3986"/>
    <x v="21"/>
    <x v="21"/>
    <x v="103"/>
    <x v="11"/>
    <s v=""/>
    <s v=""/>
    <s v="FT"/>
    <s v="Fitments"/>
    <s v="A"/>
    <x v="1"/>
    <n v="139"/>
    <x v="100"/>
    <s v="Item"/>
    <s v="-"/>
    <s v="-"/>
    <n v="1250"/>
    <s v="14_FT"/>
    <s v="01__A"/>
    <s v="23-23D"/>
    <n v="135"/>
    <s v="135 - BORDERTOWN - POWER HOUSE ROAD EXTERNAL WORKS"/>
    <b v="1"/>
    <m/>
    <b v="1"/>
    <n v="1385"/>
    <s v=""/>
    <s v=""/>
    <s v="139-Replace existing fitments to washdown bay-23"/>
    <n v="0"/>
    <s v="23-23D--139"/>
    <s v=""/>
    <s v="23-23D-"/>
    <n v="0"/>
    <m/>
    <s v="not APN"/>
    <s v="not APN"/>
    <n v="0"/>
    <n v="0.85517256346179138"/>
    <n v="2318.9657043272396"/>
    <s v="direct"/>
    <n v="1"/>
    <n v="8.5919668035966471E-2"/>
    <m/>
    <n v="0"/>
    <x v="1"/>
    <n v="0.94540895322943974"/>
    <n v="2192.3709391029861"/>
    <x v="0"/>
    <x v="0"/>
    <n v="0"/>
    <x v="3"/>
    <x v="3"/>
    <n v="300000"/>
    <s v="Other smaller work items"/>
    <s v="Regional"/>
    <x v="1"/>
  </r>
  <r>
    <n v="1433"/>
    <s v="24-24D-______139"/>
    <n v="4122"/>
    <x v="19"/>
    <x v="19"/>
    <x v="105"/>
    <x v="11"/>
    <s v=""/>
    <s v=""/>
    <s v="FT"/>
    <s v="Fitments"/>
    <s v="A"/>
    <x v="1"/>
    <n v="139"/>
    <x v="100"/>
    <s v="Item"/>
    <s v="-"/>
    <s v="-"/>
    <n v="750"/>
    <s v="14_FT"/>
    <s v="01__A"/>
    <s v="24-24D"/>
    <n v="140"/>
    <s v="140 - MURRAY BRIDGE - 16-18 WILLOW AVENUE EXTERNAL WORKS"/>
    <b v="1"/>
    <m/>
    <b v="1"/>
    <n v="1433"/>
    <s v=""/>
    <s v=""/>
    <s v="139-Replace existing fitments to washdown bay-24"/>
    <n v="0"/>
    <s v="24-24D--139"/>
    <s v=""/>
    <s v="24-24D-"/>
    <n v="0"/>
    <m/>
    <s v="not APN"/>
    <s v="not APN"/>
    <n v="0"/>
    <n v="0.66022781021484034"/>
    <n v="1245.1708576611304"/>
    <s v="direct"/>
    <n v="1"/>
    <n v="9.6928552885019961E-2"/>
    <m/>
    <n v="0"/>
    <x v="1"/>
    <n v="0.9392244191858703"/>
    <n v="1169.4948755739472"/>
    <x v="0"/>
    <x v="0"/>
    <n v="0"/>
    <x v="3"/>
    <x v="3"/>
    <n v="300000"/>
    <s v="Other smaller work items"/>
    <s v="Regional"/>
    <x v="1"/>
  </r>
  <r>
    <n v="52"/>
    <s v="1-1A-1AO______97"/>
    <n v="143"/>
    <x v="23"/>
    <x v="23"/>
    <x v="41"/>
    <x v="30"/>
    <s v="1AO"/>
    <s v="Office"/>
    <s v="CT"/>
    <s v="Contingency"/>
    <s v="O"/>
    <x v="4"/>
    <n v="97"/>
    <x v="32"/>
    <s v="Item"/>
    <s v="-"/>
    <s v="-"/>
    <n v="78500"/>
    <s v="52_CT"/>
    <s v="05__O"/>
    <s v="1-1A-1AO"/>
    <n v="5"/>
    <s v="005 - ANGLE PARK - 500 GRAND JUNCTION ROAD LOGISTICS Office"/>
    <b v="1"/>
    <m/>
    <b v="1"/>
    <n v="52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A-1AO-97"/>
    <s v=""/>
    <s v="1-1A-1AO"/>
    <n v="0"/>
    <n v="3"/>
    <s v="minor"/>
    <n v="0.61014838380618419"/>
    <n v="126396.64812878547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289"/>
    <s v="4-4B-_________41"/>
    <n v="869"/>
    <x v="14"/>
    <x v="14"/>
    <x v="25"/>
    <x v="19"/>
    <s v=""/>
    <s v=""/>
    <s v="FT"/>
    <s v="Fitments"/>
    <s v="A"/>
    <x v="1"/>
    <n v="41"/>
    <x v="101"/>
    <s v="Item"/>
    <s v="-"/>
    <s v="-"/>
    <n v="9000"/>
    <s v="14_FT"/>
    <s v="01__A"/>
    <s v="4-4B"/>
    <n v="32"/>
    <s v="032 - ELIZABETH - PEWSEY AVENUE WORKSHOP / OFFICE"/>
    <b v="1"/>
    <m/>
    <b v="1"/>
    <n v="289"/>
    <s v=""/>
    <s v=""/>
    <s v="41-Replace existing joinery-4"/>
    <n v="0"/>
    <s v="4-4B--41"/>
    <s v=""/>
    <s v="4-4B-"/>
    <n v="0"/>
    <m/>
    <s v="not APN"/>
    <s v="not APN"/>
    <n v="0"/>
    <n v="0.62736642811848897"/>
    <n v="14646.2978530664"/>
    <s v="direct"/>
    <n v="1"/>
    <n v="0.10046250733100646"/>
    <m/>
    <n v="0"/>
    <x v="0"/>
    <n v="0.9332015845920103"/>
    <n v="13667.948364888123"/>
    <x v="0"/>
    <x v="0"/>
    <n v="0"/>
    <x v="3"/>
    <x v="3"/>
    <n v="300000"/>
    <s v="Other smaller work items"/>
    <s v="Metropolitan"/>
    <x v="1"/>
  </r>
  <r>
    <n v="649"/>
    <s v="11-11E-_______41"/>
    <n v="1798"/>
    <x v="2"/>
    <x v="2"/>
    <x v="60"/>
    <x v="45"/>
    <s v=""/>
    <s v=""/>
    <s v="FT"/>
    <s v="Fitments"/>
    <s v="A"/>
    <x v="1"/>
    <n v="41"/>
    <x v="101"/>
    <s v="Item"/>
    <s v="-"/>
    <s v="-"/>
    <n v="7500"/>
    <s v="14_FT"/>
    <s v="01__A"/>
    <s v="11-11E"/>
    <n v="58"/>
    <s v="058 - MARLESTON NORTH - 212 RICHMOND ROAD TRANSFORMER WORKSHOP &amp; OFFICE (INCL. ADJACENT SHEDS)"/>
    <b v="1"/>
    <m/>
    <b v="1"/>
    <n v="649"/>
    <s v=""/>
    <s v=""/>
    <s v="41-Replace existing joinery-11"/>
    <n v="0"/>
    <s v="11-11E--41"/>
    <s v=""/>
    <s v="11-11E-"/>
    <n v="0"/>
    <m/>
    <s v="not APN"/>
    <s v="not APN"/>
    <n v="0"/>
    <n v="0.61104665055107144"/>
    <n v="12082.849879133037"/>
    <s v="direct"/>
    <n v="1"/>
    <n v="0.10004248000652716"/>
    <m/>
    <n v="1"/>
    <x v="0"/>
    <n v="0.93743771683108224"/>
    <n v="11326.919203507192"/>
    <x v="0"/>
    <x v="0"/>
    <n v="0"/>
    <x v="2"/>
    <x v="2"/>
    <n v="350000"/>
    <s v="Other smaller work items"/>
    <s v="Metropolitan"/>
    <x v="0"/>
  </r>
  <r>
    <n v="899"/>
    <s v="12-12F-_______41"/>
    <n v="2532"/>
    <x v="3"/>
    <x v="3"/>
    <x v="27"/>
    <x v="20"/>
    <s v=""/>
    <s v=""/>
    <s v="FT"/>
    <s v="Fitments"/>
    <s v="A"/>
    <x v="1"/>
    <n v="41"/>
    <x v="101"/>
    <s v="Item"/>
    <s v="-"/>
    <s v="-"/>
    <n v="15000"/>
    <s v="14_FT"/>
    <s v="01__A"/>
    <s v="12-12F"/>
    <n v="80"/>
    <s v="080 - MARLESTON SOUTH - 41-55 BARNES AVENUE METERING SERVICES"/>
    <b v="1"/>
    <m/>
    <b v="1"/>
    <n v="899"/>
    <s v=""/>
    <s v=""/>
    <s v="41-Replace existing joinery-12"/>
    <n v="0"/>
    <s v="12-12F--41"/>
    <s v=""/>
    <s v="12-12F-"/>
    <n v="0"/>
    <m/>
    <s v="not APN"/>
    <s v="not APN"/>
    <n v="0"/>
    <n v="0.65052812500000001"/>
    <n v="24757.921875000004"/>
    <s v="direct"/>
    <n v="1"/>
    <n v="0.10168558192311944"/>
    <m/>
    <n v="0"/>
    <x v="0"/>
    <n v="0.92899999810666667"/>
    <n v="23000.109375000004"/>
    <x v="0"/>
    <x v="0"/>
    <n v="0"/>
    <x v="3"/>
    <x v="3"/>
    <n v="300000"/>
    <s v="Other smaller work items"/>
    <s v="Metropolitan"/>
    <x v="1"/>
  </r>
  <r>
    <n v="935"/>
    <s v="13--__________41"/>
    <n v="2637"/>
    <x v="26"/>
    <x v="26"/>
    <x v="53"/>
    <x v="39"/>
    <s v=""/>
    <s v=""/>
    <s v="FT"/>
    <s v="Fitments"/>
    <s v="A"/>
    <x v="1"/>
    <n v="41"/>
    <x v="101"/>
    <s v="Item"/>
    <s v="-"/>
    <s v="-"/>
    <n v="12500"/>
    <s v="14_FT"/>
    <s v="01__A"/>
    <s v="13"/>
    <n v="83"/>
    <s v="083 - RICHMOND - 229-231 RICHMOND ROAD (LEASED)"/>
    <b v="1"/>
    <m/>
    <b v="1"/>
    <n v="935"/>
    <s v=""/>
    <s v=""/>
    <s v="41-Replace existing joinery-13"/>
    <n v="0"/>
    <s v="13---41"/>
    <s v=""/>
    <s v="13--"/>
    <n v="1"/>
    <m/>
    <s v="not APN"/>
    <s v="not APN"/>
    <n v="0"/>
    <n v="0.62284119840555485"/>
    <n v="20285.514980069434"/>
    <s v="direct"/>
    <n v="1"/>
    <n v="0.10121425697043392"/>
    <m/>
    <n v="0"/>
    <x v="0"/>
    <n v="0.93661275687284107"/>
    <n v="18999.67211006815"/>
    <x v="1"/>
    <x v="0"/>
    <n v="0"/>
    <x v="3"/>
    <x v="3"/>
    <n v="300000"/>
    <s v="Other smaller work items"/>
    <s v="Metropolitan"/>
    <x v="1"/>
  </r>
  <r>
    <n v="1210"/>
    <s v="21-21C-_______41"/>
    <n v="3490"/>
    <x v="4"/>
    <x v="4"/>
    <x v="5"/>
    <x v="5"/>
    <s v=""/>
    <s v=""/>
    <s v="FT"/>
    <s v="Fitments"/>
    <s v="A"/>
    <x v="1"/>
    <n v="41"/>
    <x v="101"/>
    <s v="Item"/>
    <s v="-"/>
    <s v="-"/>
    <n v="12500"/>
    <s v="14_FT"/>
    <s v="01__A"/>
    <s v="21-21C"/>
    <n v="121"/>
    <s v="121 - MT GAMBIER - 18 AVEY ROAD WORKSHOP"/>
    <b v="1"/>
    <m/>
    <b v="1"/>
    <n v="1210"/>
    <s v=""/>
    <s v=""/>
    <s v="41-Replace existing joinery-21"/>
    <n v="0"/>
    <s v="21-21C--41"/>
    <s v=""/>
    <s v="21-21C-"/>
    <n v="0"/>
    <m/>
    <s v="not APN"/>
    <s v="not APN"/>
    <n v="0"/>
    <n v="0.8551278476091746"/>
    <n v="23189.098095114681"/>
    <s v="direct"/>
    <n v="1"/>
    <n v="8.586150981427397E-2"/>
    <m/>
    <n v="0"/>
    <x v="1"/>
    <n v="0.94551558933104707"/>
    <n v="21925.653751457819"/>
    <x v="0"/>
    <x v="0"/>
    <n v="0"/>
    <x v="3"/>
    <x v="3"/>
    <n v="300000"/>
    <s v="Other smaller work items"/>
    <s v="Regional"/>
    <x v="1"/>
  </r>
  <r>
    <n v="1300"/>
    <s v="22-22C-_______41"/>
    <n v="3743"/>
    <x v="15"/>
    <x v="15"/>
    <x v="99"/>
    <x v="29"/>
    <s v=""/>
    <s v=""/>
    <s v="FT"/>
    <s v="Fitments"/>
    <s v="A"/>
    <x v="1"/>
    <n v="41"/>
    <x v="101"/>
    <s v="Item"/>
    <s v="-"/>
    <s v="-"/>
    <n v="9500"/>
    <s v="14_FT"/>
    <s v="01__A"/>
    <s v="22-22C"/>
    <n v="128"/>
    <s v="128 - NARACOORTE - 99 CEDAR AVENUE GARAGE / WORKSHOP"/>
    <b v="1"/>
    <m/>
    <b v="1"/>
    <n v="1300"/>
    <s v=""/>
    <s v=""/>
    <s v="41-Replace existing joinery-22"/>
    <n v="0"/>
    <s v="22-22C--41"/>
    <s v=""/>
    <s v="22-22C-"/>
    <n v="0"/>
    <m/>
    <s v="not APN"/>
    <s v="not APN"/>
    <n v="0"/>
    <n v="0.87870885122410547"/>
    <n v="17847.734086629003"/>
    <s v="direct"/>
    <n v="1"/>
    <n v="8.7184490227926403E-2"/>
    <m/>
    <n v="0"/>
    <x v="1"/>
    <n v="0.93985531594804461"/>
    <n v="16774.287758945386"/>
    <x v="0"/>
    <x v="0"/>
    <n v="0"/>
    <x v="3"/>
    <x v="3"/>
    <n v="300000"/>
    <s v="Other smaller work items"/>
    <s v="Regional"/>
    <x v="1"/>
  </r>
  <r>
    <n v="1749"/>
    <s v="31-31B-_______41"/>
    <n v="5091"/>
    <x v="36"/>
    <x v="36"/>
    <x v="127"/>
    <x v="78"/>
    <s v=""/>
    <s v=""/>
    <s v="FT"/>
    <s v="Fitments"/>
    <s v="A"/>
    <x v="1"/>
    <n v="41"/>
    <x v="101"/>
    <s v="Item"/>
    <s v="-"/>
    <s v="-"/>
    <n v="22750"/>
    <s v="14_FT"/>
    <s v="01__A"/>
    <s v="31-31B"/>
    <n v="182"/>
    <s v="182 - CLARE - 14 LENNON STREET ENGINEERING OFFICE / LUNCHROOM BUILDING"/>
    <b v="1"/>
    <m/>
    <b v="1"/>
    <n v="1749"/>
    <s v=""/>
    <s v=""/>
    <s v="41-Replace existing joinery-31"/>
    <n v="0"/>
    <s v="31-31B--41"/>
    <s v=""/>
    <s v="31-31B-"/>
    <n v="0"/>
    <m/>
    <s v="not APN"/>
    <s v="not APN"/>
    <n v="0"/>
    <n v="0.79719658580413277"/>
    <n v="40886.222327044023"/>
    <s v="direct"/>
    <n v="1"/>
    <n v="9.049873416258522E-2"/>
    <m/>
    <n v="1"/>
    <x v="1"/>
    <n v="0.9400083928258437"/>
    <n v="38433.392138364776"/>
    <x v="0"/>
    <x v="0"/>
    <n v="0"/>
    <x v="2"/>
    <x v="2"/>
    <n v="350000"/>
    <s v="Other smaller work items"/>
    <s v="Regional"/>
    <x v="0"/>
  </r>
  <r>
    <n v="1070"/>
    <s v="16--_________180"/>
    <n v="3059"/>
    <x v="28"/>
    <x v="28"/>
    <x v="53"/>
    <x v="39"/>
    <s v=""/>
    <s v=""/>
    <s v="FT"/>
    <s v="Fitments"/>
    <s v="A"/>
    <x v="1"/>
    <n v="180"/>
    <x v="102"/>
    <s v="Item"/>
    <s v="-"/>
    <s v="-"/>
    <n v="5800"/>
    <s v="14_FT"/>
    <s v="01__A"/>
    <s v="16"/>
    <n v="103"/>
    <s v="103 - WAYVILLE - 2-3 GREENHILL ROAD"/>
    <b v="1"/>
    <m/>
    <b v="1"/>
    <n v="1070"/>
    <s v=""/>
    <s v=""/>
    <s v="180-Replace existing joinery to Kitchen-16"/>
    <n v="0"/>
    <s v="16---180"/>
    <s v=""/>
    <s v="16--"/>
    <n v="1"/>
    <m/>
    <s v="not APN"/>
    <s v="not APN"/>
    <n v="0"/>
    <n v="0.62064657578576921"/>
    <n v="9399.75013955746"/>
    <s v="direct"/>
    <n v="1"/>
    <n v="0.10053839132640464"/>
    <m/>
    <n v="0"/>
    <x v="0"/>
    <n v="0.93759984648563832"/>
    <n v="8813.2042878524317"/>
    <x v="1"/>
    <x v="0"/>
    <n v="0"/>
    <x v="3"/>
    <x v="3"/>
    <n v="300000"/>
    <s v="Other smaller work items"/>
    <s v="Metropolitan"/>
    <x v="1"/>
  </r>
  <r>
    <n v="1579"/>
    <s v="28-28B-______180"/>
    <n v="4561"/>
    <x v="7"/>
    <x v="7"/>
    <x v="14"/>
    <x v="12"/>
    <s v=""/>
    <s v=""/>
    <s v="FT"/>
    <s v="Fitments"/>
    <s v="A"/>
    <x v="1"/>
    <n v="180"/>
    <x v="102"/>
    <s v="Item"/>
    <s v="-"/>
    <s v="-"/>
    <n v="4250"/>
    <s v="14_FT"/>
    <s v="01__A"/>
    <s v="28-28B"/>
    <n v="159"/>
    <s v="159 - PT AUGUSTA - PT 12 CHAPEL STREET TENANT OFFICE"/>
    <b v="1"/>
    <m/>
    <b v="1"/>
    <n v="1579"/>
    <s v=""/>
    <s v=""/>
    <s v="180-Replace existing joinery to Kitchen-28"/>
    <n v="0"/>
    <s v="28-28B--180"/>
    <s v=""/>
    <s v="28-28B-"/>
    <n v="0"/>
    <m/>
    <s v="not APN"/>
    <s v="not APN"/>
    <n v="0"/>
    <n v="0.866044766505636"/>
    <n v="7930.6902576489529"/>
    <s v="direct"/>
    <n v="1"/>
    <n v="8.6238104531456181E-2"/>
    <m/>
    <n v="0"/>
    <x v="1"/>
    <n v="0.94390815849793985"/>
    <n v="7485.8432367149753"/>
    <x v="0"/>
    <x v="0"/>
    <n v="0"/>
    <x v="3"/>
    <x v="3"/>
    <n v="300000"/>
    <s v="Other smaller work items"/>
    <s v="Regional"/>
    <x v="1"/>
  </r>
  <r>
    <n v="1212"/>
    <s v="21-21C-______157"/>
    <n v="3492"/>
    <x v="4"/>
    <x v="4"/>
    <x v="5"/>
    <x v="5"/>
    <s v=""/>
    <s v=""/>
    <s v="FT"/>
    <s v="Fitments"/>
    <s v="A"/>
    <x v="1"/>
    <n v="157"/>
    <x v="103"/>
    <s v="Item"/>
    <s v="-"/>
    <s v="-"/>
    <n v="1500"/>
    <s v="14_FT"/>
    <s v="01__A"/>
    <s v="21-21C"/>
    <n v="121"/>
    <s v="121 - MT GAMBIER - 18 AVEY ROAD WORKSHOP"/>
    <b v="1"/>
    <m/>
    <b v="1"/>
    <n v="1212"/>
    <s v=""/>
    <s v=""/>
    <s v="157-Replace statutory signage-21"/>
    <n v="0"/>
    <s v="21-21C--157"/>
    <s v=""/>
    <s v="21-21C-"/>
    <n v="0"/>
    <m/>
    <s v="not APN"/>
    <s v="not APN"/>
    <n v="0"/>
    <n v="0.8551278476091746"/>
    <n v="2782.6917714137617"/>
    <s v="direct"/>
    <n v="1"/>
    <n v="8.586150981427397E-2"/>
    <m/>
    <n v="0"/>
    <x v="1"/>
    <n v="0.94551558933104707"/>
    <n v="2631.0784501749381"/>
    <x v="0"/>
    <x v="0"/>
    <n v="0"/>
    <x v="3"/>
    <x v="3"/>
    <n v="300000"/>
    <s v="Other smaller work items"/>
    <s v="Regional"/>
    <x v="1"/>
  </r>
  <r>
    <n v="1242"/>
    <s v="21-21E-______157"/>
    <n v="3578"/>
    <x v="4"/>
    <x v="4"/>
    <x v="96"/>
    <x v="70"/>
    <s v=""/>
    <s v=""/>
    <s v="FT"/>
    <s v="Fitments"/>
    <s v="A"/>
    <x v="1"/>
    <n v="157"/>
    <x v="103"/>
    <s v="Item"/>
    <s v="-"/>
    <s v="-"/>
    <n v="300"/>
    <s v="14_FT"/>
    <s v="01__A"/>
    <s v="21-21E"/>
    <n v="123"/>
    <s v="123 - MT GAMBIER - 18 AVEY ROAD STORAGE SHEDS"/>
    <b v="1"/>
    <m/>
    <b v="1"/>
    <n v="1242"/>
    <s v=""/>
    <s v=""/>
    <s v="157-Replace statutory signage-21"/>
    <n v="0"/>
    <s v="21-21E--157"/>
    <s v=""/>
    <s v="21-21E-"/>
    <n v="0"/>
    <m/>
    <s v="not APN"/>
    <s v="not APN"/>
    <n v="0"/>
    <n v="1.4971117166212533"/>
    <n v="749.13351498637599"/>
    <s v="direct"/>
    <n v="1"/>
    <n v="9.5643441251016217E-2"/>
    <m/>
    <n v="0"/>
    <x v="1"/>
    <n v="0.89088210903059661"/>
    <n v="667.38964577656668"/>
    <x v="0"/>
    <x v="0"/>
    <n v="0"/>
    <x v="3"/>
    <x v="3"/>
    <n v="300000"/>
    <s v="Other smaller work items"/>
    <s v="Regional"/>
    <x v="1"/>
  </r>
  <r>
    <n v="1260"/>
    <s v="21-21F-______157"/>
    <n v="3625"/>
    <x v="4"/>
    <x v="4"/>
    <x v="21"/>
    <x v="11"/>
    <s v=""/>
    <s v=""/>
    <s v="FT"/>
    <s v="Fitments"/>
    <s v="A"/>
    <x v="1"/>
    <n v="157"/>
    <x v="103"/>
    <s v="Item"/>
    <s v="-"/>
    <s v="-"/>
    <n v="2250"/>
    <s v="14_FT"/>
    <s v="01__A"/>
    <s v="21-21F"/>
    <n v="124"/>
    <s v="124 - MT GAMBIER - 18 AVEY ROAD EXTERNAL WORKS"/>
    <b v="1"/>
    <m/>
    <b v="1"/>
    <n v="1260"/>
    <s v=""/>
    <s v=""/>
    <s v="157-Replace statutory signage-21"/>
    <n v="0"/>
    <s v="21-21F--157"/>
    <s v=""/>
    <s v="21-21F-"/>
    <n v="0"/>
    <m/>
    <s v="not APN"/>
    <s v="not APN"/>
    <n v="0"/>
    <n v="0.85389854395110565"/>
    <n v="4171.2717238899877"/>
    <s v="direct"/>
    <n v="1"/>
    <n v="8.5919720487986947E-2"/>
    <m/>
    <n v="0"/>
    <x v="1"/>
    <n v="0.94570085343520061"/>
    <n v="3944.7752291928819"/>
    <x v="0"/>
    <x v="0"/>
    <n v="0"/>
    <x v="3"/>
    <x v="3"/>
    <n v="300000"/>
    <s v="Other smaller work items"/>
    <s v="Regional"/>
    <x v="1"/>
  </r>
  <r>
    <n v="1314"/>
    <s v="22-22D-______157"/>
    <n v="3783"/>
    <x v="15"/>
    <x v="15"/>
    <x v="100"/>
    <x v="70"/>
    <s v=""/>
    <s v=""/>
    <s v="FT"/>
    <s v="Fitments"/>
    <s v="A"/>
    <x v="1"/>
    <n v="157"/>
    <x v="103"/>
    <s v="Item"/>
    <s v="-"/>
    <s v="-"/>
    <n v="500"/>
    <s v="14_FT"/>
    <s v="01__A"/>
    <s v="22-22D"/>
    <n v="129"/>
    <s v="129 - NARACOORTE - 99 CEDAR AVENUE STORAGE SHEDS"/>
    <b v="1"/>
    <m/>
    <b v="1"/>
    <n v="1314"/>
    <s v=""/>
    <s v=""/>
    <s v="157-Replace statutory signage-22"/>
    <n v="0"/>
    <s v="22-22D--157"/>
    <s v=""/>
    <s v="22-22D-"/>
    <n v="0"/>
    <m/>
    <s v="not APN"/>
    <s v="not APN"/>
    <n v="0"/>
    <n v="0.95185731343283586"/>
    <n v="975.92865671641789"/>
    <s v="direct"/>
    <n v="1"/>
    <n v="8.6397078981218928E-2"/>
    <m/>
    <n v="0"/>
    <x v="1"/>
    <n v="0.93882596629738957"/>
    <n v="916.22716417910442"/>
    <x v="0"/>
    <x v="0"/>
    <n v="0"/>
    <x v="3"/>
    <x v="3"/>
    <n v="300000"/>
    <s v="Other smaller work items"/>
    <s v="Regional"/>
    <x v="1"/>
  </r>
  <r>
    <n v="1420"/>
    <s v="24-24B-______157"/>
    <n v="4078"/>
    <x v="19"/>
    <x v="19"/>
    <x v="104"/>
    <x v="73"/>
    <s v=""/>
    <s v=""/>
    <s v="FT"/>
    <s v="Fitments"/>
    <s v="A"/>
    <x v="1"/>
    <n v="157"/>
    <x v="103"/>
    <s v="Item"/>
    <s v="-"/>
    <s v="-"/>
    <n v="750"/>
    <s v="14_FT"/>
    <s v="01__A"/>
    <s v="24-24B"/>
    <n v="138"/>
    <s v="138 - MURRAY BRIDGE - 16-18 WILLOW AVENUE WORKSHOP / OFFICES"/>
    <b v="1"/>
    <m/>
    <b v="1"/>
    <n v="1420"/>
    <s v=""/>
    <s v=""/>
    <s v="157-Replace statutory signage-24"/>
    <n v="0"/>
    <s v="24-24B--157"/>
    <s v=""/>
    <s v="24-24B-"/>
    <n v="0"/>
    <m/>
    <s v="not APN"/>
    <s v="not APN"/>
    <n v="0"/>
    <n v="0.66273961165048534"/>
    <n v="1247.0547087378641"/>
    <s v="direct"/>
    <n v="1"/>
    <n v="9.739707596036401E-2"/>
    <m/>
    <n v="0"/>
    <x v="1"/>
    <n v="0.93869049196968068"/>
    <n v="1170.5983980582525"/>
    <x v="0"/>
    <x v="0"/>
    <n v="0"/>
    <x v="3"/>
    <x v="3"/>
    <n v="300000"/>
    <s v="Other smaller work items"/>
    <s v="Regional"/>
    <x v="1"/>
  </r>
  <r>
    <n v="856"/>
    <s v="12-12C-_______88"/>
    <n v="2407"/>
    <x v="3"/>
    <x v="3"/>
    <x v="73"/>
    <x v="58"/>
    <s v=""/>
    <s v=""/>
    <s v="FT"/>
    <s v="Fitments"/>
    <s v="A"/>
    <x v="1"/>
    <n v="88"/>
    <x v="104"/>
    <s v="Item"/>
    <s v="-"/>
    <s v="-"/>
    <n v="12250"/>
    <s v="14_FT"/>
    <s v="01__A"/>
    <s v="12-12C"/>
    <n v="77"/>
    <s v="077 - MARLESTON SOUTH - 41-55 BARNES AVENUE MAIN OFFICE"/>
    <b v="1"/>
    <m/>
    <b v="1"/>
    <n v="856"/>
    <s v=""/>
    <s v=""/>
    <s v="88-Replace steel grated roof walkway-12"/>
    <n v="0"/>
    <s v="12-12C--88"/>
    <s v=""/>
    <s v="12-12C-"/>
    <n v="0"/>
    <m/>
    <s v="not APN"/>
    <s v="not APN"/>
    <n v="0"/>
    <n v="0.61323962920046349"/>
    <n v="19762.185457705677"/>
    <s v="direct"/>
    <n v="1"/>
    <n v="0.10008751336102456"/>
    <m/>
    <n v="0"/>
    <x v="0"/>
    <n v="0.93774956140974641"/>
    <n v="18531.980745461566"/>
    <x v="0"/>
    <x v="0"/>
    <n v="0"/>
    <x v="3"/>
    <x v="3"/>
    <n v="300000"/>
    <s v="Other smaller work items"/>
    <s v="Metropolitan"/>
    <x v="1"/>
  </r>
  <r>
    <n v="1213"/>
    <s v="21-21C-______167"/>
    <n v="3493"/>
    <x v="4"/>
    <x v="4"/>
    <x v="5"/>
    <x v="5"/>
    <s v=""/>
    <s v=""/>
    <s v="FT"/>
    <s v="Fitments"/>
    <s v="A"/>
    <x v="1"/>
    <n v="167"/>
    <x v="105"/>
    <s v="Item"/>
    <s v="-"/>
    <s v="-"/>
    <n v="5000"/>
    <s v="14_FT"/>
    <s v="01__A"/>
    <s v="21-21C"/>
    <n v="121"/>
    <s v="121 - MT GAMBIER - 18 AVEY ROAD WORKSHOP"/>
    <b v="1"/>
    <m/>
    <b v="1"/>
    <n v="1213"/>
    <s v=""/>
    <s v=""/>
    <s v="167-Replace welding bay PVC protection screen-21"/>
    <n v="0"/>
    <s v="21-21C--167"/>
    <s v=""/>
    <s v="21-21C-"/>
    <n v="0"/>
    <m/>
    <s v="not APN"/>
    <s v="not APN"/>
    <n v="0"/>
    <n v="0.8551278476091746"/>
    <n v="9275.6392380458728"/>
    <s v="direct"/>
    <n v="1"/>
    <n v="8.586150981427397E-2"/>
    <m/>
    <n v="0"/>
    <x v="1"/>
    <n v="0.94551558933104707"/>
    <n v="8770.2615005831285"/>
    <x v="0"/>
    <x v="0"/>
    <n v="0"/>
    <x v="3"/>
    <x v="3"/>
    <n v="300000"/>
    <s v="Other smaller work items"/>
    <s v="Regional"/>
    <x v="1"/>
  </r>
  <r>
    <n v="271"/>
    <s v="4-4A-_________66"/>
    <n v="817"/>
    <x v="14"/>
    <x v="14"/>
    <x v="20"/>
    <x v="17"/>
    <s v=""/>
    <s v=""/>
    <s v="FT"/>
    <s v="Fitments"/>
    <s v="A"/>
    <x v="1"/>
    <n v="66"/>
    <x v="106"/>
    <s v="Item"/>
    <s v="-"/>
    <s v="-"/>
    <n v="15400"/>
    <s v="14_FT"/>
    <s v="01__A"/>
    <s v="4-4A"/>
    <n v="31"/>
    <s v="031 - ELIZABETH - PEWSEY AVENUE MAIN OFFICE BUILDNG"/>
    <b v="1"/>
    <m/>
    <b v="1"/>
    <n v="271"/>
    <s v=""/>
    <s v=""/>
    <s v="66-Replace window awnings-4"/>
    <n v="0"/>
    <s v="4-4A--66"/>
    <s v=""/>
    <s v="4-4A-"/>
    <n v="0"/>
    <m/>
    <s v="not APN"/>
    <s v="not APN"/>
    <n v="0"/>
    <n v="0.61530311890838207"/>
    <n v="24875.668031189085"/>
    <s v="direct"/>
    <n v="1"/>
    <n v="0.10024556844880272"/>
    <m/>
    <n v="0"/>
    <x v="0"/>
    <n v="0.93664397716528258"/>
    <n v="23299.64463937622"/>
    <x v="0"/>
    <x v="0"/>
    <n v="0"/>
    <x v="3"/>
    <x v="3"/>
    <n v="300000"/>
    <s v="Other smaller work items"/>
    <s v="Metropolitan"/>
    <x v="1"/>
  </r>
  <r>
    <n v="650"/>
    <s v="11-11E-_______66"/>
    <n v="1799"/>
    <x v="2"/>
    <x v="2"/>
    <x v="60"/>
    <x v="45"/>
    <s v=""/>
    <s v=""/>
    <s v="FT"/>
    <s v="Fitments"/>
    <s v="A"/>
    <x v="1"/>
    <n v="66"/>
    <x v="106"/>
    <s v="Item"/>
    <s v="-"/>
    <s v="-"/>
    <n v="1875"/>
    <s v="14_FT"/>
    <s v="01__A"/>
    <s v="11-11E"/>
    <n v="58"/>
    <s v="058 - MARLESTON NORTH - 212 RICHMOND ROAD TRANSFORMER WORKSHOP &amp; OFFICE (INCL. ADJACENT SHEDS)"/>
    <b v="1"/>
    <m/>
    <b v="1"/>
    <n v="650"/>
    <s v=""/>
    <s v=""/>
    <s v="66-Replace window awnings-11"/>
    <n v="0"/>
    <s v="11-11E--66"/>
    <s v=""/>
    <s v="11-11E-"/>
    <n v="0"/>
    <m/>
    <s v="not APN"/>
    <s v="not APN"/>
    <n v="0"/>
    <n v="0.61104665055107144"/>
    <n v="3020.7124697832592"/>
    <s v="direct"/>
    <n v="1"/>
    <n v="0.10004248000652716"/>
    <m/>
    <n v="1"/>
    <x v="0"/>
    <n v="0.93743771683108224"/>
    <n v="2831.729800876798"/>
    <x v="0"/>
    <x v="0"/>
    <n v="0"/>
    <x v="2"/>
    <x v="2"/>
    <n v="350000"/>
    <s v="Other smaller work items"/>
    <s v="Metropolitan"/>
    <x v="0"/>
  </r>
  <r>
    <n v="1750"/>
    <s v="31-31B-_______66"/>
    <n v="5092"/>
    <x v="36"/>
    <x v="36"/>
    <x v="127"/>
    <x v="78"/>
    <s v=""/>
    <s v=""/>
    <s v="FT"/>
    <s v="Fitments"/>
    <s v="A"/>
    <x v="1"/>
    <n v="66"/>
    <x v="106"/>
    <s v="Item"/>
    <s v="-"/>
    <s v="-"/>
    <n v="1575"/>
    <s v="14_FT"/>
    <s v="01__A"/>
    <s v="31-31B"/>
    <n v="182"/>
    <s v="182 - CLARE - 14 LENNON STREET ENGINEERING OFFICE / LUNCHROOM BUILDING"/>
    <b v="1"/>
    <m/>
    <b v="1"/>
    <n v="1750"/>
    <s v=""/>
    <s v=""/>
    <s v="66-Replace window awnings-31"/>
    <n v="0"/>
    <s v="31-31B--66"/>
    <s v=""/>
    <s v="31-31B-"/>
    <n v="0"/>
    <m/>
    <s v="not APN"/>
    <s v="not APN"/>
    <n v="0"/>
    <n v="0.79719658580413277"/>
    <n v="2830.5846226415092"/>
    <s v="direct"/>
    <n v="1"/>
    <n v="9.049873416258522E-2"/>
    <m/>
    <n v="1"/>
    <x v="1"/>
    <n v="0.9400083928258437"/>
    <n v="2660.7733018867925"/>
    <x v="0"/>
    <x v="0"/>
    <n v="0"/>
    <x v="2"/>
    <x v="2"/>
    <n v="350000"/>
    <s v="Other smaller work items"/>
    <s v="Regional"/>
    <x v="0"/>
  </r>
  <r>
    <n v="53"/>
    <s v="1-1A-1AO_____114"/>
    <n v="146"/>
    <x v="23"/>
    <x v="23"/>
    <x v="41"/>
    <x v="30"/>
    <s v="1AO"/>
    <s v="Office"/>
    <s v="ES"/>
    <s v="Escalation"/>
    <s v="O"/>
    <x v="4"/>
    <n v="114"/>
    <x v="33"/>
    <s v="Item"/>
    <s v="-"/>
    <s v="-"/>
    <n v="114800"/>
    <s v="53_ES"/>
    <s v="05__O"/>
    <s v="1-1A-1AO"/>
    <n v="5"/>
    <s v="005 - ANGLE PARK - 500 GRAND JUNCTION ROAD LOGISTICS Office"/>
    <b v="1"/>
    <m/>
    <b v="1"/>
    <n v="53"/>
    <n v="0"/>
    <n v="0"/>
    <s v="114-Escalation - calculated to the mid-point of seven year forecast-1"/>
    <n v="1"/>
    <s v="1-1A-1AO-114"/>
    <s v=""/>
    <s v="1-1A-1AO"/>
    <n v="0"/>
    <n v="3"/>
    <s v="minor"/>
    <n v="0.61014838380618419"/>
    <n v="184845.03446094994"/>
    <n v="0.61014838380618419"/>
    <n v="0"/>
    <s v="on costs"/>
    <n v="0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270"/>
    <s v="4-4A-_________42"/>
    <n v="816"/>
    <x v="14"/>
    <x v="14"/>
    <x v="20"/>
    <x v="17"/>
    <s v=""/>
    <s v=""/>
    <s v="FT"/>
    <s v="Fitments"/>
    <s v="A"/>
    <x v="1"/>
    <n v="42"/>
    <x v="107"/>
    <s v="Item"/>
    <s v="-"/>
    <s v="-"/>
    <n v="8800"/>
    <s v="14_FT"/>
    <s v="01__A"/>
    <s v="4-4A"/>
    <n v="31"/>
    <s v="031 - ELIZABETH - PEWSEY AVENUE MAIN OFFICE BUILDNG"/>
    <b v="1"/>
    <m/>
    <b v="1"/>
    <n v="270"/>
    <s v=""/>
    <s v=""/>
    <s v="42-Replace window blinds-4"/>
    <n v="0"/>
    <s v="4-4A--42"/>
    <s v=""/>
    <s v="4-4A-"/>
    <n v="0"/>
    <m/>
    <s v="not APN"/>
    <s v="not APN"/>
    <n v="0"/>
    <n v="0.61530311890838207"/>
    <n v="14214.667446393763"/>
    <s v="direct"/>
    <n v="1"/>
    <n v="0.10024556844880272"/>
    <m/>
    <n v="0"/>
    <x v="0"/>
    <n v="0.93664397716528258"/>
    <n v="13314.082651072125"/>
    <x v="0"/>
    <x v="0"/>
    <n v="0"/>
    <x v="3"/>
    <x v="3"/>
    <n v="300000"/>
    <s v="Other smaller work items"/>
    <s v="Metropolitan"/>
    <x v="1"/>
  </r>
  <r>
    <n v="1103"/>
    <s v="18--__________42"/>
    <n v="3165"/>
    <x v="30"/>
    <x v="30"/>
    <x v="53"/>
    <x v="39"/>
    <s v=""/>
    <s v=""/>
    <s v="FT"/>
    <s v="Fitments"/>
    <s v="A"/>
    <x v="1"/>
    <n v="42"/>
    <x v="107"/>
    <s v="Item"/>
    <s v="-"/>
    <s v="-"/>
    <n v="5000"/>
    <s v="14_FT"/>
    <s v="01__A"/>
    <s v="18"/>
    <n v="108"/>
    <s v="108 - WINGFIELD (NBN LEASED) - 261 SCHUMACHER ROAD"/>
    <b v="1"/>
    <m/>
    <b v="1"/>
    <n v="1103"/>
    <s v=""/>
    <s v=""/>
    <s v="42-Replace window blinds-18"/>
    <n v="0"/>
    <s v="18---42"/>
    <s v=""/>
    <s v="18--"/>
    <n v="1"/>
    <m/>
    <s v="not APN"/>
    <s v="not APN"/>
    <n v="0"/>
    <n v="0.72783523809523809"/>
    <n v="8639.1761904761897"/>
    <s v="direct"/>
    <n v="1"/>
    <n v="0.10339204988119038"/>
    <m/>
    <n v="0"/>
    <x v="0"/>
    <n v="0.91732015894372643"/>
    <n v="7924.8904761904751"/>
    <x v="1"/>
    <x v="0"/>
    <n v="0"/>
    <x v="3"/>
    <x v="3"/>
    <n v="300000"/>
    <s v="Other smaller work items"/>
    <s v="Metropolitan"/>
    <x v="1"/>
  </r>
  <r>
    <n v="1578"/>
    <s v="28-28B-_______42"/>
    <n v="4560"/>
    <x v="7"/>
    <x v="7"/>
    <x v="14"/>
    <x v="12"/>
    <s v=""/>
    <s v=""/>
    <s v="FT"/>
    <s v="Fitments"/>
    <s v="A"/>
    <x v="1"/>
    <n v="42"/>
    <x v="107"/>
    <s v="Item"/>
    <s v="-"/>
    <s v="-"/>
    <n v="12500"/>
    <s v="14_FT"/>
    <s v="01__A"/>
    <s v="28-28B"/>
    <n v="159"/>
    <s v="159 - PT AUGUSTA - PT 12 CHAPEL STREET TENANT OFFICE"/>
    <b v="1"/>
    <m/>
    <b v="1"/>
    <n v="1578"/>
    <s v=""/>
    <s v=""/>
    <s v="42-Replace window blinds-28"/>
    <n v="0"/>
    <s v="28-28B--42"/>
    <s v=""/>
    <s v="28-28B-"/>
    <n v="0"/>
    <m/>
    <s v="not APN"/>
    <s v="not APN"/>
    <n v="0"/>
    <n v="0.866044766505636"/>
    <n v="23325.559581320449"/>
    <s v="direct"/>
    <n v="1"/>
    <n v="8.6238104531456181E-2"/>
    <m/>
    <n v="0"/>
    <x v="1"/>
    <n v="0.94390815849793985"/>
    <n v="22017.185990338163"/>
    <x v="0"/>
    <x v="0"/>
    <n v="0"/>
    <x v="3"/>
    <x v="3"/>
    <n v="300000"/>
    <s v="Other smaller work items"/>
    <s v="Regional"/>
    <x v="1"/>
  </r>
  <r>
    <n v="1947"/>
    <s v="36-36A-_______42"/>
    <n v="5690"/>
    <x v="13"/>
    <x v="13"/>
    <x v="24"/>
    <x v="18"/>
    <s v=""/>
    <s v=""/>
    <s v="FT"/>
    <s v="Fitments"/>
    <s v="A"/>
    <x v="1"/>
    <n v="42"/>
    <x v="107"/>
    <s v="Item"/>
    <s v="-"/>
    <s v="-"/>
    <n v="2000"/>
    <s v="14_FT"/>
    <s v="01__A"/>
    <s v="36-36A"/>
    <n v="205"/>
    <s v="205 - MT BARKER - 31 ALEXANDRINA ROAD MAIN OFFICE BUILDING"/>
    <b v="1"/>
    <m/>
    <b v="1"/>
    <n v="1947"/>
    <s v=""/>
    <s v=""/>
    <s v="42-Replace window blinds-36"/>
    <n v="0"/>
    <s v="36-36A--42"/>
    <s v=""/>
    <s v="36-36A-"/>
    <n v="0"/>
    <m/>
    <s v="not APN"/>
    <s v="not APN"/>
    <n v="0"/>
    <n v="0.61699555675238993"/>
    <n v="3233.9911135047801"/>
    <s v="direct"/>
    <n v="1"/>
    <n v="0.10015793807540048"/>
    <m/>
    <n v="0"/>
    <x v="1"/>
    <n v="0.93616125644417425"/>
    <n v="3027.5371841479291"/>
    <x v="0"/>
    <x v="0"/>
    <n v="0"/>
    <x v="3"/>
    <x v="3"/>
    <n v="300000"/>
    <s v="Other smaller work items"/>
    <s v="Regional"/>
    <x v="1"/>
  </r>
  <r>
    <n v="51"/>
    <s v="1-1A-1AO_____116"/>
    <n v="140"/>
    <x v="23"/>
    <x v="23"/>
    <x v="41"/>
    <x v="30"/>
    <s v="1AO"/>
    <s v="Office"/>
    <s v="LL"/>
    <s v="Locality Loading"/>
    <s v="O"/>
    <x v="4"/>
    <n v="116"/>
    <x v="34"/>
    <s v="Item"/>
    <s v="-"/>
    <s v="-"/>
    <s v="Excl."/>
    <s v="51_LL"/>
    <s v="05__O"/>
    <s v="1-1A-1AO"/>
    <n v="5"/>
    <s v="005 - ANGLE PARK - 500 GRAND JUNCTION ROAD LOGISTICS Office"/>
    <b v="1"/>
    <m/>
    <b v="1"/>
    <n v="51"/>
    <s v="Not applicable to metro sites"/>
    <n v="0"/>
    <s v="116-Locality Loading-1"/>
    <n v="1"/>
    <s v="1-1A-1AO-116"/>
    <s v=""/>
    <s v="1-1A-1AO"/>
    <n v="0"/>
    <n v="3"/>
    <s v="minor"/>
    <n v="0.61014838380618419"/>
    <n v="0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54"/>
    <s v="1-1A-1AO______99"/>
    <n v="149"/>
    <x v="23"/>
    <x v="23"/>
    <x v="41"/>
    <x v="30"/>
    <s v="1AO"/>
    <s v="Office"/>
    <s v="PF"/>
    <s v="Professional Fees"/>
    <s v="O"/>
    <x v="4"/>
    <n v="99"/>
    <x v="36"/>
    <s v="Item"/>
    <s v="-"/>
    <s v="-"/>
    <n v="98500"/>
    <s v="54_PF"/>
    <s v="05__O"/>
    <s v="1-1A-1AO"/>
    <n v="5"/>
    <s v="005 - ANGLE PARK - 500 GRAND JUNCTION ROAD LOGISTICS Office"/>
    <b v="1"/>
    <m/>
    <b v="1"/>
    <n v="54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A-1AO-99"/>
    <s v=""/>
    <s v="1-1A-1AO"/>
    <n v="0"/>
    <n v="3"/>
    <s v="minor"/>
    <n v="0.61014838380618419"/>
    <n v="158599.61580490915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55"/>
    <s v="1-1A-1AO_____389"/>
    <n v="151"/>
    <x v="23"/>
    <x v="23"/>
    <x v="41"/>
    <x v="30"/>
    <s v="1AO"/>
    <s v="Office"/>
    <s v="PF"/>
    <s v="Professional Fees"/>
    <s v="PF"/>
    <x v="5"/>
    <n v="389"/>
    <x v="37"/>
    <s v="Item"/>
    <s v="-"/>
    <s v="-"/>
    <n v="62908.87"/>
    <s v="54_PF"/>
    <s v="09_PF"/>
    <s v="1-1A-1AO"/>
    <n v="5"/>
    <s v="005 - ANGLE PARK - 500 GRAND JUNCTION ROAD LOGISTICS Office"/>
    <b v="1"/>
    <m/>
    <b v="1"/>
    <n v="55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A-1AO-389"/>
    <s v=""/>
    <s v="1-1A-1AO"/>
    <n v="0"/>
    <n v="3"/>
    <s v="minor"/>
    <n v="0.61014838380618419"/>
    <n v="101292.61535757336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50"/>
    <s v="1-1A-1AO______98"/>
    <n v="137"/>
    <x v="23"/>
    <x v="23"/>
    <x v="41"/>
    <x v="30"/>
    <s v="1AO"/>
    <s v="Office"/>
    <s v="PR"/>
    <s v="Preliminaries"/>
    <s v="O"/>
    <x v="4"/>
    <n v="98"/>
    <x v="38"/>
    <s v="Item"/>
    <s v="-"/>
    <s v="-"/>
    <n v="118000"/>
    <s v="46_PR"/>
    <s v="05__O"/>
    <s v="1-1A-1AO"/>
    <n v="5"/>
    <s v="005 - ANGLE PARK - 500 GRAND JUNCTION ROAD LOGISTICS Office"/>
    <b v="1"/>
    <m/>
    <b v="1"/>
    <n v="50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A-1AO-98"/>
    <s v=""/>
    <s v="1-1A-1AO"/>
    <n v="0"/>
    <n v="3"/>
    <s v="minor"/>
    <n v="0.61014838380618419"/>
    <n v="189997.50928912975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42"/>
    <s v="1-1A-1AO_____145"/>
    <n v="115"/>
    <x v="23"/>
    <x v="23"/>
    <x v="41"/>
    <x v="30"/>
    <s v="1AO"/>
    <s v="Office"/>
    <s v="SC"/>
    <s v="Staircases"/>
    <s v="A"/>
    <x v="1"/>
    <n v="145"/>
    <x v="108"/>
    <s v="Item"/>
    <s v="-"/>
    <s v="-"/>
    <n v="3000"/>
    <s v="03_SC"/>
    <s v="01__A"/>
    <s v="1-1A-1AO"/>
    <n v="5"/>
    <s v="005 - ANGLE PARK - 500 GRAND JUNCTION ROAD LOGISTICS Office"/>
    <b v="1"/>
    <m/>
    <b v="1"/>
    <n v="42"/>
    <s v="non-compliant with NCC"/>
    <s v="WHS claim / Life safety"/>
    <s v="145-Review access stair / ramp compliance-1"/>
    <n v="1"/>
    <s v="1-1A-1AO-145"/>
    <s v=""/>
    <s v="1-1A-1AO"/>
    <n v="0"/>
    <n v="3"/>
    <s v="minor"/>
    <n v="0.61014838380618419"/>
    <n v="4830.445151418553"/>
    <n v="0.61014838380618419"/>
    <n v="4830.445151418553"/>
    <s v="direct"/>
    <n v="1"/>
    <n v="0.10000358288097899"/>
    <m/>
    <n v="1"/>
    <x v="0"/>
    <n v="0.93783452893108565"/>
    <n v="4530.1582531080658"/>
    <x v="0"/>
    <x v="0"/>
    <n v="0"/>
    <x v="1"/>
    <x v="7"/>
    <n v="350000"/>
    <s v="Other smaller work items"/>
    <s v="Metropolitan"/>
    <x v="0"/>
  </r>
  <r>
    <n v="56"/>
    <s v="1-1A-1AO_____100"/>
    <n v="154"/>
    <x v="23"/>
    <x v="23"/>
    <x v="41"/>
    <x v="30"/>
    <s v="1AO"/>
    <s v="Office"/>
    <s v="ST"/>
    <s v="Statutory Charges"/>
    <s v="O"/>
    <x v="4"/>
    <n v="100"/>
    <x v="39"/>
    <s v="Item"/>
    <s v="-"/>
    <s v="-"/>
    <n v="5800"/>
    <s v="55_ST"/>
    <s v="05__O"/>
    <s v="1-1A-1AO"/>
    <n v="5"/>
    <s v="005 - ANGLE PARK - 500 GRAND JUNCTION ROAD LOGISTICS Office"/>
    <b v="1"/>
    <m/>
    <b v="1"/>
    <n v="56"/>
    <s v="Statutory fees applicable to all building works"/>
    <s v="Levies need to be paid to obtain Development Approval"/>
    <s v="100-Statutory Charges - CITB Levy and Development Approval Fees-1"/>
    <n v="1"/>
    <s v="1-1A-1AO-100"/>
    <s v=""/>
    <s v="1-1A-1AO"/>
    <n v="0"/>
    <n v="3"/>
    <s v="minor"/>
    <n v="0.61014838380618419"/>
    <n v="9338.8606260758697"/>
    <n v="0.61014838380618419"/>
    <n v="0"/>
    <s v="on costs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43"/>
    <s v="1-1A-1AO______19"/>
    <n v="118"/>
    <x v="23"/>
    <x v="23"/>
    <x v="41"/>
    <x v="30"/>
    <s v="1AO"/>
    <s v="Office"/>
    <s v="WF"/>
    <s v="Wall Finishes"/>
    <s v="A"/>
    <x v="1"/>
    <n v="19"/>
    <x v="109"/>
    <s v="Item"/>
    <s v="-"/>
    <s v="-"/>
    <n v="4000"/>
    <s v="11_WF"/>
    <s v="01__A"/>
    <s v="1-1A-1AO"/>
    <n v="5"/>
    <s v="005 - ANGLE PARK - 500 GRAND JUNCTION ROAD LOGISTICS Office"/>
    <b v="1"/>
    <m/>
    <b v="1"/>
    <n v="43"/>
    <s v="Improved amenity"/>
    <s v="Nil"/>
    <s v="19-Patch and paint existing walls and doors including minor make good-1"/>
    <n v="1"/>
    <s v="1-1A-1AO-19"/>
    <s v=""/>
    <s v="1-1A-1AO"/>
    <n v="0"/>
    <n v="3"/>
    <s v="minor"/>
    <n v="0.61014838380618419"/>
    <n v="6440.593535224737"/>
    <n v="0.61014838380618419"/>
    <n v="6440.593535224737"/>
    <s v="direct"/>
    <n v="1"/>
    <n v="0.10000358288097899"/>
    <m/>
    <n v="1"/>
    <x v="0"/>
    <n v="0.93783452893108565"/>
    <n v="6040.2110041440865"/>
    <x v="0"/>
    <x v="0"/>
    <n v="0"/>
    <x v="1"/>
    <x v="7"/>
    <n v="350000"/>
    <s v="Other smaller work items"/>
    <s v="Metropolitan"/>
    <x v="0"/>
  </r>
  <r>
    <n v="47"/>
    <s v="1-1A-1AO_____146"/>
    <n v="128"/>
    <x v="23"/>
    <x v="23"/>
    <x v="41"/>
    <x v="30"/>
    <s v="1AO"/>
    <s v="Office"/>
    <s v="AC"/>
    <s v="Air Conditioning"/>
    <s v="E"/>
    <x v="0"/>
    <n v="146"/>
    <x v="5"/>
    <s v="m²"/>
    <n v="600"/>
    <n v="35"/>
    <n v="21000"/>
    <s v="23_AC"/>
    <s v="03__E"/>
    <s v="1-1A-1AO"/>
    <n v="5"/>
    <s v="005 - ANGLE PARK - 500 GRAND JUNCTION ROAD LOGISTICS Office"/>
    <b v="1"/>
    <m/>
    <b v="1"/>
    <n v="47"/>
    <s v="Office layout changed with new fitout"/>
    <s v="Varying temperatures at each workstation"/>
    <s v="146-Re-balance air conditioning to suit new office layout-1"/>
    <n v="1"/>
    <s v="1-1A-1AO-146"/>
    <n v="0"/>
    <s v="1-1A-1AO"/>
    <n v="1"/>
    <n v="3"/>
    <s v="minor"/>
    <n v="0.61014838380618419"/>
    <n v="33813.116059929867"/>
    <n v="0.61014838380618419"/>
    <n v="33813.116059929867"/>
    <s v="direct"/>
    <n v="1"/>
    <n v="0.10000358288097899"/>
    <m/>
    <n v="1"/>
    <x v="0"/>
    <n v="0.93783452893108565"/>
    <n v="31711.107771756455"/>
    <x v="0"/>
    <x v="1"/>
    <n v="0"/>
    <x v="1"/>
    <x v="7"/>
    <n v="350000"/>
    <s v="Other smaller work items"/>
    <s v="Metropolitan"/>
    <x v="0"/>
  </r>
  <r>
    <n v="49"/>
    <s v="1-1A-1AO______10"/>
    <n v="134"/>
    <x v="23"/>
    <x v="23"/>
    <x v="41"/>
    <x v="30"/>
    <s v="1AO"/>
    <s v="Office"/>
    <s v="AR"/>
    <s v="Alterations and Renovations"/>
    <s v="A"/>
    <x v="1"/>
    <n v="10"/>
    <x v="110"/>
    <s v="m²"/>
    <n v="600"/>
    <n v="100"/>
    <n v="60000"/>
    <s v="31_AR"/>
    <s v="01__A"/>
    <s v="1-1A-1AO"/>
    <n v="5"/>
    <s v="005 - ANGLE PARK - 500 GRAND JUNCTION ROAD LOGISTICS Office"/>
    <b v="1"/>
    <m/>
    <b v="1"/>
    <n v="49"/>
    <s v="Current fitout not suitable compared with current HQ office standards"/>
    <s v="WHS claim / loss of staff"/>
    <s v="10-Allowance for demolition of existing fitout including floors, walls, doors, ceiling, services, etc.-1"/>
    <n v="1"/>
    <s v="1-1A-1AO-10"/>
    <n v="1"/>
    <s v="1-1A-1AO"/>
    <n v="1"/>
    <n v="3"/>
    <s v="minor"/>
    <n v="0.61014838380618419"/>
    <n v="96608.90302837106"/>
    <n v="0.61014838380618419"/>
    <n v="96608.90302837106"/>
    <s v="direct"/>
    <n v="1"/>
    <n v="0.10000358288097899"/>
    <m/>
    <n v="1"/>
    <x v="0"/>
    <n v="0.93783452893108565"/>
    <n v="90603.165062161308"/>
    <x v="0"/>
    <x v="1"/>
    <n v="0"/>
    <x v="1"/>
    <x v="7"/>
    <n v="350000"/>
    <s v="Other smaller work items"/>
    <s v="Metropolitan"/>
    <x v="0"/>
  </r>
  <r>
    <n v="45"/>
    <s v="1-1A-1AO_____144"/>
    <n v="124"/>
    <x v="23"/>
    <x v="23"/>
    <x v="41"/>
    <x v="30"/>
    <s v="1AO"/>
    <s v="Office"/>
    <s v="CF"/>
    <s v="Ceiling Finishes"/>
    <s v="A"/>
    <x v="1"/>
    <n v="144"/>
    <x v="111"/>
    <s v="m²"/>
    <n v="600"/>
    <n v="15"/>
    <n v="9000"/>
    <s v="13_CF"/>
    <s v="01__A"/>
    <s v="1-1A-1AO"/>
    <n v="5"/>
    <s v="005 - ANGLE PARK - 500 GRAND JUNCTION ROAD LOGISTICS Office"/>
    <b v="1"/>
    <m/>
    <b v="1"/>
    <n v="45"/>
    <s v="Walls generally extend through the ceilings so when walls are removed the ceiling needs to be replaced"/>
    <s v="Poor aesthetics"/>
    <s v="144-Make good ceilings as required upon removal of fitouts-1"/>
    <n v="1"/>
    <s v="1-1A-1AO-144"/>
    <s v=""/>
    <s v="1-1A-1AO"/>
    <n v="1"/>
    <n v="3"/>
    <s v="minor"/>
    <n v="0.61014838380618419"/>
    <n v="14491.335454255659"/>
    <n v="0.61014838380618419"/>
    <n v="14491.335454255659"/>
    <s v="direct"/>
    <n v="1"/>
    <n v="0.10000358288097899"/>
    <m/>
    <n v="1"/>
    <x v="0"/>
    <n v="0.93783452893108565"/>
    <n v="13590.474759324195"/>
    <x v="0"/>
    <x v="1"/>
    <n v="0"/>
    <x v="1"/>
    <x v="7"/>
    <n v="350000"/>
    <s v="Other smaller work items"/>
    <s v="Metropolitan"/>
    <x v="0"/>
  </r>
  <r>
    <n v="142"/>
    <s v="2-2A-________116"/>
    <n v="422"/>
    <x v="6"/>
    <x v="6"/>
    <x v="9"/>
    <x v="8"/>
    <s v=""/>
    <s v=""/>
    <s v="LL"/>
    <s v="Locality Loading"/>
    <s v="O"/>
    <x v="4"/>
    <n v="116"/>
    <x v="34"/>
    <s v="Item"/>
    <s v="-"/>
    <s v="-"/>
    <s v="Excl."/>
    <s v="51_LL"/>
    <s v="05__O"/>
    <s v="2-2A"/>
    <n v="15"/>
    <s v="015 - ANGLE PARK - 480 GRAND JUNCTION ROAD TRAINING CENTRE (1985)"/>
    <b v="1"/>
    <m/>
    <b v="1"/>
    <n v="142"/>
    <s v=""/>
    <s v=""/>
    <s v="116-Locality Loading-2"/>
    <n v="0"/>
    <s v="2-2A--116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3"/>
    <s v="2-2B-________116"/>
    <n v="457"/>
    <x v="6"/>
    <x v="6"/>
    <x v="42"/>
    <x v="31"/>
    <s v=""/>
    <s v=""/>
    <s v="LL"/>
    <s v="Locality Loading"/>
    <s v="O"/>
    <x v="4"/>
    <n v="116"/>
    <x v="34"/>
    <s v="Item"/>
    <s v="-"/>
    <s v="-"/>
    <s v="Excl."/>
    <s v="51_LL"/>
    <s v="05__O"/>
    <s v="2-2B"/>
    <n v="16"/>
    <s v="016 - ANGLE PARK - 480 GRAND JUNCTION ROAD LARGE TRAINING CENTRE TRANSPORTABLE 1 (2013)"/>
    <b v="1"/>
    <m/>
    <b v="1"/>
    <n v="153"/>
    <s v=""/>
    <s v=""/>
    <s v="116-Locality Loading-2"/>
    <n v="0"/>
    <s v="2-2B--116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4"/>
    <s v="2-2C-________116"/>
    <n v="492"/>
    <x v="6"/>
    <x v="6"/>
    <x v="43"/>
    <x v="32"/>
    <s v=""/>
    <s v=""/>
    <s v="LL"/>
    <s v="Locality Loading"/>
    <s v="O"/>
    <x v="4"/>
    <n v="116"/>
    <x v="34"/>
    <s v="Item"/>
    <s v="-"/>
    <s v="-"/>
    <s v="Excl."/>
    <s v="51_LL"/>
    <s v="05__O"/>
    <s v="2-2C"/>
    <n v="17"/>
    <s v="017 - ANGLE PARK - 480 GRAND JUNCTION ROAD LARGE TRAINING CENTRE TRANSPORTABLE 2 (2013)"/>
    <b v="1"/>
    <m/>
    <b v="1"/>
    <n v="164"/>
    <s v=""/>
    <s v=""/>
    <s v="116-Locality Loading-2"/>
    <n v="0"/>
    <s v="2-2C--116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4"/>
    <s v="2-2E-________116"/>
    <n v="527"/>
    <x v="6"/>
    <x v="6"/>
    <x v="44"/>
    <x v="33"/>
    <s v=""/>
    <s v=""/>
    <s v="LL"/>
    <s v="Locality Loading"/>
    <s v="O"/>
    <x v="4"/>
    <n v="116"/>
    <x v="34"/>
    <s v="Item"/>
    <s v="-"/>
    <s v="-"/>
    <s v="Excl."/>
    <s v="51_LL"/>
    <s v="05__O"/>
    <s v="2-2E"/>
    <n v="19"/>
    <s v="019 - ANGLE PARK - 480 GRAND JUNCTION ROAD TRAINING CENTRE WORKSHOP"/>
    <b v="1"/>
    <m/>
    <b v="1"/>
    <n v="174"/>
    <s v=""/>
    <s v=""/>
    <s v="116-Locality Loading-2"/>
    <n v="0"/>
    <s v="2-2E--116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89"/>
    <s v="2-2G-________116"/>
    <n v="571"/>
    <x v="6"/>
    <x v="6"/>
    <x v="45"/>
    <x v="11"/>
    <s v=""/>
    <s v=""/>
    <s v="LL"/>
    <s v="Locality Loading"/>
    <s v="O"/>
    <x v="4"/>
    <n v="116"/>
    <x v="34"/>
    <s v="Item"/>
    <s v="-"/>
    <s v="-"/>
    <s v="Excl."/>
    <s v="51_LL"/>
    <s v="05__O"/>
    <s v="2-2G"/>
    <n v="21"/>
    <s v="021 - ANGLE PARK - 480 GRAND JUNCTION ROAD EXTERNAL WORKS"/>
    <b v="1"/>
    <m/>
    <b v="1"/>
    <n v="189"/>
    <s v=""/>
    <s v=""/>
    <s v="116-Locality Loading-2"/>
    <n v="0"/>
    <s v="2-2G--116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3"/>
    <s v="3-3B-________116"/>
    <n v="639"/>
    <x v="5"/>
    <x v="5"/>
    <x v="6"/>
    <x v="6"/>
    <s v=""/>
    <s v=""/>
    <s v="LL"/>
    <s v="Locality Loading"/>
    <s v="O"/>
    <x v="4"/>
    <n v="116"/>
    <x v="34"/>
    <s v="Item"/>
    <s v="-"/>
    <s v="-"/>
    <s v="Excl."/>
    <s v="51_LL"/>
    <s v="05__O"/>
    <s v="3-3B"/>
    <n v="24"/>
    <s v="024 - ANGLE PARK - 622 SOUTH ROAD FLEET WORKSHOP"/>
    <b v="1"/>
    <m/>
    <b v="1"/>
    <n v="213"/>
    <s v=""/>
    <s v=""/>
    <s v="116-Locality Loading-3"/>
    <n v="0"/>
    <s v="3-3B--116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4"/>
    <s v="3-3C-________116"/>
    <n v="674"/>
    <x v="5"/>
    <x v="5"/>
    <x v="46"/>
    <x v="34"/>
    <s v=""/>
    <s v=""/>
    <s v="LL"/>
    <s v="Locality Loading"/>
    <s v="O"/>
    <x v="4"/>
    <n v="116"/>
    <x v="34"/>
    <s v="Item"/>
    <s v="-"/>
    <s v="-"/>
    <s v="Excl."/>
    <s v="51_LL"/>
    <s v="05__O"/>
    <s v="3-3C"/>
    <n v="25"/>
    <s v="025 - ANGLE PARK - 622 SOUTH ROAD FLEET OFFICE"/>
    <b v="1"/>
    <m/>
    <b v="1"/>
    <n v="224"/>
    <s v=""/>
    <s v=""/>
    <s v="116-Locality Loading-3"/>
    <n v="0"/>
    <s v="3-3C--116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2"/>
    <s v="3-3E-________116"/>
    <n v="703"/>
    <x v="5"/>
    <x v="5"/>
    <x v="47"/>
    <x v="35"/>
    <s v=""/>
    <s v=""/>
    <s v="LL"/>
    <s v="Locality Loading"/>
    <s v="O"/>
    <x v="4"/>
    <n v="116"/>
    <x v="34"/>
    <s v="Item"/>
    <s v="-"/>
    <s v="-"/>
    <s v="Excl."/>
    <s v="51_LL"/>
    <s v="05__O"/>
    <s v="3-3E"/>
    <n v="27"/>
    <s v="027 - ANGLE PARK - 622 SOUTH ROAD SUBSTATION TOILET BLOCK"/>
    <b v="1"/>
    <m/>
    <b v="1"/>
    <n v="232"/>
    <s v=""/>
    <s v=""/>
    <s v="116-Locality Loading-3"/>
    <n v="0"/>
    <s v="3-3E--116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3"/>
    <s v="3-3F-________116"/>
    <n v="737"/>
    <x v="5"/>
    <x v="5"/>
    <x v="48"/>
    <x v="36"/>
    <s v=""/>
    <s v=""/>
    <s v="LL"/>
    <s v="Locality Loading"/>
    <s v="O"/>
    <x v="4"/>
    <n v="116"/>
    <x v="34"/>
    <s v="Item"/>
    <s v="-"/>
    <s v="-"/>
    <s v="Excl."/>
    <s v="51_LL"/>
    <s v="05__O"/>
    <s v="3-3F"/>
    <n v="28"/>
    <s v="028 - ANGLE PARK - 622 SOUTH ROAD SUBSTATION TRANSPORTABLE LUNCHROOM"/>
    <b v="1"/>
    <m/>
    <b v="1"/>
    <n v="243"/>
    <s v=""/>
    <s v=""/>
    <s v="116-Locality Loading-3"/>
    <n v="0"/>
    <s v="3-3F--116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5"/>
    <s v="3-3G-________116"/>
    <n v="775"/>
    <x v="5"/>
    <x v="5"/>
    <x v="7"/>
    <x v="3"/>
    <s v=""/>
    <s v=""/>
    <s v="LL"/>
    <s v="Locality Loading"/>
    <s v="O"/>
    <x v="4"/>
    <n v="116"/>
    <x v="34"/>
    <s v="Item"/>
    <s v="-"/>
    <s v="-"/>
    <s v="Excl."/>
    <s v="51_LL"/>
    <s v="05__O"/>
    <s v="3-3G"/>
    <n v="29"/>
    <s v="029 - ANGLE PARK - 622 SOUTH ROAD SUBSTATION WORKSHOP"/>
    <b v="1"/>
    <m/>
    <b v="1"/>
    <n v="255"/>
    <s v=""/>
    <s v=""/>
    <s v="116-Locality Loading-3"/>
    <n v="0"/>
    <s v="3-3G--116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78"/>
    <s v="4-4A-________116"/>
    <n v="834"/>
    <x v="14"/>
    <x v="14"/>
    <x v="20"/>
    <x v="17"/>
    <s v=""/>
    <s v=""/>
    <s v="LL"/>
    <s v="Locality Loading"/>
    <s v="O"/>
    <x v="4"/>
    <n v="116"/>
    <x v="34"/>
    <s v="Item"/>
    <s v="-"/>
    <s v="-"/>
    <s v="Excl."/>
    <s v="51_LL"/>
    <s v="05__O"/>
    <s v="4-4A"/>
    <n v="31"/>
    <s v="031 - ELIZABETH - PEWSEY AVENUE MAIN OFFICE BUILDNG"/>
    <b v="1"/>
    <m/>
    <b v="1"/>
    <n v="278"/>
    <s v=""/>
    <s v=""/>
    <s v="116-Locality Loading-4"/>
    <n v="0"/>
    <s v="4-4A--116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1"/>
    <s v="4-4B-________116"/>
    <n v="875"/>
    <x v="14"/>
    <x v="14"/>
    <x v="25"/>
    <x v="19"/>
    <s v=""/>
    <s v=""/>
    <s v="LL"/>
    <s v="Locality Loading"/>
    <s v="O"/>
    <x v="4"/>
    <n v="116"/>
    <x v="34"/>
    <s v="Item"/>
    <s v="-"/>
    <s v="-"/>
    <s v="Excl."/>
    <s v="51_LL"/>
    <s v="05__O"/>
    <s v="4-4B"/>
    <n v="32"/>
    <s v="032 - ELIZABETH - PEWSEY AVENUE WORKSHOP / OFFICE"/>
    <b v="1"/>
    <m/>
    <b v="1"/>
    <n v="291"/>
    <s v=""/>
    <s v=""/>
    <s v="116-Locality Loading-4"/>
    <n v="0"/>
    <s v="4-4B--116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299"/>
    <s v="4-4C-________116"/>
    <n v="901"/>
    <x v="14"/>
    <x v="14"/>
    <x v="49"/>
    <x v="37"/>
    <s v=""/>
    <s v=""/>
    <s v="LL"/>
    <s v="Locality Loading"/>
    <s v="O"/>
    <x v="4"/>
    <n v="116"/>
    <x v="34"/>
    <s v="Item"/>
    <s v="-"/>
    <s v="-"/>
    <s v="Excl."/>
    <s v="51_LL"/>
    <s v="05__O"/>
    <s v="4-4C"/>
    <n v="33"/>
    <s v="033 - ELIZABETH - PEWSEY AVENUE TRANSPORTABLE OFFICE 1"/>
    <b v="1"/>
    <m/>
    <b v="1"/>
    <n v="299"/>
    <s v=""/>
    <s v=""/>
    <s v="116-Locality Loading-4"/>
    <n v="0"/>
    <s v="4-4C--116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07"/>
    <s v="4-4D-________116"/>
    <n v="927"/>
    <x v="14"/>
    <x v="14"/>
    <x v="50"/>
    <x v="38"/>
    <s v=""/>
    <s v=""/>
    <s v="LL"/>
    <s v="Locality Loading"/>
    <s v="O"/>
    <x v="4"/>
    <n v="116"/>
    <x v="34"/>
    <s v="Item"/>
    <s v="-"/>
    <s v="-"/>
    <s v="Excl."/>
    <s v="51_LL"/>
    <s v="05__O"/>
    <s v="4-4D"/>
    <n v="34"/>
    <s v="034 - ELIZABETH - PEWSEY AVENUE TRANSPORTABLE OFFICE 2"/>
    <b v="1"/>
    <m/>
    <b v="1"/>
    <n v="307"/>
    <s v=""/>
    <s v=""/>
    <s v="116-Locality Loading-4"/>
    <n v="0"/>
    <s v="4-4D--116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4"/>
    <s v="4-4E-________116"/>
    <n v="972"/>
    <x v="14"/>
    <x v="14"/>
    <x v="33"/>
    <x v="11"/>
    <s v=""/>
    <s v=""/>
    <s v="LL"/>
    <s v="Locality Loading"/>
    <s v="O"/>
    <x v="4"/>
    <n v="116"/>
    <x v="34"/>
    <s v="Item"/>
    <s v="-"/>
    <s v="-"/>
    <s v="Excl."/>
    <s v="51_LL"/>
    <s v="05__O"/>
    <s v="4-4E"/>
    <n v="35"/>
    <s v="035 - ELIZABETH - PEWSEY AVENUE EXTERNAL WORKS"/>
    <b v="1"/>
    <m/>
    <b v="1"/>
    <n v="324"/>
    <s v=""/>
    <s v=""/>
    <s v="116-Locality Loading-4"/>
    <n v="0"/>
    <s v="4-4E--116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39"/>
    <s v="5-5A-________116"/>
    <n v="1017"/>
    <x v="17"/>
    <x v="17"/>
    <x v="26"/>
    <x v="1"/>
    <s v=""/>
    <s v=""/>
    <s v="LL"/>
    <s v="Locality Loading"/>
    <s v="O"/>
    <x v="4"/>
    <n v="116"/>
    <x v="34"/>
    <s v="Item"/>
    <s v="-"/>
    <s v="-"/>
    <s v="Excl."/>
    <s v="51_LL"/>
    <s v="05__O"/>
    <s v="5-5A"/>
    <n v="37"/>
    <s v="037 - HINDMARSH - 1 STATION PLACE OFFICE BUILDING"/>
    <b v="1"/>
    <m/>
    <b v="1"/>
    <n v="339"/>
    <s v=""/>
    <s v=""/>
    <s v="116-Locality Loading-5"/>
    <n v="0"/>
    <s v="5-5A--116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1"/>
    <s v="5-5B-________116"/>
    <n v="1055"/>
    <x v="17"/>
    <x v="17"/>
    <x v="51"/>
    <x v="11"/>
    <s v=""/>
    <s v=""/>
    <s v="LL"/>
    <s v="Locality Loading"/>
    <s v="O"/>
    <x v="4"/>
    <n v="116"/>
    <x v="34"/>
    <s v="Item"/>
    <s v="-"/>
    <s v="-"/>
    <s v="Excl."/>
    <s v="51_LL"/>
    <s v="05__O"/>
    <s v="5-5B"/>
    <n v="38"/>
    <s v="038 - HINDMARSH - 1 STATION PLACE EXTERNAL WORKS"/>
    <b v="1"/>
    <m/>
    <b v="1"/>
    <n v="351"/>
    <s v=""/>
    <s v=""/>
    <s v="116-Locality Loading-5"/>
    <n v="0"/>
    <s v="5-5B--116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68"/>
    <s v="6-6A-________116"/>
    <n v="1105"/>
    <x v="11"/>
    <x v="11"/>
    <x v="15"/>
    <x v="13"/>
    <s v=""/>
    <s v=""/>
    <s v="LL"/>
    <s v="Locality Loading"/>
    <s v="O"/>
    <x v="4"/>
    <n v="116"/>
    <x v="34"/>
    <s v="Item"/>
    <s v="-"/>
    <s v="-"/>
    <s v="Excl."/>
    <s v="51_LL"/>
    <s v="05__O"/>
    <s v="6-6A"/>
    <n v="40"/>
    <s v="040 - HOLDEN HILL - 38-44 JACOBSON CRESCENT OFFICE"/>
    <b v="1"/>
    <m/>
    <b v="1"/>
    <n v="368"/>
    <s v=""/>
    <s v=""/>
    <s v="116-Locality Loading-6"/>
    <n v="0"/>
    <s v="6-6A--116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0"/>
    <s v="6-6B-________116"/>
    <n v="1143"/>
    <x v="11"/>
    <x v="11"/>
    <x v="34"/>
    <x v="5"/>
    <s v=""/>
    <s v=""/>
    <s v="LL"/>
    <s v="Locality Loading"/>
    <s v="O"/>
    <x v="4"/>
    <n v="116"/>
    <x v="34"/>
    <s v="Item"/>
    <s v="-"/>
    <s v="-"/>
    <s v="Excl."/>
    <s v="51_LL"/>
    <s v="05__O"/>
    <s v="6-6B"/>
    <n v="41"/>
    <s v="041 - HOLDEN HILL - 38-44 JACOBSON CRESCENT WORKSHOP"/>
    <b v="1"/>
    <m/>
    <b v="1"/>
    <n v="380"/>
    <s v=""/>
    <s v=""/>
    <s v="116-Locality Loading-6"/>
    <n v="0"/>
    <s v="6-6B--116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4"/>
    <s v="6-6C-________116"/>
    <n v="1183"/>
    <x v="11"/>
    <x v="11"/>
    <x v="52"/>
    <x v="11"/>
    <s v=""/>
    <s v=""/>
    <s v="LL"/>
    <s v="Locality Loading"/>
    <s v="O"/>
    <x v="4"/>
    <n v="116"/>
    <x v="34"/>
    <s v="Item"/>
    <s v="-"/>
    <s v="-"/>
    <s v="Excl."/>
    <s v="51_LL"/>
    <s v="05__O"/>
    <s v="6-6C"/>
    <n v="42"/>
    <s v="042 - HOLDEN HILL - 38-44 JACOBSON CRESCENT EXTERNAL WORKS"/>
    <b v="1"/>
    <m/>
    <b v="1"/>
    <n v="394"/>
    <s v=""/>
    <s v=""/>
    <s v="116-Locality Loading-6"/>
    <n v="0"/>
    <s v="6-6C--116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67"/>
    <s v="7-7A-________116"/>
    <n v="1305"/>
    <x v="0"/>
    <x v="0"/>
    <x v="1"/>
    <x v="1"/>
    <s v=""/>
    <s v=""/>
    <s v="LL"/>
    <s v="Locality Loading"/>
    <s v="O"/>
    <x v="4"/>
    <n v="116"/>
    <x v="34"/>
    <s v="Item"/>
    <s v="-"/>
    <s v="-"/>
    <s v="Excl."/>
    <s v="51_LL"/>
    <s v="05__O"/>
    <s v="7-7A"/>
    <n v="44"/>
    <s v="044 - KESWICK - 1 ANZAC HIGHWAY OFFICE BUILDING"/>
    <b v="1"/>
    <m/>
    <b v="1"/>
    <n v="467"/>
    <s v=""/>
    <s v=""/>
    <s v="116-Locality Loading-7"/>
    <n v="0"/>
    <s v="7-7A--116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08"/>
    <s v="7-7B-________116"/>
    <n v="1393"/>
    <x v="0"/>
    <x v="0"/>
    <x v="0"/>
    <x v="0"/>
    <s v=""/>
    <s v=""/>
    <s v="LL"/>
    <s v="Locality Loading"/>
    <s v="O"/>
    <x v="4"/>
    <n v="116"/>
    <x v="34"/>
    <s v="Item"/>
    <s v="-"/>
    <s v="-"/>
    <s v="Excl."/>
    <s v="51_LL"/>
    <s v="05__O"/>
    <s v="7-7B"/>
    <n v="45"/>
    <s v="045 - KESWICK - 1 ANZAC HIGHWAY UNDERCROFT &amp; DECK CARPARK"/>
    <b v="1"/>
    <m/>
    <b v="1"/>
    <n v="508"/>
    <s v=""/>
    <s v=""/>
    <s v="116-Locality Loading-7"/>
    <n v="0"/>
    <s v="7-7B--116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17"/>
    <s v="8--__________116"/>
    <n v="1420"/>
    <x v="24"/>
    <x v="24"/>
    <x v="53"/>
    <x v="39"/>
    <s v=""/>
    <s v=""/>
    <s v="LL"/>
    <s v="Locality Loading"/>
    <s v="O"/>
    <x v="4"/>
    <n v="116"/>
    <x v="34"/>
    <s v="Item"/>
    <s v="-"/>
    <s v="-"/>
    <s v="Excl."/>
    <s v="51_LL"/>
    <s v="05__O"/>
    <s v="8"/>
    <n v="46"/>
    <s v="046 - KESWICK - 1F, 12-22 RICHMOND ROAD"/>
    <b v="1"/>
    <m/>
    <b v="1"/>
    <n v="517"/>
    <s v=""/>
    <s v=""/>
    <s v="116-Locality Loading-8"/>
    <n v="0"/>
    <s v="8---116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0"/>
    <s v="9--__________116"/>
    <n v="1474"/>
    <x v="25"/>
    <x v="25"/>
    <x v="53"/>
    <x v="39"/>
    <s v=""/>
    <s v=""/>
    <s v="LL"/>
    <s v="Locality Loading"/>
    <s v="O"/>
    <x v="4"/>
    <n v="116"/>
    <x v="34"/>
    <s v="Item"/>
    <s v="-"/>
    <s v="-"/>
    <s v="Excl."/>
    <s v="51_LL"/>
    <s v="05__O"/>
    <s v="9"/>
    <n v="47"/>
    <s v="047 - KESWICK (CARPARK) - RAILWAY TERRACE"/>
    <b v="1"/>
    <m/>
    <b v="1"/>
    <n v="540"/>
    <s v=""/>
    <s v=""/>
    <s v="116-Locality Loading-9"/>
    <n v="0"/>
    <s v="9---116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48"/>
    <s v="10-10A-______116"/>
    <n v="1500"/>
    <x v="20"/>
    <x v="20"/>
    <x v="54"/>
    <x v="40"/>
    <s v=""/>
    <s v=""/>
    <s v="LL"/>
    <s v="Locality Loading"/>
    <s v="O"/>
    <x v="4"/>
    <n v="116"/>
    <x v="34"/>
    <s v="Item"/>
    <s v="-"/>
    <s v="-"/>
    <s v="Excl."/>
    <s v="51_LL"/>
    <s v="05__O"/>
    <s v="10-10A"/>
    <n v="49"/>
    <s v="049 - KURRALTA PARK - 31-33 BROUGHTON AVENUE OFFICE BUILDING"/>
    <b v="1"/>
    <m/>
    <b v="1"/>
    <n v="548"/>
    <s v=""/>
    <s v=""/>
    <s v="116-Locality Loading-10"/>
    <n v="0"/>
    <s v="10-10A--116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58"/>
    <s v="10-10B-______116"/>
    <n v="1532"/>
    <x v="20"/>
    <x v="20"/>
    <x v="55"/>
    <x v="41"/>
    <s v=""/>
    <s v=""/>
    <s v="LL"/>
    <s v="Locality Loading"/>
    <s v="O"/>
    <x v="4"/>
    <n v="116"/>
    <x v="34"/>
    <s v="Item"/>
    <s v="-"/>
    <s v="-"/>
    <s v="Excl."/>
    <s v="51_LL"/>
    <s v="05__O"/>
    <s v="10-10B"/>
    <n v="50"/>
    <s v="050 - KURRALTA PARK - 31-33 BROUGHTON AVENUE MUSEUM"/>
    <b v="1"/>
    <m/>
    <b v="1"/>
    <n v="558"/>
    <s v=""/>
    <s v=""/>
    <s v="116-Locality Loading-10"/>
    <n v="0"/>
    <s v="10-10B--116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0"/>
    <s v="10-10C-______116"/>
    <n v="1570"/>
    <x v="20"/>
    <x v="20"/>
    <x v="35"/>
    <x v="24"/>
    <s v=""/>
    <s v=""/>
    <s v="LL"/>
    <s v="Locality Loading"/>
    <s v="O"/>
    <x v="4"/>
    <n v="116"/>
    <x v="34"/>
    <s v="Item"/>
    <s v="-"/>
    <s v="-"/>
    <s v="Excl."/>
    <s v="51_LL"/>
    <s v="05__O"/>
    <s v="10-10C"/>
    <n v="51"/>
    <s v="051 - KURRALTA PARK - 31-33 BROUGHTON AVENUE STORAGE SHED"/>
    <b v="1"/>
    <m/>
    <b v="1"/>
    <n v="570"/>
    <s v=""/>
    <s v=""/>
    <s v="116-Locality Loading-10"/>
    <n v="0"/>
    <s v="10-10C--116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4"/>
    <s v="10-10D-______116"/>
    <n v="1610"/>
    <x v="20"/>
    <x v="20"/>
    <x v="56"/>
    <x v="10"/>
    <s v=""/>
    <s v=""/>
    <s v="LL"/>
    <s v="Locality Loading"/>
    <s v="O"/>
    <x v="4"/>
    <n v="116"/>
    <x v="34"/>
    <s v="Item"/>
    <s v="-"/>
    <s v="-"/>
    <s v="Excl."/>
    <s v="51_LL"/>
    <s v="05__O"/>
    <s v="10-10D"/>
    <n v="52"/>
    <s v="052 - KURRALTA PARK - 31-33 BROUGHTON AVENUE EXTERNAL WORKS"/>
    <b v="1"/>
    <m/>
    <b v="1"/>
    <n v="584"/>
    <s v=""/>
    <s v=""/>
    <s v="116-Locality Loading-10"/>
    <n v="0"/>
    <s v="10-10D--116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599"/>
    <s v="11-11A-______116"/>
    <n v="1652"/>
    <x v="2"/>
    <x v="2"/>
    <x v="57"/>
    <x v="42"/>
    <s v=""/>
    <s v=""/>
    <s v="LL"/>
    <s v="Locality Loading"/>
    <s v="O"/>
    <x v="4"/>
    <n v="116"/>
    <x v="34"/>
    <s v="Item"/>
    <s v="-"/>
    <s v="-"/>
    <s v="Excl."/>
    <s v="51_LL"/>
    <s v="05__O"/>
    <s v="11-11A"/>
    <n v="54"/>
    <s v="054 - MARLESTON NORTH - 212 RICHMOND ROAD OIL TEST LAB (TRANSCARE)"/>
    <b v="1"/>
    <m/>
    <b v="1"/>
    <n v="599"/>
    <s v=""/>
    <s v=""/>
    <s v="116-Locality Loading-11"/>
    <n v="0"/>
    <s v="11-11A--116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3"/>
    <s v="11-11B-______116"/>
    <n v="1694"/>
    <x v="2"/>
    <x v="2"/>
    <x v="58"/>
    <x v="43"/>
    <s v=""/>
    <s v=""/>
    <s v="LL"/>
    <s v="Locality Loading"/>
    <s v="O"/>
    <x v="4"/>
    <n v="116"/>
    <x v="34"/>
    <s v="Item"/>
    <s v="-"/>
    <s v="-"/>
    <s v="Excl."/>
    <s v="51_LL"/>
    <s v="05__O"/>
    <s v="11-11B"/>
    <n v="55"/>
    <s v="055 - MARLESTON NORTH - 212 RICHMOND ROAD OIL PLANT &amp; STORAGE SHEDS"/>
    <b v="1"/>
    <m/>
    <b v="1"/>
    <n v="613"/>
    <s v=""/>
    <s v=""/>
    <s v="116-Locality Loading-11"/>
    <n v="0"/>
    <s v="11-11B--116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26"/>
    <s v="11-11C-______116"/>
    <n v="1731"/>
    <x v="2"/>
    <x v="2"/>
    <x v="59"/>
    <x v="44"/>
    <s v=""/>
    <s v=""/>
    <s v="LL"/>
    <s v="Locality Loading"/>
    <s v="O"/>
    <x v="4"/>
    <n v="116"/>
    <x v="34"/>
    <s v="Item"/>
    <s v="-"/>
    <s v="-"/>
    <s v="Excl."/>
    <s v="51_LL"/>
    <s v="05__O"/>
    <s v="11-11C"/>
    <n v="56"/>
    <s v="056 - MARLESTON NORTH - 212 RICHMOND ROAD OUTPOST OFFICE"/>
    <b v="1"/>
    <m/>
    <b v="1"/>
    <n v="626"/>
    <s v=""/>
    <s v=""/>
    <s v="116-Locality Loading-11"/>
    <n v="0"/>
    <s v="11-11C--116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5"/>
    <s v="11-11D-______116"/>
    <n v="1760"/>
    <x v="2"/>
    <x v="2"/>
    <x v="36"/>
    <x v="25"/>
    <s v=""/>
    <s v=""/>
    <s v="LL"/>
    <s v="Locality Loading"/>
    <s v="O"/>
    <x v="4"/>
    <n v="116"/>
    <x v="34"/>
    <s v="Item"/>
    <s v="-"/>
    <s v="-"/>
    <s v="Excl."/>
    <s v="51_LL"/>
    <s v="05__O"/>
    <s v="11-11D"/>
    <n v="57"/>
    <s v="057 - MARLESTON NORTH - 212 RICHMOND ROAD CRANE OPERATION AREA"/>
    <b v="1"/>
    <m/>
    <b v="1"/>
    <n v="635"/>
    <s v=""/>
    <s v=""/>
    <s v="116-Locality Loading-11"/>
    <n v="0"/>
    <s v="11-11D--116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59"/>
    <s v="11-11E-______116"/>
    <n v="1822"/>
    <x v="2"/>
    <x v="2"/>
    <x v="60"/>
    <x v="45"/>
    <s v=""/>
    <s v=""/>
    <s v="LL"/>
    <s v="Locality Loading"/>
    <s v="O"/>
    <x v="4"/>
    <n v="116"/>
    <x v="34"/>
    <s v="Item"/>
    <s v="-"/>
    <s v="-"/>
    <s v="Excl."/>
    <s v="51_LL"/>
    <s v="05__O"/>
    <s v="11-11E"/>
    <n v="58"/>
    <s v="058 - MARLESTON NORTH - 212 RICHMOND ROAD TRANSFORMER WORKSHOP &amp; OFFICE (INCL. ADJACENT SHEDS)"/>
    <b v="1"/>
    <m/>
    <b v="1"/>
    <n v="659"/>
    <s v=""/>
    <s v=""/>
    <s v="116-Locality Loading-11"/>
    <n v="0"/>
    <s v="11-11E--116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5"/>
    <s v="11-11F-______116"/>
    <n v="1864"/>
    <x v="2"/>
    <x v="2"/>
    <x v="61"/>
    <x v="46"/>
    <s v=""/>
    <s v=""/>
    <s v="LL"/>
    <s v="Locality Loading"/>
    <s v="O"/>
    <x v="4"/>
    <n v="116"/>
    <x v="34"/>
    <s v="Item"/>
    <s v="-"/>
    <s v="-"/>
    <s v="Excl."/>
    <s v="51_LL"/>
    <s v="05__O"/>
    <s v="11-11F"/>
    <n v="59"/>
    <s v="059 - MARLESTON NORTH - 212 RICHMOND ROAD EXTERNAL STORAGE AREA"/>
    <b v="1"/>
    <m/>
    <b v="1"/>
    <n v="675"/>
    <s v=""/>
    <s v=""/>
    <s v="116-Locality Loading-11"/>
    <n v="0"/>
    <s v="11-11F--116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88"/>
    <s v="11-11G-______116"/>
    <n v="1899"/>
    <x v="2"/>
    <x v="2"/>
    <x v="62"/>
    <x v="47"/>
    <s v=""/>
    <s v=""/>
    <s v="LL"/>
    <s v="Locality Loading"/>
    <s v="O"/>
    <x v="4"/>
    <n v="116"/>
    <x v="34"/>
    <s v="Item"/>
    <s v="-"/>
    <s v="-"/>
    <s v="Excl."/>
    <s v="51_LL"/>
    <s v="05__O"/>
    <s v="11-11G"/>
    <n v="60"/>
    <s v="060 - MARLESTON NORTH - 212 RICHMOND ROAD CARPARK"/>
    <b v="1"/>
    <m/>
    <b v="1"/>
    <n v="688"/>
    <s v=""/>
    <s v=""/>
    <s v="116-Locality Loading-11"/>
    <n v="0"/>
    <s v="11-11G--116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4"/>
    <s v="11-11I-______116"/>
    <n v="1948"/>
    <x v="2"/>
    <x v="2"/>
    <x v="63"/>
    <x v="48"/>
    <s v=""/>
    <s v=""/>
    <s v="LL"/>
    <s v="Locality Loading"/>
    <s v="O"/>
    <x v="4"/>
    <n v="116"/>
    <x v="34"/>
    <s v="Item"/>
    <s v="-"/>
    <s v="-"/>
    <s v="Excl."/>
    <s v="51_LL"/>
    <s v="05__O"/>
    <s v="11-11I"/>
    <n v="62"/>
    <s v="062 - MARLESTON NORTH - 212 RICHMOND ROAD WHITE HOUSE"/>
    <b v="1"/>
    <m/>
    <b v="1"/>
    <n v="704"/>
    <s v=""/>
    <s v=""/>
    <s v="116-Locality Loading-11"/>
    <n v="0"/>
    <s v="11-11I--116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5"/>
    <s v="11-11J-______116"/>
    <n v="1983"/>
    <x v="2"/>
    <x v="2"/>
    <x v="64"/>
    <x v="49"/>
    <s v=""/>
    <s v=""/>
    <s v="LL"/>
    <s v="Locality Loading"/>
    <s v="O"/>
    <x v="4"/>
    <n v="116"/>
    <x v="34"/>
    <s v="Item"/>
    <s v="-"/>
    <s v="-"/>
    <s v="Excl."/>
    <s v="51_LL"/>
    <s v="05__O"/>
    <s v="11-11J"/>
    <n v="63"/>
    <s v="063 - MARLESTON NORTH - 212 RICHMOND ROAD ADMINISTRATION OFFICE"/>
    <b v="1"/>
    <m/>
    <b v="1"/>
    <n v="715"/>
    <s v=""/>
    <s v=""/>
    <s v="116-Locality Loading-11"/>
    <n v="0"/>
    <s v="11-11J--116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4"/>
    <s v="11-11K-______116"/>
    <n v="2012"/>
    <x v="2"/>
    <x v="2"/>
    <x v="65"/>
    <x v="50"/>
    <s v=""/>
    <s v=""/>
    <s v="LL"/>
    <s v="Locality Loading"/>
    <s v="O"/>
    <x v="4"/>
    <n v="116"/>
    <x v="34"/>
    <s v="Item"/>
    <s v="-"/>
    <s v="-"/>
    <s v="Excl."/>
    <s v="51_LL"/>
    <s v="05__O"/>
    <s v="11-11K"/>
    <n v="64"/>
    <s v="064 - MARLESTON NORTH - 212 RICHMOND ROAD SUBSTATION MAINTENANCE OFFICE"/>
    <b v="1"/>
    <m/>
    <b v="1"/>
    <n v="724"/>
    <s v=""/>
    <s v=""/>
    <s v="116-Locality Loading-11"/>
    <n v="0"/>
    <s v="11-11K--116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36"/>
    <s v="11-11L-______116"/>
    <n v="2046"/>
    <x v="2"/>
    <x v="2"/>
    <x v="66"/>
    <x v="51"/>
    <s v=""/>
    <s v=""/>
    <s v="LL"/>
    <s v="Locality Loading"/>
    <s v="O"/>
    <x v="4"/>
    <n v="116"/>
    <x v="34"/>
    <s v="Item"/>
    <s v="-"/>
    <s v="-"/>
    <s v="Excl."/>
    <s v="51_LL"/>
    <s v="05__O"/>
    <s v="11-11L"/>
    <n v="65"/>
    <s v="065 - MARLESTON NORTH - 212 RICHMOND ROAD HV OFFICE/TEST CENTRE"/>
    <b v="1"/>
    <m/>
    <b v="1"/>
    <n v="736"/>
    <s v=""/>
    <s v=""/>
    <s v="116-Locality Loading-11"/>
    <n v="0"/>
    <s v="11-11L--116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5"/>
    <s v="11-11M-______116"/>
    <n v="2075"/>
    <x v="2"/>
    <x v="2"/>
    <x v="32"/>
    <x v="23"/>
    <s v=""/>
    <s v=""/>
    <s v="LL"/>
    <s v="Locality Loading"/>
    <s v="O"/>
    <x v="4"/>
    <n v="116"/>
    <x v="34"/>
    <s v="Item"/>
    <s v="-"/>
    <s v="-"/>
    <s v="Excl."/>
    <s v="51_LL"/>
    <s v="05__O"/>
    <s v="11-11M"/>
    <n v="66"/>
    <s v="066 - MARLESTON NORTH - 212 RICHMOND ROAD CREATIVE SERVICES"/>
    <b v="1"/>
    <m/>
    <b v="1"/>
    <n v="745"/>
    <s v=""/>
    <s v=""/>
    <s v="116-Locality Loading-11"/>
    <n v="0"/>
    <s v="11-11M--116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56"/>
    <s v="11-11N-______116"/>
    <n v="2108"/>
    <x v="2"/>
    <x v="2"/>
    <x v="8"/>
    <x v="7"/>
    <s v=""/>
    <s v=""/>
    <s v="LL"/>
    <s v="Locality Loading"/>
    <s v="O"/>
    <x v="4"/>
    <n v="116"/>
    <x v="34"/>
    <s v="Item"/>
    <s v="-"/>
    <s v="-"/>
    <s v="Excl."/>
    <s v="51_LL"/>
    <s v="05__O"/>
    <s v="11-11N"/>
    <n v="67"/>
    <s v="067 - MARLESTON NORTH - 212 RICHMOND ROAD WELDING WORKSHOP"/>
    <b v="1"/>
    <m/>
    <b v="1"/>
    <n v="756"/>
    <s v=""/>
    <s v=""/>
    <s v="116-Locality Loading-11"/>
    <n v="0"/>
    <s v="11-11N--116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3"/>
    <s v="11-11O-______116"/>
    <n v="2153"/>
    <x v="2"/>
    <x v="2"/>
    <x v="3"/>
    <x v="3"/>
    <s v=""/>
    <s v=""/>
    <s v="LL"/>
    <s v="Locality Loading"/>
    <s v="O"/>
    <x v="4"/>
    <n v="116"/>
    <x v="34"/>
    <s v="Item"/>
    <s v="-"/>
    <s v="-"/>
    <s v="Excl."/>
    <s v="51_LL"/>
    <s v="05__O"/>
    <s v="11-11O"/>
    <n v="68"/>
    <s v="068 - MARLESTON NORTH - 212 RICHMOND ROAD SUBSTATION WORKSHOP"/>
    <b v="1"/>
    <m/>
    <b v="1"/>
    <n v="773"/>
    <s v=""/>
    <s v=""/>
    <s v="116-Locality Loading-11"/>
    <n v="0"/>
    <s v="11-11O--116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89"/>
    <s v="11-11P-______116"/>
    <n v="2196"/>
    <x v="2"/>
    <x v="2"/>
    <x v="67"/>
    <x v="52"/>
    <s v=""/>
    <s v=""/>
    <s v="LL"/>
    <s v="Locality Loading"/>
    <s v="O"/>
    <x v="4"/>
    <n v="116"/>
    <x v="34"/>
    <s v="Item"/>
    <s v="-"/>
    <s v="-"/>
    <s v="Excl."/>
    <s v="51_LL"/>
    <s v="05__O"/>
    <s v="11-11P"/>
    <n v="69"/>
    <s v="069 - MARLESTON NORTH - 212 RICHMOND ROAD SUBSTATION STORE"/>
    <b v="1"/>
    <m/>
    <b v="1"/>
    <n v="789"/>
    <s v=""/>
    <s v=""/>
    <s v="116-Locality Loading-11"/>
    <n v="0"/>
    <s v="11-11P--116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1"/>
    <s v="11-11Q-______116"/>
    <n v="2230"/>
    <x v="2"/>
    <x v="2"/>
    <x v="68"/>
    <x v="53"/>
    <s v=""/>
    <s v=""/>
    <s v="LL"/>
    <s v="Locality Loading"/>
    <s v="O"/>
    <x v="4"/>
    <n v="116"/>
    <x v="34"/>
    <s v="Item"/>
    <s v="-"/>
    <s v="-"/>
    <s v="Excl."/>
    <s v="51_LL"/>
    <s v="05__O"/>
    <s v="11-11Q"/>
    <n v="70"/>
    <s v="070 - MARLESTON NORTH - 212 RICHMOND ROAD SUBSTATION EXTERNAL STORAGE"/>
    <b v="1"/>
    <m/>
    <b v="1"/>
    <n v="801"/>
    <s v=""/>
    <s v=""/>
    <s v="116-Locality Loading-11"/>
    <n v="0"/>
    <s v="11-11Q--116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0"/>
    <s v="11-11R-______116"/>
    <n v="2259"/>
    <x v="2"/>
    <x v="2"/>
    <x v="69"/>
    <x v="54"/>
    <s v=""/>
    <s v=""/>
    <s v="LL"/>
    <s v="Locality Loading"/>
    <s v="O"/>
    <x v="4"/>
    <n v="116"/>
    <x v="34"/>
    <s v="Item"/>
    <s v="-"/>
    <s v="-"/>
    <s v="Excl."/>
    <s v="51_LL"/>
    <s v="05__O"/>
    <s v="11-11R"/>
    <n v="71"/>
    <s v="071 - MARLESTON NORTH - 212 RICHMOND ROAD CONSTRUCTION OFFICE"/>
    <b v="1"/>
    <m/>
    <b v="1"/>
    <n v="810"/>
    <s v=""/>
    <s v=""/>
    <s v="116-Locality Loading-11"/>
    <n v="0"/>
    <s v="11-11R--116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19"/>
    <s v="11-11S-______116"/>
    <n v="2288"/>
    <x v="2"/>
    <x v="2"/>
    <x v="70"/>
    <x v="55"/>
    <s v=""/>
    <s v=""/>
    <s v="LL"/>
    <s v="Locality Loading"/>
    <s v="O"/>
    <x v="4"/>
    <n v="116"/>
    <x v="34"/>
    <s v="Item"/>
    <s v="-"/>
    <s v="-"/>
    <s v="Excl."/>
    <s v="51_LL"/>
    <s v="05__O"/>
    <s v="11-11S"/>
    <n v="72"/>
    <s v="072 - MARLESTON NORTH - 212 RICHMOND ROAD LUNCHROOM"/>
    <b v="1"/>
    <m/>
    <b v="1"/>
    <n v="819"/>
    <s v=""/>
    <s v=""/>
    <s v="116-Locality Loading-11"/>
    <n v="0"/>
    <s v="11-11S--116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27"/>
    <s v="11-11T-______116"/>
    <n v="2314"/>
    <x v="2"/>
    <x v="2"/>
    <x v="71"/>
    <x v="56"/>
    <s v=""/>
    <s v=""/>
    <s v="LL"/>
    <s v="Locality Loading"/>
    <s v="O"/>
    <x v="4"/>
    <n v="116"/>
    <x v="34"/>
    <s v="Item"/>
    <s v="-"/>
    <s v="-"/>
    <s v="Excl."/>
    <s v="51_LL"/>
    <s v="05__O"/>
    <s v="11-11T"/>
    <n v="73"/>
    <s v="073 - MARLESTON NORTH - 212 RICHMOND ROAD FLAMMABLE STORE"/>
    <b v="1"/>
    <m/>
    <b v="1"/>
    <n v="827"/>
    <s v=""/>
    <s v=""/>
    <s v="116-Locality Loading-11"/>
    <n v="0"/>
    <s v="11-11T--116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38"/>
    <s v="12-12A-______116"/>
    <n v="2349"/>
    <x v="3"/>
    <x v="3"/>
    <x v="72"/>
    <x v="57"/>
    <s v=""/>
    <s v=""/>
    <s v="LL"/>
    <s v="Locality Loading"/>
    <s v="O"/>
    <x v="4"/>
    <n v="116"/>
    <x v="34"/>
    <s v="Item"/>
    <s v="-"/>
    <s v="-"/>
    <s v="Excl."/>
    <s v="51_LL"/>
    <s v="05__O"/>
    <s v="12-12A"/>
    <n v="75"/>
    <s v="075 - MARLESTON SOUTH - 41-55 BARNES AVENUE STORE A"/>
    <b v="1"/>
    <m/>
    <b v="1"/>
    <n v="838"/>
    <s v=""/>
    <s v=""/>
    <s v="116-Locality Loading-12"/>
    <n v="0"/>
    <s v="12-12A--116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49"/>
    <s v="12-12B-______116"/>
    <n v="2384"/>
    <x v="3"/>
    <x v="3"/>
    <x v="37"/>
    <x v="26"/>
    <s v=""/>
    <s v=""/>
    <s v="LL"/>
    <s v="Locality Loading"/>
    <s v="O"/>
    <x v="4"/>
    <n v="116"/>
    <x v="34"/>
    <s v="Item"/>
    <s v="-"/>
    <s v="-"/>
    <s v="Excl."/>
    <s v="51_LL"/>
    <s v="05__O"/>
    <s v="12-12B"/>
    <n v="76"/>
    <s v="076 - MARLESTON SOUTH - 41-55 BARNES AVENUE STORE B"/>
    <b v="1"/>
    <m/>
    <b v="1"/>
    <n v="849"/>
    <s v=""/>
    <s v=""/>
    <s v="116-Locality Loading-12"/>
    <n v="0"/>
    <s v="12-12B--116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1"/>
    <s v="12-12C-______116"/>
    <n v="2422"/>
    <x v="3"/>
    <x v="3"/>
    <x v="73"/>
    <x v="58"/>
    <s v=""/>
    <s v=""/>
    <s v="LL"/>
    <s v="Locality Loading"/>
    <s v="O"/>
    <x v="4"/>
    <n v="116"/>
    <x v="34"/>
    <s v="Item"/>
    <s v="-"/>
    <s v="-"/>
    <s v="Excl."/>
    <s v="51_LL"/>
    <s v="05__O"/>
    <s v="12-12C"/>
    <n v="77"/>
    <s v="077 - MARLESTON SOUTH - 41-55 BARNES AVENUE MAIN OFFICE"/>
    <b v="1"/>
    <m/>
    <b v="1"/>
    <n v="861"/>
    <s v=""/>
    <s v=""/>
    <s v="116-Locality Loading-12"/>
    <n v="0"/>
    <s v="12-12C--116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2"/>
    <s v="12-12D-______116"/>
    <n v="2457"/>
    <x v="3"/>
    <x v="3"/>
    <x v="74"/>
    <x v="59"/>
    <s v=""/>
    <s v=""/>
    <s v="LL"/>
    <s v="Locality Loading"/>
    <s v="O"/>
    <x v="4"/>
    <n v="116"/>
    <x v="34"/>
    <s v="Item"/>
    <s v="-"/>
    <s v="-"/>
    <s v="Excl."/>
    <s v="51_LL"/>
    <s v="05__O"/>
    <s v="12-12D"/>
    <n v="78"/>
    <s v="078 - MARLESTON SOUTH - 41-55 BARNES AVENUE OLD FLEET BUILDING"/>
    <b v="1"/>
    <m/>
    <b v="1"/>
    <n v="872"/>
    <s v=""/>
    <s v=""/>
    <s v="116-Locality Loading-12"/>
    <n v="0"/>
    <s v="12-12D--116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0"/>
    <s v="12-12E-______116"/>
    <n v="2505"/>
    <x v="3"/>
    <x v="3"/>
    <x v="4"/>
    <x v="4"/>
    <s v=""/>
    <s v=""/>
    <s v="LL"/>
    <s v="Locality Loading"/>
    <s v="O"/>
    <x v="4"/>
    <n v="116"/>
    <x v="34"/>
    <s v="Item"/>
    <s v="-"/>
    <s v="-"/>
    <s v="Excl."/>
    <s v="51_LL"/>
    <s v="05__O"/>
    <s v="12-12E"/>
    <n v="79"/>
    <s v="079 - MARLESTON SOUTH - 41-55 BARNES AVENUE CBD OFFICE / AMENITIES / CANTEEN BUILDING"/>
    <b v="1"/>
    <m/>
    <b v="1"/>
    <n v="890"/>
    <s v=""/>
    <s v=""/>
    <s v="116-Locality Loading-12"/>
    <n v="0"/>
    <s v="12-12E--116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1"/>
    <s v="12-12F-______116"/>
    <n v="2538"/>
    <x v="3"/>
    <x v="3"/>
    <x v="27"/>
    <x v="20"/>
    <s v=""/>
    <s v=""/>
    <s v="LL"/>
    <s v="Locality Loading"/>
    <s v="O"/>
    <x v="4"/>
    <n v="116"/>
    <x v="34"/>
    <s v="Item"/>
    <s v="-"/>
    <s v="-"/>
    <s v="Excl."/>
    <s v="51_LL"/>
    <s v="05__O"/>
    <s v="12-12F"/>
    <n v="80"/>
    <s v="080 - MARLESTON SOUTH - 41-55 BARNES AVENUE METERING SERVICES"/>
    <b v="1"/>
    <m/>
    <b v="1"/>
    <n v="901"/>
    <s v=""/>
    <s v=""/>
    <s v="116-Locality Loading-12"/>
    <n v="0"/>
    <s v="12-12F--116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0"/>
    <s v="12-12G-______116"/>
    <n v="2567"/>
    <x v="3"/>
    <x v="3"/>
    <x v="75"/>
    <x v="60"/>
    <s v=""/>
    <s v=""/>
    <s v="LL"/>
    <s v="Locality Loading"/>
    <s v="O"/>
    <x v="4"/>
    <n v="116"/>
    <x v="34"/>
    <s v="Item"/>
    <s v="-"/>
    <s v="-"/>
    <s v="Excl."/>
    <s v="51_LL"/>
    <s v="05__O"/>
    <s v="12-12G"/>
    <n v="81"/>
    <s v="081 - MARLESTON SOUTH - 41-55 BARNES AVENUE SCADA"/>
    <b v="1"/>
    <m/>
    <b v="1"/>
    <n v="910"/>
    <s v=""/>
    <s v=""/>
    <s v="116-Locality Loading-12"/>
    <n v="0"/>
    <s v="12-12G--116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5"/>
    <s v="12-12H-______116"/>
    <n v="2608"/>
    <x v="3"/>
    <x v="3"/>
    <x v="76"/>
    <x v="11"/>
    <s v=""/>
    <s v=""/>
    <s v="LL"/>
    <s v="Locality Loading"/>
    <s v="O"/>
    <x v="4"/>
    <n v="116"/>
    <x v="34"/>
    <s v="Item"/>
    <s v="-"/>
    <s v="-"/>
    <s v="Excl."/>
    <s v="51_LL"/>
    <s v="05__O"/>
    <s v="12-12H"/>
    <n v="82"/>
    <s v="082 - MARLESTON SOUTH - 41-55 BARNES AVENUE EXTERNAL WORKS"/>
    <b v="1"/>
    <m/>
    <b v="1"/>
    <n v="925"/>
    <s v=""/>
    <s v=""/>
    <s v="116-Locality Loading-12"/>
    <n v="0"/>
    <s v="12-12H--116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83"/>
    <s v="15-15A-______116"/>
    <n v="2795"/>
    <x v="1"/>
    <x v="1"/>
    <x v="18"/>
    <x v="15"/>
    <s v=""/>
    <s v=""/>
    <s v="LL"/>
    <s v="Locality Loading"/>
    <s v="O"/>
    <x v="4"/>
    <n v="116"/>
    <x v="34"/>
    <s v="Item"/>
    <s v="-"/>
    <s v="-"/>
    <n v="0"/>
    <s v="51_LL"/>
    <s v="05__O"/>
    <s v="15-15A"/>
    <n v="93"/>
    <s v="093 - ST MARYS - 33 AYLIFFES ROAD LINESMAN OFFICE"/>
    <b v="1"/>
    <m/>
    <b v="1"/>
    <n v="983"/>
    <s v=""/>
    <s v=""/>
    <s v="116-Locality Loading-15"/>
    <n v="0"/>
    <s v="15-15A--116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4"/>
    <s v="15-15B-______116"/>
    <n v="2830"/>
    <x v="1"/>
    <x v="1"/>
    <x v="2"/>
    <x v="2"/>
    <s v=""/>
    <s v=""/>
    <s v="LL"/>
    <s v="Locality Loading"/>
    <s v="O"/>
    <x v="4"/>
    <n v="116"/>
    <x v="34"/>
    <s v="Item"/>
    <s v="-"/>
    <s v="-"/>
    <n v="0"/>
    <s v="51_LL"/>
    <s v="05__O"/>
    <s v="15-15B"/>
    <n v="94"/>
    <s v="094 - ST MARYS - 33 AYLIFFES ROAD MAIN OFFICE"/>
    <b v="1"/>
    <m/>
    <b v="1"/>
    <n v="994"/>
    <s v=""/>
    <s v=""/>
    <s v="116-Locality Loading-15"/>
    <n v="0"/>
    <s v="15-15B--116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09"/>
    <s v="15-15C-______116"/>
    <n v="2871"/>
    <x v="1"/>
    <x v="1"/>
    <x v="28"/>
    <x v="21"/>
    <s v=""/>
    <s v=""/>
    <s v="LL"/>
    <s v="Locality Loading"/>
    <s v="O"/>
    <x v="4"/>
    <n v="116"/>
    <x v="34"/>
    <s v="Item"/>
    <s v="-"/>
    <s v="-"/>
    <n v="0"/>
    <s v="51_LL"/>
    <s v="05__O"/>
    <s v="15-15C"/>
    <n v="95"/>
    <s v="095 - ST MARYS - 33 AYLIFFES ROAD MALE TOILET BLOCK"/>
    <b v="1"/>
    <m/>
    <b v="1"/>
    <n v="1009"/>
    <s v=""/>
    <s v=""/>
    <s v="116-Locality Loading-15"/>
    <n v="0"/>
    <s v="15-15C--116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19"/>
    <s v="15-15F-______116"/>
    <n v="2909"/>
    <x v="1"/>
    <x v="1"/>
    <x v="82"/>
    <x v="5"/>
    <s v=""/>
    <s v=""/>
    <s v="LL"/>
    <s v="Locality Loading"/>
    <s v="O"/>
    <x v="4"/>
    <n v="116"/>
    <x v="34"/>
    <s v="Item"/>
    <s v="-"/>
    <s v="-"/>
    <n v="0"/>
    <s v="51_LL"/>
    <s v="05__O"/>
    <s v="15-15F"/>
    <n v="98"/>
    <s v="098 - ST MARYS - 33 AYLIFFES ROAD WORKSHOP"/>
    <b v="1"/>
    <m/>
    <b v="1"/>
    <n v="1019"/>
    <s v=""/>
    <s v=""/>
    <s v="116-Locality Loading-15"/>
    <n v="0"/>
    <s v="15-15F--116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27"/>
    <s v="15-15G-______116"/>
    <n v="2935"/>
    <x v="1"/>
    <x v="1"/>
    <x v="83"/>
    <x v="24"/>
    <s v=""/>
    <s v=""/>
    <s v="LL"/>
    <s v="Locality Loading"/>
    <s v="O"/>
    <x v="4"/>
    <n v="116"/>
    <x v="34"/>
    <s v="Item"/>
    <s v="-"/>
    <s v="-"/>
    <n v="0"/>
    <s v="51_LL"/>
    <s v="05__O"/>
    <s v="15-15G"/>
    <n v="99"/>
    <s v="099 - ST MARYS - 33 AYLIFFES ROAD STORAGE SHED"/>
    <b v="1"/>
    <m/>
    <b v="1"/>
    <n v="1027"/>
    <s v=""/>
    <s v=""/>
    <s v="116-Locality Loading-15"/>
    <n v="0"/>
    <s v="15-15G--116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5"/>
    <s v="15-15H-______116"/>
    <n v="2961"/>
    <x v="1"/>
    <x v="1"/>
    <x v="84"/>
    <x v="66"/>
    <s v=""/>
    <s v=""/>
    <s v="LL"/>
    <s v="Locality Loading"/>
    <s v="O"/>
    <x v="4"/>
    <n v="116"/>
    <x v="34"/>
    <s v="Item"/>
    <s v="-"/>
    <s v="-"/>
    <n v="0"/>
    <s v="51_LL"/>
    <s v="05__O"/>
    <s v="15-15H"/>
    <n v="100"/>
    <s v="100 - ST MARYS - 33 AYLIFFES ROAD WORKSHOP / STORAGE"/>
    <b v="1"/>
    <m/>
    <b v="1"/>
    <n v="1035"/>
    <s v=""/>
    <s v=""/>
    <s v="116-Locality Loading-15"/>
    <n v="0"/>
    <s v="15-15H--116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2"/>
    <s v="15-15I-______116"/>
    <n v="2984"/>
    <x v="1"/>
    <x v="1"/>
    <x v="85"/>
    <x v="67"/>
    <s v=""/>
    <s v=""/>
    <s v="LL"/>
    <s v="Locality Loading"/>
    <s v="O"/>
    <x v="4"/>
    <n v="116"/>
    <x v="34"/>
    <s v="Item"/>
    <s v="-"/>
    <s v="-"/>
    <n v="0"/>
    <s v="51_LL"/>
    <s v="05__O"/>
    <s v="15-15I"/>
    <n v="101"/>
    <s v="101 - ST MARYS - 33 AYLIFFES ROAD WASH BAY"/>
    <b v="1"/>
    <m/>
    <b v="1"/>
    <n v="1042"/>
    <s v=""/>
    <s v=""/>
    <s v="116-Locality Loading-15"/>
    <n v="0"/>
    <s v="15-15I--116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0"/>
    <s v="15-15J-______116"/>
    <n v="3030"/>
    <x v="1"/>
    <x v="1"/>
    <x v="86"/>
    <x v="10"/>
    <s v=""/>
    <s v=""/>
    <s v="LL"/>
    <s v="Locality Loading"/>
    <s v="O"/>
    <x v="4"/>
    <n v="116"/>
    <x v="34"/>
    <s v="Item"/>
    <s v="-"/>
    <s v="-"/>
    <n v="0"/>
    <s v="51_LL"/>
    <s v="05__O"/>
    <s v="15-15J"/>
    <n v="102"/>
    <s v="102 - ST MARYS - 33 AYLIFFES ROAD EXTERNAL WORKS"/>
    <b v="1"/>
    <m/>
    <b v="1"/>
    <n v="1060"/>
    <s v=""/>
    <s v=""/>
    <s v="116-Locality Loading-15"/>
    <n v="0"/>
    <s v="15-15J--116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2"/>
    <s v="16--_________116"/>
    <n v="3065"/>
    <x v="28"/>
    <x v="28"/>
    <x v="53"/>
    <x v="39"/>
    <s v=""/>
    <s v=""/>
    <s v="LL"/>
    <s v="Locality Loading"/>
    <s v="O"/>
    <x v="4"/>
    <n v="116"/>
    <x v="34"/>
    <s v="Item"/>
    <s v="-"/>
    <s v="-"/>
    <s v="Excl."/>
    <s v="51_LL"/>
    <s v="05__O"/>
    <s v="16"/>
    <n v="103"/>
    <s v="103 - WAYVILLE - 2-3 GREENHILL ROAD"/>
    <b v="1"/>
    <m/>
    <b v="1"/>
    <n v="1072"/>
    <s v=""/>
    <s v=""/>
    <s v="116-Locality Loading-16"/>
    <n v="0"/>
    <s v="16---116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1"/>
    <s v="17-17A-______116"/>
    <n v="3094"/>
    <x v="29"/>
    <x v="29"/>
    <x v="87"/>
    <x v="1"/>
    <s v=""/>
    <s v=""/>
    <s v="LL"/>
    <s v="Locality Loading"/>
    <s v="O"/>
    <x v="4"/>
    <n v="116"/>
    <x v="34"/>
    <s v="Item"/>
    <s v="-"/>
    <s v="-"/>
    <s v="Excl."/>
    <s v="51_LL"/>
    <s v="05__O"/>
    <s v="17-17A"/>
    <n v="105"/>
    <s v="105 - WINGFIELD (LEASED) - 12-14 SENNA ROAD OFFICE BUILDING"/>
    <b v="1"/>
    <m/>
    <b v="1"/>
    <n v="1081"/>
    <s v=""/>
    <s v=""/>
    <s v="116-Locality Loading-17"/>
    <n v="0"/>
    <s v="17-17A--116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1"/>
    <s v="17-17B-______116"/>
    <n v="3126"/>
    <x v="29"/>
    <x v="29"/>
    <x v="88"/>
    <x v="5"/>
    <s v=""/>
    <s v=""/>
    <s v="LL"/>
    <s v="Locality Loading"/>
    <s v="O"/>
    <x v="4"/>
    <n v="116"/>
    <x v="34"/>
    <s v="Item"/>
    <s v="-"/>
    <s v="-"/>
    <s v="Excl."/>
    <s v="51_LL"/>
    <s v="05__O"/>
    <s v="17-17B"/>
    <n v="106"/>
    <s v="106 - WINGFIELD (LEASED) - 12-14 SENNA ROAD WORKSHOP"/>
    <b v="1"/>
    <m/>
    <b v="1"/>
    <n v="1091"/>
    <s v=""/>
    <s v=""/>
    <s v="116-Locality Loading-17"/>
    <n v="0"/>
    <s v="17-17B--116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6"/>
    <s v="18--_________116"/>
    <n v="3174"/>
    <x v="30"/>
    <x v="30"/>
    <x v="53"/>
    <x v="39"/>
    <s v=""/>
    <s v=""/>
    <s v="LL"/>
    <s v="Locality Loading"/>
    <s v="O"/>
    <x v="4"/>
    <n v="116"/>
    <x v="34"/>
    <s v="Item"/>
    <s v="-"/>
    <s v="-"/>
    <s v="Excl."/>
    <s v="51_LL"/>
    <s v="05__O"/>
    <s v="18"/>
    <n v="108"/>
    <s v="108 - WINGFIELD (NBN LEASED) - 261 SCHUMACHER ROAD"/>
    <b v="1"/>
    <m/>
    <b v="1"/>
    <n v="1106"/>
    <s v=""/>
    <s v=""/>
    <s v="116-Locality Loading-18"/>
    <n v="0"/>
    <s v="18---116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4"/>
    <s v="19-19A-______116"/>
    <n v="3200"/>
    <x v="31"/>
    <x v="31"/>
    <x v="89"/>
    <x v="61"/>
    <s v=""/>
    <s v=""/>
    <s v="LL"/>
    <s v="Locality Loading"/>
    <s v="O"/>
    <x v="4"/>
    <n v="116"/>
    <x v="34"/>
    <s v="Item"/>
    <s v="-"/>
    <s v="-"/>
    <n v="0"/>
    <s v="51_LL"/>
    <s v="05__O"/>
    <s v="19-19A"/>
    <n v="110"/>
    <s v="110 - NURIOOTPA - 6 FRANCIS STREET OFFICE BUILDING - EXCLUDED"/>
    <b v="1"/>
    <m/>
    <b v="1"/>
    <n v="1114"/>
    <s v=""/>
    <s v=""/>
    <s v="116-Locality Loading-19"/>
    <n v="0"/>
    <s v="19-19A--116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1"/>
    <s v="19-19B-______116"/>
    <n v="3223"/>
    <x v="31"/>
    <x v="31"/>
    <x v="90"/>
    <x v="68"/>
    <s v=""/>
    <s v=""/>
    <s v="LL"/>
    <s v="Locality Loading"/>
    <s v="O"/>
    <x v="4"/>
    <n v="116"/>
    <x v="34"/>
    <s v="Item"/>
    <s v="-"/>
    <s v="-"/>
    <n v="0"/>
    <s v="51_LL"/>
    <s v="05__O"/>
    <s v="19-19B"/>
    <n v="111"/>
    <s v="111 - NURIOOTPA - 6 FRANCIS STREET LUNCHROOM / AMENITIES BUILDING - EXCLUDED"/>
    <b v="1"/>
    <m/>
    <b v="1"/>
    <n v="1121"/>
    <s v=""/>
    <s v=""/>
    <s v="116-Locality Loading-19"/>
    <n v="0"/>
    <s v="19-19B--116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8"/>
    <s v="19-19C-______116"/>
    <n v="3246"/>
    <x v="31"/>
    <x v="31"/>
    <x v="91"/>
    <x v="69"/>
    <s v=""/>
    <s v=""/>
    <s v="LL"/>
    <s v="Locality Loading"/>
    <s v="O"/>
    <x v="4"/>
    <n v="116"/>
    <x v="34"/>
    <s v="Item"/>
    <s v="-"/>
    <s v="-"/>
    <n v="0"/>
    <s v="51_LL"/>
    <s v="05__O"/>
    <s v="19-19C"/>
    <n v="112"/>
    <s v="112 - NURIOOTPA - 6 FRANCIS STREET WORKSHOP - EXCLUDED"/>
    <b v="1"/>
    <m/>
    <b v="1"/>
    <n v="1128"/>
    <s v=""/>
    <s v=""/>
    <s v="116-Locality Loading-19"/>
    <n v="0"/>
    <s v="19-19C--116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5"/>
    <s v="19-19D-______116"/>
    <n v="3269"/>
    <x v="31"/>
    <x v="31"/>
    <x v="92"/>
    <x v="65"/>
    <s v=""/>
    <s v=""/>
    <s v="LL"/>
    <s v="Locality Loading"/>
    <s v="O"/>
    <x v="4"/>
    <n v="116"/>
    <x v="34"/>
    <s v="Item"/>
    <s v="-"/>
    <s v="-"/>
    <n v="0"/>
    <s v="51_LL"/>
    <s v="05__O"/>
    <s v="19-19D"/>
    <n v="113"/>
    <s v="113 - NURIOOTPA - 6 FRANCIS STREET EXTERNAL WORKS - EXCLUDED"/>
    <b v="1"/>
    <m/>
    <b v="1"/>
    <n v="1135"/>
    <s v=""/>
    <s v=""/>
    <s v="116-Locality Loading-19"/>
    <n v="0"/>
    <s v="19-19D--116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5"/>
    <s v="20-20A-______116"/>
    <n v="3299"/>
    <x v="32"/>
    <x v="32"/>
    <x v="93"/>
    <x v="1"/>
    <s v=""/>
    <s v=""/>
    <s v="LL"/>
    <s v="Locality Loading"/>
    <s v="O"/>
    <x v="4"/>
    <n v="116"/>
    <x v="34"/>
    <s v="Item"/>
    <s v="-"/>
    <s v="-"/>
    <n v="139000"/>
    <s v="51_LL"/>
    <s v="05__O"/>
    <s v="20-20A"/>
    <n v="115"/>
    <s v="115 - BARMERA - 59-61 TONKIN AVENUE OFFICE BUILDING"/>
    <b v="1"/>
    <m/>
    <b v="1"/>
    <n v="1145"/>
    <s v=""/>
    <s v=""/>
    <s v="116-Locality Loading-20"/>
    <n v="0"/>
    <s v="20-20A--116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5"/>
    <s v="20-20B-______116"/>
    <n v="3329"/>
    <x v="32"/>
    <x v="32"/>
    <x v="94"/>
    <x v="5"/>
    <s v=""/>
    <s v=""/>
    <s v="LL"/>
    <s v="Locality Loading"/>
    <s v="O"/>
    <x v="4"/>
    <n v="116"/>
    <x v="34"/>
    <s v="Item"/>
    <s v="-"/>
    <s v="-"/>
    <n v="5600"/>
    <s v="51_LL"/>
    <s v="05__O"/>
    <s v="20-20B"/>
    <n v="116"/>
    <s v="116 - BARMERA - 59-61 TONKIN AVENUE WORKSHOP"/>
    <b v="1"/>
    <m/>
    <b v="1"/>
    <n v="1155"/>
    <s v=""/>
    <s v=""/>
    <s v="116-Locality Loading-20"/>
    <n v="0"/>
    <s v="20-20B--116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1"/>
    <s v="20-20C-______116"/>
    <n v="3374"/>
    <x v="32"/>
    <x v="32"/>
    <x v="95"/>
    <x v="11"/>
    <s v=""/>
    <s v=""/>
    <s v="LL"/>
    <s v="Locality Loading"/>
    <s v="O"/>
    <x v="4"/>
    <n v="116"/>
    <x v="34"/>
    <s v="Item"/>
    <s v="-"/>
    <s v="-"/>
    <n v="94300"/>
    <s v="51_LL"/>
    <s v="05__O"/>
    <s v="20-20C"/>
    <n v="117"/>
    <s v="117 - BARMERA - 59-61 TONKIN AVENUE EXTERNAL WORKS"/>
    <b v="1"/>
    <m/>
    <b v="1"/>
    <n v="1171"/>
    <s v=""/>
    <s v=""/>
    <s v="116-Locality Loading-20"/>
    <n v="0"/>
    <s v="20-20C--116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5"/>
    <s v="21-21A-______116"/>
    <n v="3416"/>
    <x v="4"/>
    <x v="4"/>
    <x v="17"/>
    <x v="1"/>
    <s v=""/>
    <s v=""/>
    <s v="LL"/>
    <s v="Locality Loading"/>
    <s v="O"/>
    <x v="4"/>
    <n v="116"/>
    <x v="34"/>
    <s v="Item"/>
    <s v="-"/>
    <s v="-"/>
    <n v="1600"/>
    <s v="51_LL"/>
    <s v="05__O"/>
    <s v="21-21A"/>
    <n v="119"/>
    <s v="119 - MT GAMBIER - 18 AVEY ROAD OFFICE BUILDING"/>
    <b v="1"/>
    <m/>
    <b v="1"/>
    <n v="1185"/>
    <s v=""/>
    <s v=""/>
    <s v="116-Locality Loading-21"/>
    <n v="0"/>
    <s v="21-21A--116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4"/>
    <s v="21-21B-______116"/>
    <n v="3445"/>
    <x v="4"/>
    <x v="4"/>
    <x v="30"/>
    <x v="22"/>
    <s v=""/>
    <s v=""/>
    <s v="LL"/>
    <s v="Locality Loading"/>
    <s v="O"/>
    <x v="4"/>
    <n v="116"/>
    <x v="34"/>
    <s v="Item"/>
    <s v="-"/>
    <s v="-"/>
    <n v="29900"/>
    <s v="51_LL"/>
    <s v="05__O"/>
    <s v="21-21B"/>
    <n v="120"/>
    <s v="120 - MT GAMBIER - 18 AVEY ROAD AMENITIES / OFFICES"/>
    <b v="1"/>
    <m/>
    <b v="1"/>
    <n v="1194"/>
    <s v=""/>
    <s v=""/>
    <s v="116-Locality Loading-21"/>
    <n v="0"/>
    <s v="21-21B--116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18"/>
    <s v="21-21C-______116"/>
    <n v="3507"/>
    <x v="4"/>
    <x v="4"/>
    <x v="5"/>
    <x v="5"/>
    <s v=""/>
    <s v=""/>
    <s v="LL"/>
    <s v="Locality Loading"/>
    <s v="O"/>
    <x v="4"/>
    <n v="116"/>
    <x v="34"/>
    <s v="Item"/>
    <s v="-"/>
    <s v="-"/>
    <n v="46700"/>
    <s v="51_LL"/>
    <s v="05__O"/>
    <s v="21-21C"/>
    <n v="121"/>
    <s v="121 - MT GAMBIER - 18 AVEY ROAD WORKSHOP"/>
    <b v="1"/>
    <m/>
    <b v="1"/>
    <n v="1218"/>
    <s v=""/>
    <s v=""/>
    <s v="116-Locality Loading-21"/>
    <n v="0"/>
    <s v="21-21C--116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2"/>
    <s v="21-21D-______116"/>
    <n v="3548"/>
    <x v="4"/>
    <x v="4"/>
    <x v="38"/>
    <x v="27"/>
    <s v=""/>
    <s v=""/>
    <s v="LL"/>
    <s v="Locality Loading"/>
    <s v="O"/>
    <x v="4"/>
    <n v="116"/>
    <x v="34"/>
    <s v="Item"/>
    <s v="-"/>
    <s v="-"/>
    <n v="18900"/>
    <s v="51_LL"/>
    <s v="05__O"/>
    <s v="21-21D"/>
    <n v="122"/>
    <s v="122 - MT GAMBIER - 18 AVEY ROAD WASHDOWN BAY / SHED"/>
    <b v="1"/>
    <m/>
    <b v="1"/>
    <n v="1232"/>
    <s v=""/>
    <s v=""/>
    <s v="116-Locality Loading-21"/>
    <n v="0"/>
    <s v="21-21D--116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4"/>
    <s v="21-21E-______116"/>
    <n v="3584"/>
    <x v="4"/>
    <x v="4"/>
    <x v="96"/>
    <x v="70"/>
    <s v=""/>
    <s v=""/>
    <s v="LL"/>
    <s v="Locality Loading"/>
    <s v="O"/>
    <x v="4"/>
    <n v="116"/>
    <x v="34"/>
    <s v="Item"/>
    <s v="-"/>
    <s v="-"/>
    <n v="600"/>
    <s v="51_LL"/>
    <s v="05__O"/>
    <s v="21-21E"/>
    <n v="123"/>
    <s v="123 - MT GAMBIER - 18 AVEY ROAD STORAGE SHEDS"/>
    <b v="1"/>
    <m/>
    <b v="1"/>
    <n v="1244"/>
    <s v=""/>
    <s v=""/>
    <s v="116-Locality Loading-21"/>
    <n v="0"/>
    <s v="21-21E--116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2"/>
    <s v="21-21F-______116"/>
    <n v="3655"/>
    <x v="4"/>
    <x v="4"/>
    <x v="21"/>
    <x v="11"/>
    <s v=""/>
    <s v=""/>
    <s v="LL"/>
    <s v="Locality Loading"/>
    <s v="O"/>
    <x v="4"/>
    <n v="116"/>
    <x v="34"/>
    <s v="Item"/>
    <s v="-"/>
    <s v="-"/>
    <n v="67300"/>
    <s v="51_LL"/>
    <s v="05__O"/>
    <s v="21-21F"/>
    <n v="124"/>
    <s v="124 - MT GAMBIER - 18 AVEY ROAD EXTERNAL WORKS"/>
    <b v="1"/>
    <m/>
    <b v="1"/>
    <n v="1272"/>
    <s v=""/>
    <s v=""/>
    <s v="116-Locality Loading-21"/>
    <n v="0"/>
    <s v="21-21F--116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2"/>
    <s v="22-22A-______116"/>
    <n v="3687"/>
    <x v="15"/>
    <x v="15"/>
    <x v="97"/>
    <x v="1"/>
    <s v=""/>
    <s v=""/>
    <s v="LL"/>
    <s v="Locality Loading"/>
    <s v="O"/>
    <x v="4"/>
    <n v="116"/>
    <x v="34"/>
    <s v="Item"/>
    <s v="-"/>
    <s v="-"/>
    <n v="1300"/>
    <s v="51_LL"/>
    <s v="05__O"/>
    <s v="22-22A"/>
    <n v="126"/>
    <s v="126 - NARACOORTE - 99 CEDAR AVENUE OFFICE BUILDING"/>
    <b v="1"/>
    <m/>
    <b v="1"/>
    <n v="1282"/>
    <s v=""/>
    <s v=""/>
    <s v="116-Locality Loading-22"/>
    <n v="0"/>
    <s v="22-22A--116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0"/>
    <s v="22-22B-______116"/>
    <n v="3713"/>
    <x v="15"/>
    <x v="15"/>
    <x v="98"/>
    <x v="71"/>
    <s v=""/>
    <s v=""/>
    <s v="LL"/>
    <s v="Locality Loading"/>
    <s v="O"/>
    <x v="4"/>
    <n v="116"/>
    <x v="34"/>
    <s v="Item"/>
    <s v="-"/>
    <s v="-"/>
    <n v="22000"/>
    <s v="51_LL"/>
    <s v="05__O"/>
    <s v="22-22B"/>
    <n v="127"/>
    <s v="127 - NARACOORTE - 99 CEDAR AVENUE LUNCHROOM / OFFICES"/>
    <b v="1"/>
    <m/>
    <b v="1"/>
    <n v="1290"/>
    <s v=""/>
    <s v=""/>
    <s v="116-Locality Loading-22"/>
    <n v="0"/>
    <s v="22-22B--116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4"/>
    <s v="22-22C-______116"/>
    <n v="3753"/>
    <x v="15"/>
    <x v="15"/>
    <x v="99"/>
    <x v="29"/>
    <s v=""/>
    <s v=""/>
    <s v="LL"/>
    <s v="Locality Loading"/>
    <s v="O"/>
    <x v="4"/>
    <n v="116"/>
    <x v="34"/>
    <s v="Item"/>
    <s v="-"/>
    <s v="-"/>
    <n v="6500"/>
    <s v="51_LL"/>
    <s v="05__O"/>
    <s v="22-22C"/>
    <n v="128"/>
    <s v="128 - NARACOORTE - 99 CEDAR AVENUE GARAGE / WORKSHOP"/>
    <b v="1"/>
    <m/>
    <b v="1"/>
    <n v="1304"/>
    <s v=""/>
    <s v=""/>
    <s v="116-Locality Loading-22"/>
    <n v="0"/>
    <s v="22-22C--116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17"/>
    <s v="22-22D-______116"/>
    <n v="3792"/>
    <x v="15"/>
    <x v="15"/>
    <x v="100"/>
    <x v="70"/>
    <s v=""/>
    <s v=""/>
    <s v="LL"/>
    <s v="Locality Loading"/>
    <s v="O"/>
    <x v="4"/>
    <n v="116"/>
    <x v="34"/>
    <s v="Item"/>
    <s v="-"/>
    <s v="-"/>
    <n v="4300"/>
    <s v="51_LL"/>
    <s v="05__O"/>
    <s v="22-22D"/>
    <n v="129"/>
    <s v="129 - NARACOORTE - 99 CEDAR AVENUE STORAGE SHEDS"/>
    <b v="1"/>
    <m/>
    <b v="1"/>
    <n v="1317"/>
    <s v=""/>
    <s v=""/>
    <s v="116-Locality Loading-22"/>
    <n v="0"/>
    <s v="22-22D--116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2"/>
    <s v="22-22E-______116"/>
    <n v="3856"/>
    <x v="15"/>
    <x v="15"/>
    <x v="22"/>
    <x v="11"/>
    <s v=""/>
    <s v=""/>
    <s v="LL"/>
    <s v="Locality Loading"/>
    <s v="O"/>
    <x v="4"/>
    <n v="116"/>
    <x v="34"/>
    <s v="Item"/>
    <s v="-"/>
    <s v="-"/>
    <n v="105000"/>
    <s v="51_LL"/>
    <s v="05__O"/>
    <s v="22-22E"/>
    <n v="130"/>
    <s v="130 - NARACOORTE - 99 CEDAR AVENUE EXTERNAL WORKS"/>
    <b v="1"/>
    <m/>
    <b v="1"/>
    <n v="1342"/>
    <s v=""/>
    <s v=""/>
    <s v="116-Locality Loading-22"/>
    <n v="0"/>
    <s v="22-22E--116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4"/>
    <s v="23-23A-______116"/>
    <n v="3892"/>
    <x v="21"/>
    <x v="21"/>
    <x v="101"/>
    <x v="1"/>
    <s v=""/>
    <s v=""/>
    <s v="LL"/>
    <s v="Locality Loading"/>
    <s v="O"/>
    <x v="4"/>
    <n v="116"/>
    <x v="34"/>
    <s v="Item"/>
    <s v="-"/>
    <s v="-"/>
    <n v="59200"/>
    <s v="51_LL"/>
    <s v="05__O"/>
    <s v="23-23A"/>
    <n v="132"/>
    <s v="132 - BORDERTOWN - POWER HOUSE ROAD OFFICE BUILDING"/>
    <b v="1"/>
    <m/>
    <b v="1"/>
    <n v="1354"/>
    <s v=""/>
    <s v=""/>
    <s v="116-Locality Loading-23"/>
    <n v="0"/>
    <s v="23-23A--116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4"/>
    <s v="23-23B-______116"/>
    <n v="3922"/>
    <x v="21"/>
    <x v="21"/>
    <x v="102"/>
    <x v="72"/>
    <s v=""/>
    <s v=""/>
    <s v="LL"/>
    <s v="Locality Loading"/>
    <s v="O"/>
    <x v="4"/>
    <n v="116"/>
    <x v="34"/>
    <s v="Item"/>
    <s v="-"/>
    <s v="-"/>
    <n v="39200"/>
    <s v="51_LL"/>
    <s v="05__O"/>
    <s v="23-23B"/>
    <n v="133"/>
    <s v="133 - BORDERTOWN - POWER HOUSE ROAD WORKSHOP / STORE"/>
    <b v="1"/>
    <m/>
    <b v="1"/>
    <n v="1364"/>
    <s v=""/>
    <s v=""/>
    <s v="116-Locality Loading-23"/>
    <n v="0"/>
    <s v="23-23B--116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77"/>
    <s v="23-23C-______116"/>
    <n v="3961"/>
    <x v="21"/>
    <x v="21"/>
    <x v="39"/>
    <x v="28"/>
    <s v=""/>
    <s v=""/>
    <s v="LL"/>
    <s v="Locality Loading"/>
    <s v="O"/>
    <x v="4"/>
    <n v="116"/>
    <x v="34"/>
    <s v="Item"/>
    <s v="-"/>
    <s v="-"/>
    <n v="8200"/>
    <s v="51_LL"/>
    <s v="05__O"/>
    <s v="23-23C"/>
    <n v="134"/>
    <s v="134 - BORDERTOWN - POWER HOUSE ROAD GARAGE"/>
    <b v="1"/>
    <m/>
    <b v="1"/>
    <n v="1377"/>
    <s v=""/>
    <s v=""/>
    <s v="116-Locality Loading-23"/>
    <n v="0"/>
    <s v="23-23C--116"/>
    <s v=""/>
    <s v="23-23C-"/>
    <n v="0"/>
    <m/>
    <s v="not APN"/>
    <s v="not APN"/>
    <n v="0"/>
    <n v="0.87723044776119408"/>
    <n v="0"/>
    <s v="on costs"/>
    <n v="1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399"/>
    <s v="23-23D-______116"/>
    <n v="4015"/>
    <x v="21"/>
    <x v="21"/>
    <x v="103"/>
    <x v="11"/>
    <s v=""/>
    <s v=""/>
    <s v="LL"/>
    <s v="Locality Loading"/>
    <s v="O"/>
    <x v="4"/>
    <n v="116"/>
    <x v="34"/>
    <s v="Item"/>
    <s v="-"/>
    <s v="-"/>
    <n v="92000"/>
    <s v="51_LL"/>
    <s v="05__O"/>
    <s v="23-23D"/>
    <n v="135"/>
    <s v="135 - BORDERTOWN - POWER HOUSE ROAD EXTERNAL WORKS"/>
    <b v="1"/>
    <m/>
    <b v="1"/>
    <n v="1399"/>
    <s v=""/>
    <s v=""/>
    <s v="116-Locality Loading-23"/>
    <n v="0"/>
    <s v="23-23D--116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0"/>
    <s v="24-24A-______116"/>
    <n v="4048"/>
    <x v="19"/>
    <x v="19"/>
    <x v="31"/>
    <x v="1"/>
    <s v=""/>
    <s v=""/>
    <s v="LL"/>
    <s v="Locality Loading"/>
    <s v="O"/>
    <x v="4"/>
    <n v="116"/>
    <x v="34"/>
    <s v="Item"/>
    <s v="-"/>
    <s v="-"/>
    <n v="2900"/>
    <s v="51_LL"/>
    <s v="05__O"/>
    <s v="24-24A"/>
    <n v="137"/>
    <s v="137 - MURRAY BRIDGE - 16-18 WILLOW AVENUE OFFICE BUILDING"/>
    <b v="1"/>
    <m/>
    <b v="1"/>
    <n v="1410"/>
    <s v=""/>
    <s v=""/>
    <s v="116-Locality Loading-24"/>
    <n v="0"/>
    <s v="24-24A--116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3"/>
    <s v="24-24B-______116"/>
    <n v="4087"/>
    <x v="19"/>
    <x v="19"/>
    <x v="104"/>
    <x v="73"/>
    <s v=""/>
    <s v=""/>
    <s v="LL"/>
    <s v="Locality Loading"/>
    <s v="O"/>
    <x v="4"/>
    <n v="116"/>
    <x v="34"/>
    <s v="Item"/>
    <s v="-"/>
    <s v="-"/>
    <n v="5000"/>
    <s v="51_LL"/>
    <s v="05__O"/>
    <s v="24-24B"/>
    <n v="138"/>
    <s v="138 - MURRAY BRIDGE - 16-18 WILLOW AVENUE WORKSHOP / OFFICES"/>
    <b v="1"/>
    <m/>
    <b v="1"/>
    <n v="1423"/>
    <s v=""/>
    <s v=""/>
    <s v="116-Locality Loading-24"/>
    <n v="0"/>
    <s v="24-24B--116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3"/>
    <s v="24-24D-______116"/>
    <n v="4144"/>
    <x v="19"/>
    <x v="19"/>
    <x v="105"/>
    <x v="11"/>
    <s v=""/>
    <s v=""/>
    <s v="LL"/>
    <s v="Locality Loading"/>
    <s v="O"/>
    <x v="4"/>
    <n v="116"/>
    <x v="34"/>
    <s v="Item"/>
    <s v="-"/>
    <s v="-"/>
    <n v="21300"/>
    <s v="51_LL"/>
    <s v="05__O"/>
    <s v="24-24D"/>
    <n v="140"/>
    <s v="140 - MURRAY BRIDGE - 16-18 WILLOW AVENUE EXTERNAL WORKS"/>
    <b v="1"/>
    <m/>
    <b v="1"/>
    <n v="1443"/>
    <s v=""/>
    <s v=""/>
    <s v="116-Locality Loading-24"/>
    <n v="0"/>
    <s v="24-24D--116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59"/>
    <s v="25-25A-______116"/>
    <n v="4190"/>
    <x v="16"/>
    <x v="16"/>
    <x v="23"/>
    <x v="1"/>
    <s v=""/>
    <s v=""/>
    <s v="LL"/>
    <s v="Locality Loading"/>
    <s v="O"/>
    <x v="4"/>
    <n v="116"/>
    <x v="34"/>
    <s v="Item"/>
    <s v="-"/>
    <s v="-"/>
    <n v="7500"/>
    <s v="51_LL"/>
    <s v="05__O"/>
    <s v="25-25A"/>
    <n v="142"/>
    <s v="142 - WHYALLA - 61-65 MCRITCHIE CRESCENT OFFICE BUILDING"/>
    <b v="1"/>
    <m/>
    <b v="1"/>
    <n v="1459"/>
    <s v=""/>
    <s v=""/>
    <s v="116-Locality Loading-25"/>
    <n v="0"/>
    <s v="25-25A--116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0"/>
    <s v="25-25B-______116"/>
    <n v="4224"/>
    <x v="16"/>
    <x v="16"/>
    <x v="106"/>
    <x v="74"/>
    <s v=""/>
    <s v=""/>
    <s v="LL"/>
    <s v="Locality Loading"/>
    <s v="O"/>
    <x v="4"/>
    <n v="116"/>
    <x v="34"/>
    <s v="Item"/>
    <s v="-"/>
    <s v="-"/>
    <n v="7700"/>
    <s v="51_LL"/>
    <s v="05__O"/>
    <s v="25-25B"/>
    <n v="143"/>
    <s v="143 - WHYALLA - 61-65 MCRITCHIE CRESCENT GARAGE / STORAGE"/>
    <b v="1"/>
    <m/>
    <b v="1"/>
    <n v="1470"/>
    <s v=""/>
    <s v=""/>
    <s v="116-Locality Loading-25"/>
    <n v="0"/>
    <s v="25-25B--116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3"/>
    <s v="25-25E-______116"/>
    <n v="4271"/>
    <x v="16"/>
    <x v="16"/>
    <x v="107"/>
    <x v="10"/>
    <s v=""/>
    <s v=""/>
    <s v="LL"/>
    <s v="Locality Loading"/>
    <s v="O"/>
    <x v="4"/>
    <n v="116"/>
    <x v="34"/>
    <s v="Item"/>
    <s v="-"/>
    <s v="-"/>
    <n v="110200"/>
    <s v="51_LL"/>
    <s v="05__O"/>
    <s v="25-25E"/>
    <n v="146"/>
    <s v="146 - WHYALLA - 61-65 MCRITCHIE CRESCENT EXTERNAL WORKS"/>
    <b v="1"/>
    <m/>
    <b v="1"/>
    <n v="1483"/>
    <s v=""/>
    <s v=""/>
    <s v="116-Locality Loading-25"/>
    <n v="0"/>
    <s v="25-25E--116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497"/>
    <s v="26-26A-______116"/>
    <n v="4313"/>
    <x v="9"/>
    <x v="9"/>
    <x v="108"/>
    <x v="40"/>
    <s v=""/>
    <s v=""/>
    <s v="LL"/>
    <s v="Locality Loading"/>
    <s v="O"/>
    <x v="4"/>
    <n v="116"/>
    <x v="34"/>
    <s v="Item"/>
    <s v="-"/>
    <s v="-"/>
    <n v="52691.48"/>
    <s v="51_LL"/>
    <s v="05__O"/>
    <s v="26-26A"/>
    <n v="148"/>
    <s v="148 - WUDINNA - LEFEVRE STREET OFFICE BUILDING"/>
    <b v="1"/>
    <m/>
    <b v="1"/>
    <n v="1497"/>
    <s v=""/>
    <s v=""/>
    <s v="116-Locality Loading-26"/>
    <n v="0"/>
    <s v="26-26A--116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07"/>
    <s v="26-26B-______116"/>
    <n v="4343"/>
    <x v="9"/>
    <x v="9"/>
    <x v="109"/>
    <x v="75"/>
    <s v=""/>
    <s v=""/>
    <s v="LL"/>
    <s v="Locality Loading"/>
    <s v="O"/>
    <x v="4"/>
    <n v="116"/>
    <x v="34"/>
    <s v="Item"/>
    <s v="-"/>
    <s v="-"/>
    <n v="12254.88"/>
    <s v="51_LL"/>
    <s v="05__O"/>
    <s v="26-26B"/>
    <n v="149"/>
    <s v="149 - WUDINNA - LEFEVRE STREET STORAGE SHED"/>
    <b v="1"/>
    <m/>
    <b v="1"/>
    <n v="1507"/>
    <s v=""/>
    <s v=""/>
    <s v="116-Locality Loading-26"/>
    <n v="0"/>
    <s v="26-26B--116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4"/>
    <s v="26-26C-______116"/>
    <n v="4366"/>
    <x v="9"/>
    <x v="9"/>
    <x v="110"/>
    <x v="67"/>
    <s v=""/>
    <s v=""/>
    <s v="LL"/>
    <s v="Locality Loading"/>
    <s v="O"/>
    <x v="4"/>
    <n v="116"/>
    <x v="34"/>
    <s v="Item"/>
    <s v="-"/>
    <s v="-"/>
    <n v="31599.03"/>
    <s v="51_LL"/>
    <s v="05__O"/>
    <s v="26-26C"/>
    <n v="150"/>
    <s v="150 - WUDINNA - LEFEVRE STREET WASH BAY"/>
    <b v="1"/>
    <m/>
    <b v="1"/>
    <n v="1514"/>
    <s v=""/>
    <s v=""/>
    <s v="116-Locality Loading-26"/>
    <n v="0"/>
    <s v="26-26C--116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4"/>
    <s v="26-26D-______116"/>
    <n v="4420"/>
    <x v="9"/>
    <x v="9"/>
    <x v="12"/>
    <x v="10"/>
    <s v=""/>
    <s v=""/>
    <s v="LL"/>
    <s v="Locality Loading"/>
    <s v="O"/>
    <x v="4"/>
    <n v="116"/>
    <x v="34"/>
    <s v="Item"/>
    <s v="-"/>
    <s v="-"/>
    <n v="106054.61"/>
    <s v="51_LL"/>
    <s v="05__O"/>
    <s v="26-26D"/>
    <n v="151"/>
    <s v="151 - WUDINNA - LEFEVRE STREET EXTERNAL WORKS"/>
    <b v="1"/>
    <m/>
    <b v="1"/>
    <n v="1534"/>
    <s v=""/>
    <s v=""/>
    <s v="116-Locality Loading-26"/>
    <n v="0"/>
    <s v="26-26D--116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4"/>
    <s v="27-27C-______116"/>
    <n v="4458"/>
    <x v="33"/>
    <x v="33"/>
    <x v="111"/>
    <x v="67"/>
    <s v=""/>
    <s v=""/>
    <s v="LL"/>
    <s v="Locality Loading"/>
    <s v="O"/>
    <x v="4"/>
    <n v="116"/>
    <x v="34"/>
    <s v="Item"/>
    <s v="-"/>
    <s v="-"/>
    <n v="31600"/>
    <s v="51_LL"/>
    <s v="05__O"/>
    <s v="27-27C"/>
    <n v="155"/>
    <s v="155 - STREAKY BAY - MUDGE TERRACE WASH BAY"/>
    <b v="1"/>
    <m/>
    <b v="1"/>
    <n v="1544"/>
    <s v=""/>
    <s v=""/>
    <s v="116-Locality Loading-27"/>
    <n v="0"/>
    <s v="27-27C--116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5"/>
    <s v="27-27D-______116"/>
    <n v="4491"/>
    <x v="33"/>
    <x v="33"/>
    <x v="112"/>
    <x v="11"/>
    <s v=""/>
    <s v=""/>
    <s v="LL"/>
    <s v="Locality Loading"/>
    <s v="O"/>
    <x v="4"/>
    <n v="116"/>
    <x v="34"/>
    <s v="Item"/>
    <s v="-"/>
    <s v="-"/>
    <n v="39500"/>
    <s v="51_LL"/>
    <s v="05__O"/>
    <s v="27-27D"/>
    <n v="156"/>
    <s v="156 - STREAKY BAY - MUDGE TERRACE EXTERNAL WORKS"/>
    <b v="1"/>
    <m/>
    <b v="1"/>
    <n v="1555"/>
    <s v=""/>
    <s v=""/>
    <s v="116-Locality Loading-27"/>
    <n v="0"/>
    <s v="27-27D--116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66"/>
    <s v="28-28A-______116"/>
    <n v="4526"/>
    <x v="7"/>
    <x v="7"/>
    <x v="113"/>
    <x v="40"/>
    <s v=""/>
    <s v=""/>
    <s v="LL"/>
    <s v="Locality Loading"/>
    <s v="O"/>
    <x v="4"/>
    <n v="116"/>
    <x v="34"/>
    <s v="Item"/>
    <s v="-"/>
    <s v="-"/>
    <n v="198300"/>
    <s v="51_LL"/>
    <s v="05__O"/>
    <s v="28-28A"/>
    <n v="158"/>
    <s v="158 - PT AUGUSTA - PT 12 CHAPEL STREET OFFICE BUILDING"/>
    <b v="1"/>
    <m/>
    <b v="1"/>
    <n v="1566"/>
    <s v=""/>
    <s v=""/>
    <s v="116-Locality Loading-28"/>
    <n v="0"/>
    <s v="28-28A--116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4"/>
    <s v="28-28B-______116"/>
    <n v="4576"/>
    <x v="7"/>
    <x v="7"/>
    <x v="14"/>
    <x v="12"/>
    <s v=""/>
    <s v=""/>
    <s v="LL"/>
    <s v="Locality Loading"/>
    <s v="O"/>
    <x v="4"/>
    <n v="116"/>
    <x v="34"/>
    <s v="Item"/>
    <s v="-"/>
    <s v="-"/>
    <n v="15100"/>
    <s v="51_LL"/>
    <s v="05__O"/>
    <s v="28-28B"/>
    <n v="159"/>
    <s v="159 - PT AUGUSTA - PT 12 CHAPEL STREET TENANT OFFICE"/>
    <b v="1"/>
    <m/>
    <b v="1"/>
    <n v="1584"/>
    <s v=""/>
    <s v=""/>
    <s v="116-Locality Loading-28"/>
    <n v="0"/>
    <s v="28-28B--116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598"/>
    <s v="28-28C-______116"/>
    <n v="4616"/>
    <x v="7"/>
    <x v="7"/>
    <x v="10"/>
    <x v="9"/>
    <s v=""/>
    <s v=""/>
    <s v="LL"/>
    <s v="Locality Loading"/>
    <s v="O"/>
    <x v="4"/>
    <n v="116"/>
    <x v="34"/>
    <s v="Item"/>
    <s v="-"/>
    <s v="-"/>
    <n v="8800"/>
    <s v="51_LL"/>
    <s v="05__O"/>
    <s v="28-28C"/>
    <n v="160"/>
    <s v="160 - PT AUGUSTA - PT 12 CHAPEL STREET GARAGE / STORE"/>
    <b v="1"/>
    <m/>
    <b v="1"/>
    <n v="1598"/>
    <s v=""/>
    <s v=""/>
    <s v="116-Locality Loading-28"/>
    <n v="0"/>
    <s v="28-28C--116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08"/>
    <s v="28-28F-______116"/>
    <n v="4654"/>
    <x v="7"/>
    <x v="7"/>
    <x v="114"/>
    <x v="72"/>
    <s v=""/>
    <s v=""/>
    <s v="LL"/>
    <s v="Locality Loading"/>
    <s v="O"/>
    <x v="4"/>
    <n v="116"/>
    <x v="34"/>
    <s v="Item"/>
    <s v="-"/>
    <s v="-"/>
    <n v="4600"/>
    <s v="51_LL"/>
    <s v="05__O"/>
    <s v="28-28F"/>
    <n v="163"/>
    <s v="163 - PT AUGUSTA - PT 12 CHAPEL STREET WORKSHOP / STORE"/>
    <b v="1"/>
    <m/>
    <b v="1"/>
    <n v="1608"/>
    <s v=""/>
    <s v=""/>
    <s v="116-Locality Loading-28"/>
    <n v="0"/>
    <s v="28-28F--116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5"/>
    <s v="28-28G-______116"/>
    <n v="4677"/>
    <x v="7"/>
    <x v="7"/>
    <x v="115"/>
    <x v="67"/>
    <s v=""/>
    <s v=""/>
    <s v="LL"/>
    <s v="Locality Loading"/>
    <s v="O"/>
    <x v="4"/>
    <n v="116"/>
    <x v="34"/>
    <s v="Item"/>
    <s v="-"/>
    <s v="-"/>
    <n v="15800"/>
    <s v="51_LL"/>
    <s v="05__O"/>
    <s v="28-28G"/>
    <n v="164"/>
    <s v="164 - PT AUGUSTA - PT 12 CHAPEL STREET WASH BAY"/>
    <b v="1"/>
    <m/>
    <b v="1"/>
    <n v="1615"/>
    <s v=""/>
    <s v=""/>
    <s v="116-Locality Loading-28"/>
    <n v="0"/>
    <s v="28-28G--116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5"/>
    <s v="28-28H-______116"/>
    <n v="4709"/>
    <x v="7"/>
    <x v="7"/>
    <x v="116"/>
    <x v="10"/>
    <s v=""/>
    <s v=""/>
    <s v="LL"/>
    <s v="Locality Loading"/>
    <s v="O"/>
    <x v="4"/>
    <n v="116"/>
    <x v="34"/>
    <s v="Item"/>
    <s v="-"/>
    <s v="-"/>
    <n v="19900"/>
    <s v="51_LL"/>
    <s v="05__O"/>
    <s v="28-28H"/>
    <n v="165"/>
    <s v="165 - PT AUGUSTA - PT 12 CHAPEL STREET EXTERNAL WORKS"/>
    <b v="1"/>
    <m/>
    <b v="1"/>
    <n v="1625"/>
    <s v=""/>
    <s v=""/>
    <s v="116-Locality Loading-28"/>
    <n v="0"/>
    <s v="28-28H--116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38"/>
    <s v="29-29A-______116"/>
    <n v="4744"/>
    <x v="34"/>
    <x v="34"/>
    <x v="117"/>
    <x v="40"/>
    <s v=""/>
    <s v=""/>
    <s v="LL"/>
    <s v="Locality Loading"/>
    <s v="O"/>
    <x v="4"/>
    <n v="116"/>
    <x v="34"/>
    <s v="Item"/>
    <s v="-"/>
    <s v="-"/>
    <n v="17200"/>
    <s v="51_LL"/>
    <s v="05__O"/>
    <s v="29-29A"/>
    <n v="167"/>
    <s v="167 - PT LINCOLN - BEL AIRE DRIVE OFFICE BUILDING"/>
    <b v="1"/>
    <m/>
    <b v="1"/>
    <n v="1638"/>
    <s v=""/>
    <s v=""/>
    <s v="116-Locality Loading-29"/>
    <n v="0"/>
    <s v="29-29A--116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0"/>
    <s v="29-29B-______116"/>
    <n v="4780"/>
    <x v="34"/>
    <x v="34"/>
    <x v="118"/>
    <x v="72"/>
    <s v=""/>
    <s v=""/>
    <s v="LL"/>
    <s v="Locality Loading"/>
    <s v="O"/>
    <x v="4"/>
    <n v="116"/>
    <x v="34"/>
    <s v="Item"/>
    <s v="-"/>
    <s v="-"/>
    <n v="9000"/>
    <s v="51_LL"/>
    <s v="05__O"/>
    <s v="29-29B"/>
    <n v="168"/>
    <s v="168 - PT LINCOLN - BEL AIRE DRIVE WORKSHOP / STORE"/>
    <b v="1"/>
    <m/>
    <b v="1"/>
    <n v="1650"/>
    <s v=""/>
    <s v=""/>
    <s v="116-Locality Loading-29"/>
    <n v="0"/>
    <s v="29-29B--116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1"/>
    <s v="29-29D-______116"/>
    <n v="4818"/>
    <x v="34"/>
    <x v="34"/>
    <x v="119"/>
    <x v="75"/>
    <s v=""/>
    <s v=""/>
    <s v="LL"/>
    <s v="Locality Loading"/>
    <s v="O"/>
    <x v="4"/>
    <n v="116"/>
    <x v="34"/>
    <s v="Item"/>
    <s v="-"/>
    <s v="-"/>
    <n v="1300"/>
    <s v="51_LL"/>
    <s v="05__O"/>
    <s v="29-29D"/>
    <n v="170"/>
    <s v="170 - PT LINCOLN - BEL AIRE DRIVE STORAGE SHED"/>
    <b v="1"/>
    <m/>
    <b v="1"/>
    <n v="1661"/>
    <s v=""/>
    <s v=""/>
    <s v="116-Locality Loading-29"/>
    <n v="0"/>
    <s v="29-29D--116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68"/>
    <s v="29-29E-______116"/>
    <n v="4841"/>
    <x v="34"/>
    <x v="34"/>
    <x v="120"/>
    <x v="76"/>
    <s v=""/>
    <s v=""/>
    <s v="LL"/>
    <s v="Locality Loading"/>
    <s v="O"/>
    <x v="4"/>
    <n v="116"/>
    <x v="34"/>
    <s v="Item"/>
    <s v="-"/>
    <s v="-"/>
    <n v="14400"/>
    <s v="51_LL"/>
    <s v="05__O"/>
    <s v="29-29E"/>
    <n v="171"/>
    <s v="171 - PT LINCOLN - BEL AIRE DRIVE TOILET BLOCK"/>
    <b v="1"/>
    <m/>
    <b v="1"/>
    <n v="1668"/>
    <s v=""/>
    <s v=""/>
    <s v="116-Locality Loading-29"/>
    <n v="0"/>
    <s v="29-29E--116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76"/>
    <s v="29-29F-______116"/>
    <n v="4867"/>
    <x v="34"/>
    <x v="34"/>
    <x v="121"/>
    <x v="67"/>
    <s v=""/>
    <s v=""/>
    <s v="LL"/>
    <s v="Locality Loading"/>
    <s v="O"/>
    <x v="4"/>
    <n v="116"/>
    <x v="34"/>
    <s v="Item"/>
    <s v="-"/>
    <s v="-"/>
    <n v="21100"/>
    <s v="51_LL"/>
    <s v="05__O"/>
    <s v="29-29F"/>
    <n v="172"/>
    <s v="172 - PT LINCOLN - BEL AIRE DRIVE WASH BAY"/>
    <b v="1"/>
    <m/>
    <b v="1"/>
    <n v="1676"/>
    <s v=""/>
    <s v=""/>
    <s v="116-Locality Loading-29"/>
    <n v="0"/>
    <s v="29-29F--116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88"/>
    <s v="29-29G-______116"/>
    <n v="4903"/>
    <x v="34"/>
    <x v="34"/>
    <x v="122"/>
    <x v="10"/>
    <s v=""/>
    <s v=""/>
    <s v="LL"/>
    <s v="Locality Loading"/>
    <s v="O"/>
    <x v="4"/>
    <n v="116"/>
    <x v="34"/>
    <s v="Item"/>
    <s v="-"/>
    <s v="-"/>
    <n v="156800"/>
    <s v="51_LL"/>
    <s v="05__O"/>
    <s v="29-29G"/>
    <n v="173"/>
    <s v="173 - PT LINCOLN - BEL AIRE DRIVE EXTERNAL WORKS"/>
    <b v="1"/>
    <m/>
    <b v="1"/>
    <n v="1688"/>
    <s v=""/>
    <s v=""/>
    <s v="116-Locality Loading-29"/>
    <n v="0"/>
    <s v="29-29G--116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0"/>
    <s v="30-30A-______116"/>
    <n v="4939"/>
    <x v="35"/>
    <x v="35"/>
    <x v="123"/>
    <x v="40"/>
    <s v=""/>
    <s v=""/>
    <s v="LL"/>
    <s v="Locality Loading"/>
    <s v="O"/>
    <x v="4"/>
    <n v="116"/>
    <x v="34"/>
    <s v="Item"/>
    <s v="-"/>
    <s v="-"/>
    <n v="44900"/>
    <s v="51_LL"/>
    <s v="05__O"/>
    <s v="30-30A"/>
    <n v="175"/>
    <s v="175 - CEDUNA - GOODES ROAD OFFICE BUILDING"/>
    <b v="1"/>
    <m/>
    <b v="1"/>
    <n v="1700"/>
    <s v=""/>
    <s v=""/>
    <s v="116-Locality Loading-30"/>
    <n v="0"/>
    <s v="30-30A--116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1"/>
    <s v="30-30C-______116"/>
    <n v="4977"/>
    <x v="35"/>
    <x v="35"/>
    <x v="124"/>
    <x v="77"/>
    <s v=""/>
    <s v=""/>
    <s v="LL"/>
    <s v="Locality Loading"/>
    <s v="O"/>
    <x v="4"/>
    <n v="116"/>
    <x v="34"/>
    <s v="Item"/>
    <s v="-"/>
    <s v="-"/>
    <n v="2600"/>
    <s v="51_LL"/>
    <s v="05__O"/>
    <s v="30-30C"/>
    <n v="177"/>
    <s v="177 - CEDUNA - GOODES ROAD STORAGE"/>
    <b v="1"/>
    <m/>
    <b v="1"/>
    <n v="1711"/>
    <s v=""/>
    <s v=""/>
    <s v="116-Locality Loading-30"/>
    <n v="0"/>
    <s v="30-30C--116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26"/>
    <s v="30-30E-______116"/>
    <n v="5021"/>
    <x v="35"/>
    <x v="35"/>
    <x v="125"/>
    <x v="10"/>
    <s v=""/>
    <s v=""/>
    <s v="LL"/>
    <s v="Locality Loading"/>
    <s v="O"/>
    <x v="4"/>
    <n v="116"/>
    <x v="34"/>
    <s v="Item"/>
    <s v="-"/>
    <s v="-"/>
    <n v="184000"/>
    <s v="51_LL"/>
    <s v="05__O"/>
    <s v="30-30E"/>
    <n v="179"/>
    <s v="179 - CEDUNA - GOODES ROAD EXTERNAL WORKS"/>
    <b v="1"/>
    <m/>
    <b v="1"/>
    <n v="1726"/>
    <s v=""/>
    <s v=""/>
    <s v="116-Locality Loading-30"/>
    <n v="0"/>
    <s v="30-30E--116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37"/>
    <s v="31-31A-______116"/>
    <n v="5056"/>
    <x v="36"/>
    <x v="36"/>
    <x v="126"/>
    <x v="1"/>
    <s v=""/>
    <s v=""/>
    <s v="LL"/>
    <s v="Locality Loading"/>
    <s v="O"/>
    <x v="4"/>
    <n v="116"/>
    <x v="34"/>
    <s v="Item"/>
    <s v="-"/>
    <s v="-"/>
    <n v="77200"/>
    <s v="51_LL"/>
    <s v="05__O"/>
    <s v="31-31A"/>
    <n v="181"/>
    <s v="181 - CLARE - 14 LENNON STREET OFFICE BUILDING"/>
    <b v="1"/>
    <m/>
    <b v="1"/>
    <n v="1737"/>
    <s v=""/>
    <s v=""/>
    <s v="116-Locality Loading-31"/>
    <n v="0"/>
    <s v="31-31A--116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4"/>
    <s v="31-31B-______116"/>
    <n v="5104"/>
    <x v="36"/>
    <x v="36"/>
    <x v="127"/>
    <x v="78"/>
    <s v=""/>
    <s v=""/>
    <s v="LL"/>
    <s v="Locality Loading"/>
    <s v="O"/>
    <x v="4"/>
    <n v="116"/>
    <x v="34"/>
    <s v="Item"/>
    <s v="-"/>
    <s v="-"/>
    <n v="9100"/>
    <s v="51_LL"/>
    <s v="05__O"/>
    <s v="31-31B"/>
    <n v="182"/>
    <s v="182 - CLARE - 14 LENNON STREET ENGINEERING OFFICE / LUNCHROOM BUILDING"/>
    <b v="1"/>
    <m/>
    <b v="1"/>
    <n v="1754"/>
    <s v=""/>
    <s v=""/>
    <s v="116-Locality Loading-31"/>
    <n v="0"/>
    <s v="31-31B--116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4"/>
    <s v="31-31C-______116"/>
    <n v="5136"/>
    <x v="36"/>
    <x v="36"/>
    <x v="128"/>
    <x v="5"/>
    <s v=""/>
    <s v=""/>
    <s v="LL"/>
    <s v="Locality Loading"/>
    <s v="O"/>
    <x v="4"/>
    <n v="116"/>
    <x v="34"/>
    <s v="Item"/>
    <s v="-"/>
    <s v="-"/>
    <n v="3000"/>
    <s v="51_LL"/>
    <s v="05__O"/>
    <s v="31-31C"/>
    <n v="183"/>
    <s v="183 - CLARE - 14 LENNON STREET WORKSHOP"/>
    <b v="1"/>
    <m/>
    <b v="1"/>
    <n v="1764"/>
    <s v=""/>
    <s v=""/>
    <s v="116-Locality Loading-31"/>
    <n v="0"/>
    <s v="31-31C--116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3"/>
    <s v="31-31D-______116"/>
    <n v="5165"/>
    <x v="36"/>
    <x v="36"/>
    <x v="129"/>
    <x v="79"/>
    <s v=""/>
    <s v=""/>
    <s v="LL"/>
    <s v="Locality Loading"/>
    <s v="O"/>
    <x v="4"/>
    <n v="116"/>
    <x v="34"/>
    <s v="Item"/>
    <s v="-"/>
    <s v="-"/>
    <n v="4200"/>
    <s v="51_LL"/>
    <s v="05__O"/>
    <s v="31-31D"/>
    <n v="184"/>
    <s v="184 - CLARE - 14 LENNON STREET TRUCK SHELTER"/>
    <b v="1"/>
    <m/>
    <b v="1"/>
    <n v="1773"/>
    <s v=""/>
    <s v=""/>
    <s v="116-Locality Loading-31"/>
    <n v="0"/>
    <s v="31-31D--116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4"/>
    <s v="31-31E-______116"/>
    <n v="5198"/>
    <x v="36"/>
    <x v="36"/>
    <x v="130"/>
    <x v="11"/>
    <s v=""/>
    <s v=""/>
    <s v="LL"/>
    <s v="Locality Loading"/>
    <s v="O"/>
    <x v="4"/>
    <n v="116"/>
    <x v="34"/>
    <s v="Item"/>
    <s v="-"/>
    <s v="-"/>
    <n v="55500"/>
    <s v="51_LL"/>
    <s v="05__O"/>
    <s v="31-31E"/>
    <n v="185"/>
    <s v="185 - CLARE - 14 LENNON STREET EXTERNAL WORKS"/>
    <b v="1"/>
    <m/>
    <b v="1"/>
    <n v="1784"/>
    <s v=""/>
    <s v=""/>
    <s v="116-Locality Loading-31"/>
    <n v="0"/>
    <s v="31-31E--116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799"/>
    <s v="32-32A-______116"/>
    <n v="5240"/>
    <x v="22"/>
    <x v="22"/>
    <x v="131"/>
    <x v="40"/>
    <s v=""/>
    <s v=""/>
    <s v="LL"/>
    <s v="Locality Loading"/>
    <s v="O"/>
    <x v="4"/>
    <n v="116"/>
    <x v="34"/>
    <s v="Item"/>
    <s v="-"/>
    <s v="-"/>
    <n v="9900"/>
    <s v="51_LL"/>
    <s v="05__O"/>
    <s v="32-32A"/>
    <n v="187"/>
    <s v="187 - CLEVE - DEPOT STREET OFFICE BUILDING"/>
    <b v="1"/>
    <m/>
    <b v="1"/>
    <n v="1799"/>
    <s v=""/>
    <s v=""/>
    <s v="116-Locality Loading-32"/>
    <n v="0"/>
    <s v="32-32A--116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2"/>
    <s v="32-32B-______116"/>
    <n v="5280"/>
    <x v="22"/>
    <x v="22"/>
    <x v="40"/>
    <x v="29"/>
    <s v=""/>
    <s v=""/>
    <s v="LL"/>
    <s v="Locality Loading"/>
    <s v="O"/>
    <x v="4"/>
    <n v="116"/>
    <x v="34"/>
    <s v="Item"/>
    <s v="-"/>
    <s v="-"/>
    <n v="19600"/>
    <s v="51_LL"/>
    <s v="05__O"/>
    <s v="32-32B"/>
    <n v="188"/>
    <s v="188 - CLEVE - DEPOT STREET GARAGE / WORKSHOP"/>
    <b v="1"/>
    <m/>
    <b v="1"/>
    <n v="1812"/>
    <s v=""/>
    <s v=""/>
    <s v="116-Locality Loading-32"/>
    <n v="0"/>
    <s v="32-32B--116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0"/>
    <s v="32-32D-______116"/>
    <n v="5309"/>
    <x v="22"/>
    <x v="22"/>
    <x v="132"/>
    <x v="67"/>
    <s v=""/>
    <s v=""/>
    <s v="LL"/>
    <s v="Locality Loading"/>
    <s v="O"/>
    <x v="4"/>
    <n v="116"/>
    <x v="34"/>
    <s v="Item"/>
    <s v="-"/>
    <s v="-"/>
    <n v="26300"/>
    <s v="51_LL"/>
    <s v="05__O"/>
    <s v="32-32D"/>
    <n v="190"/>
    <s v="190 - CLEVE - DEPOT STREET WASH BAY"/>
    <b v="1"/>
    <m/>
    <b v="1"/>
    <n v="1820"/>
    <s v=""/>
    <s v=""/>
    <s v="116-Locality Loading-32"/>
    <n v="0"/>
    <s v="32-32D--116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1"/>
    <s v="32-32E-______116"/>
    <n v="5342"/>
    <x v="22"/>
    <x v="22"/>
    <x v="133"/>
    <x v="10"/>
    <s v=""/>
    <s v=""/>
    <s v="LL"/>
    <s v="Locality Loading"/>
    <s v="O"/>
    <x v="4"/>
    <n v="116"/>
    <x v="34"/>
    <s v="Item"/>
    <s v="-"/>
    <s v="-"/>
    <n v="58300"/>
    <s v="51_LL"/>
    <s v="05__O"/>
    <s v="32-32E"/>
    <n v="191"/>
    <s v="191 - CLEVE - DEPOT STREET EXTERNAL WORKS"/>
    <b v="1"/>
    <m/>
    <b v="1"/>
    <n v="1831"/>
    <s v=""/>
    <s v=""/>
    <s v="116-Locality Loading-32"/>
    <n v="0"/>
    <s v="32-32E--116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2"/>
    <s v="33-33A-______116"/>
    <n v="5377"/>
    <x v="12"/>
    <x v="12"/>
    <x v="16"/>
    <x v="14"/>
    <s v=""/>
    <s v=""/>
    <s v="LL"/>
    <s v="Locality Loading"/>
    <s v="O"/>
    <x v="4"/>
    <n v="116"/>
    <x v="34"/>
    <s v="Item"/>
    <s v="-"/>
    <s v="-"/>
    <n v="4280.12"/>
    <s v="51_LL"/>
    <s v="05__O"/>
    <s v="33-33A"/>
    <n v="193"/>
    <s v="193 - DAVENPORT - YORKEYS CROSSING ROAD TRAINING OFFICE"/>
    <b v="1"/>
    <m/>
    <b v="1"/>
    <n v="1842"/>
    <s v=""/>
    <s v=""/>
    <s v="116-Locality Loading-33"/>
    <n v="0"/>
    <s v="33-33A--116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2"/>
    <s v="33-33B-______116"/>
    <n v="5409"/>
    <x v="12"/>
    <x v="12"/>
    <x v="134"/>
    <x v="5"/>
    <s v=""/>
    <s v=""/>
    <s v="LL"/>
    <s v="Locality Loading"/>
    <s v="O"/>
    <x v="4"/>
    <n v="116"/>
    <x v="34"/>
    <s v="Item"/>
    <s v="-"/>
    <s v="-"/>
    <n v="4565.38"/>
    <s v="51_LL"/>
    <s v="05__O"/>
    <s v="33-33B"/>
    <n v="194"/>
    <s v="194 - DAVENPORT - YORKEYS CROSSING ROAD WORKSHOP"/>
    <b v="1"/>
    <m/>
    <b v="1"/>
    <n v="1852"/>
    <s v=""/>
    <s v=""/>
    <s v="116-Locality Loading-33"/>
    <n v="0"/>
    <s v="33-33B--116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5"/>
    <s v="33-33C-______116"/>
    <n v="5444"/>
    <x v="12"/>
    <x v="12"/>
    <x v="135"/>
    <x v="10"/>
    <s v=""/>
    <s v=""/>
    <s v="LL"/>
    <s v="Locality Loading"/>
    <s v="O"/>
    <x v="4"/>
    <n v="116"/>
    <x v="34"/>
    <s v="Item"/>
    <s v="-"/>
    <s v="-"/>
    <n v="89654.5"/>
    <s v="51_LL"/>
    <s v="05__O"/>
    <s v="33-33C"/>
    <n v="195"/>
    <s v="195 - DAVENPORT - YORKEYS CROSSING ROAD EXTERNAL WORKS"/>
    <b v="1"/>
    <m/>
    <b v="1"/>
    <n v="1865"/>
    <s v=""/>
    <s v=""/>
    <s v="116-Locality Loading-33"/>
    <n v="0"/>
    <s v="33-33C--116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79"/>
    <s v="34-34A-______116"/>
    <n v="5486"/>
    <x v="37"/>
    <x v="37"/>
    <x v="136"/>
    <x v="80"/>
    <s v=""/>
    <s v=""/>
    <s v="LL"/>
    <s v="Locality Loading"/>
    <s v="O"/>
    <x v="4"/>
    <n v="116"/>
    <x v="34"/>
    <s v="Item"/>
    <s v="-"/>
    <s v="-"/>
    <n v="38200"/>
    <s v="51_LL"/>
    <s v="05__O"/>
    <s v="34-34A"/>
    <n v="197"/>
    <s v="197 - KINGSCOTE - 32 TELEGRAPH ROAD MAIN BUILDING"/>
    <b v="1"/>
    <m/>
    <b v="1"/>
    <n v="1879"/>
    <s v=""/>
    <s v=""/>
    <s v="116-Locality Loading-34"/>
    <n v="0"/>
    <s v="34-34A--116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89"/>
    <s v="34-34B-______116"/>
    <n v="5516"/>
    <x v="37"/>
    <x v="37"/>
    <x v="137"/>
    <x v="11"/>
    <s v=""/>
    <s v=""/>
    <s v="LL"/>
    <s v="Locality Loading"/>
    <s v="O"/>
    <x v="4"/>
    <n v="116"/>
    <x v="34"/>
    <s v="Item"/>
    <s v="-"/>
    <s v="-"/>
    <n v="136200"/>
    <s v="51_LL"/>
    <s v="05__O"/>
    <s v="34-34B"/>
    <n v="198"/>
    <s v="198 - KINGSCOTE - 32 TELEGRAPH ROAD EXTERNAL WORKS"/>
    <b v="1"/>
    <m/>
    <b v="1"/>
    <n v="1889"/>
    <s v=""/>
    <s v=""/>
    <s v="116-Locality Loading-34"/>
    <n v="0"/>
    <s v="34-34B--116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0"/>
    <s v="35-35A-______116"/>
    <n v="5547"/>
    <x v="8"/>
    <x v="8"/>
    <x v="11"/>
    <x v="1"/>
    <s v=""/>
    <s v=""/>
    <s v="LL"/>
    <s v="Locality Loading"/>
    <s v="O"/>
    <x v="4"/>
    <n v="116"/>
    <x v="34"/>
    <s v="Item"/>
    <s v="-"/>
    <s v="-"/>
    <s v="Excl."/>
    <s v="51_LL"/>
    <s v="05__O"/>
    <s v="35-35A"/>
    <n v="200"/>
    <s v="200 - GUMERACHA - BIRDWOOD ROAD OFFICE BUILDING"/>
    <b v="1"/>
    <m/>
    <b v="1"/>
    <n v="1900"/>
    <s v=""/>
    <s v=""/>
    <s v="116-Locality Loading-35"/>
    <n v="0"/>
    <s v="35-35A--116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09"/>
    <s v="35-35B-______116"/>
    <n v="5576"/>
    <x v="8"/>
    <x v="8"/>
    <x v="138"/>
    <x v="81"/>
    <s v=""/>
    <s v=""/>
    <s v="LL"/>
    <s v="Locality Loading"/>
    <s v="O"/>
    <x v="4"/>
    <n v="116"/>
    <x v="34"/>
    <s v="Item"/>
    <s v="-"/>
    <s v="-"/>
    <s v="Excl."/>
    <s v="51_LL"/>
    <s v="05__O"/>
    <s v="35-35B"/>
    <n v="201"/>
    <s v="201 - GUMERACHA - BIRDWOOD ROAD LUNCH/MEETING ROOM"/>
    <b v="1"/>
    <m/>
    <b v="1"/>
    <n v="1909"/>
    <s v=""/>
    <s v=""/>
    <s v="116-Locality Loading-35"/>
    <n v="0"/>
    <s v="35-35B--116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18"/>
    <s v="35-35C-______116"/>
    <n v="5605"/>
    <x v="8"/>
    <x v="8"/>
    <x v="139"/>
    <x v="5"/>
    <s v=""/>
    <s v=""/>
    <s v="LL"/>
    <s v="Locality Loading"/>
    <s v="O"/>
    <x v="4"/>
    <n v="116"/>
    <x v="34"/>
    <s v="Item"/>
    <s v="-"/>
    <s v="-"/>
    <s v="Excl."/>
    <s v="51_LL"/>
    <s v="05__O"/>
    <s v="35-35C"/>
    <n v="202"/>
    <s v="202 - GUMERACHA - BIRDWOOD ROAD WORKSHOP"/>
    <b v="1"/>
    <m/>
    <b v="1"/>
    <n v="1918"/>
    <s v=""/>
    <s v=""/>
    <s v="116-Locality Loading-35"/>
    <n v="0"/>
    <s v="35-35C--116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1"/>
    <s v="35-35D-______116"/>
    <n v="5646"/>
    <x v="8"/>
    <x v="8"/>
    <x v="140"/>
    <x v="11"/>
    <s v=""/>
    <s v=""/>
    <s v="LL"/>
    <s v="Locality Loading"/>
    <s v="O"/>
    <x v="4"/>
    <n v="116"/>
    <x v="34"/>
    <s v="Item"/>
    <s v="-"/>
    <s v="-"/>
    <s v="Excl."/>
    <s v="51_LL"/>
    <s v="05__O"/>
    <s v="35-35D"/>
    <n v="203"/>
    <s v="203 - GUMERACHA - BIRDWOOD ROAD EXTERNAL WORKS"/>
    <b v="1"/>
    <m/>
    <b v="1"/>
    <n v="1931"/>
    <s v=""/>
    <s v=""/>
    <s v="116-Locality Loading-35"/>
    <n v="0"/>
    <s v="35-35D--116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5"/>
    <s v="36-36A-______116"/>
    <n v="5708"/>
    <x v="13"/>
    <x v="13"/>
    <x v="24"/>
    <x v="18"/>
    <s v=""/>
    <s v=""/>
    <s v="LL"/>
    <s v="Locality Loading"/>
    <s v="O"/>
    <x v="4"/>
    <n v="116"/>
    <x v="34"/>
    <s v="Item"/>
    <s v="-"/>
    <s v="-"/>
    <s v="Excl."/>
    <s v="51_LL"/>
    <s v="05__O"/>
    <s v="36-36A"/>
    <n v="205"/>
    <s v="205 - MT BARKER - 31 ALEXANDRINA ROAD MAIN OFFICE BUILDING"/>
    <b v="1"/>
    <m/>
    <b v="1"/>
    <n v="1955"/>
    <s v=""/>
    <s v=""/>
    <s v="116-Locality Loading-36"/>
    <n v="0"/>
    <s v="36-36A--116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0"/>
    <s v="36-36B-______116"/>
    <n v="5753"/>
    <x v="13"/>
    <x v="13"/>
    <x v="141"/>
    <x v="72"/>
    <s v=""/>
    <s v=""/>
    <s v="LL"/>
    <s v="Locality Loading"/>
    <s v="O"/>
    <x v="4"/>
    <n v="116"/>
    <x v="34"/>
    <s v="Item"/>
    <s v="-"/>
    <s v="-"/>
    <s v="Excl."/>
    <s v="51_LL"/>
    <s v="05__O"/>
    <s v="36-36B"/>
    <n v="206"/>
    <s v="206 - MT BARKER - 31 ALEXANDRINA ROAD WORKSHOP / STORE"/>
    <b v="1"/>
    <m/>
    <b v="1"/>
    <n v="1970"/>
    <s v=""/>
    <s v=""/>
    <s v="116-Locality Loading-36"/>
    <n v="0"/>
    <s v="36-36B--116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2"/>
    <s v="36-36C-______116"/>
    <n v="5790"/>
    <x v="13"/>
    <x v="13"/>
    <x v="19"/>
    <x v="16"/>
    <s v=""/>
    <s v=""/>
    <s v="LL"/>
    <s v="Locality Loading"/>
    <s v="O"/>
    <x v="4"/>
    <n v="116"/>
    <x v="34"/>
    <s v="Item"/>
    <s v="-"/>
    <s v="-"/>
    <s v="Excl."/>
    <s v="51_LL"/>
    <s v="05__O"/>
    <s v="36-36C"/>
    <n v="207"/>
    <s v="207 - MT BARKER - 31 ALEXANDRINA ROAD LINESMANS OFFICE"/>
    <b v="1"/>
    <m/>
    <b v="1"/>
    <n v="1982"/>
    <s v=""/>
    <s v=""/>
    <s v="116-Locality Loading-36"/>
    <n v="0"/>
    <s v="36-36C--116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1996"/>
    <s v="36-36D-______116"/>
    <n v="5830"/>
    <x v="13"/>
    <x v="13"/>
    <x v="142"/>
    <x v="11"/>
    <s v=""/>
    <s v=""/>
    <s v="LL"/>
    <s v="Locality Loading"/>
    <s v="O"/>
    <x v="4"/>
    <n v="116"/>
    <x v="34"/>
    <s v="Item"/>
    <s v="-"/>
    <s v="-"/>
    <s v="Excl."/>
    <s v="51_LL"/>
    <s v="05__O"/>
    <s v="36-36D"/>
    <n v="208"/>
    <s v="208 - MT BARKER - 31 ALEXANDRINA ROAD EXTERNAL WORKS"/>
    <b v="1"/>
    <m/>
    <b v="1"/>
    <n v="1996"/>
    <s v=""/>
    <s v=""/>
    <s v="116-Locality Loading-36"/>
    <n v="0"/>
    <s v="36-36D--116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07"/>
    <s v="37-37A-______116"/>
    <n v="5863"/>
    <x v="38"/>
    <x v="38"/>
    <x v="143"/>
    <x v="40"/>
    <s v=""/>
    <s v=""/>
    <s v="LL"/>
    <s v="Locality Loading"/>
    <s v="O"/>
    <x v="4"/>
    <n v="116"/>
    <x v="34"/>
    <s v="Item"/>
    <s v="-"/>
    <s v="-"/>
    <n v="33100"/>
    <s v="51_LL"/>
    <s v="05__O"/>
    <s v="37-37A"/>
    <n v="210"/>
    <s v="210 - VICTOR HARBOR - 45 MENTONE ROAD OFFICE BUILDING"/>
    <b v="1"/>
    <m/>
    <b v="1"/>
    <n v="2007"/>
    <s v=""/>
    <s v=""/>
    <s v="116-Locality Loading-37"/>
    <n v="0"/>
    <s v="37-37A--116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18"/>
    <s v="37-37B-______116"/>
    <n v="5897"/>
    <x v="38"/>
    <x v="38"/>
    <x v="144"/>
    <x v="82"/>
    <s v=""/>
    <s v=""/>
    <s v="LL"/>
    <s v="Locality Loading"/>
    <s v="O"/>
    <x v="4"/>
    <n v="116"/>
    <x v="34"/>
    <s v="Item"/>
    <s v="-"/>
    <s v="-"/>
    <n v="1200"/>
    <s v="51_LL"/>
    <s v="05__O"/>
    <s v="37-37B"/>
    <n v="211"/>
    <s v="211 - VICTOR HARBOR - 45 MENTONE ROAD GARAGE"/>
    <b v="1"/>
    <m/>
    <b v="1"/>
    <n v="2018"/>
    <s v=""/>
    <s v=""/>
    <s v="116-Locality Loading-37"/>
    <n v="0"/>
    <s v="37-37B--116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36"/>
    <s v="37-37E-______116"/>
    <n v="5952"/>
    <x v="38"/>
    <x v="38"/>
    <x v="145"/>
    <x v="10"/>
    <s v=""/>
    <s v=""/>
    <s v="LL"/>
    <s v="Locality Loading"/>
    <s v="O"/>
    <x v="4"/>
    <n v="116"/>
    <x v="34"/>
    <s v="Item"/>
    <s v="-"/>
    <s v="-"/>
    <n v="39100"/>
    <s v="51_LL"/>
    <s v="05__O"/>
    <s v="37-37E"/>
    <n v="214"/>
    <s v="214 - VICTOR HARBOR - 45 MENTONE ROAD EXTERNAL WORKS"/>
    <b v="1"/>
    <m/>
    <b v="1"/>
    <n v="2036"/>
    <s v=""/>
    <s v=""/>
    <s v="116-Locality Loading-37"/>
    <n v="0"/>
    <s v="37-37E--116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1"/>
    <s v="38-38C-______116"/>
    <n v="6004"/>
    <x v="39"/>
    <x v="39"/>
    <x v="146"/>
    <x v="11"/>
    <s v=""/>
    <s v=""/>
    <s v="LL"/>
    <s v="Locality Loading"/>
    <s v="O"/>
    <x v="4"/>
    <n v="116"/>
    <x v="34"/>
    <s v="Item"/>
    <s v="-"/>
    <s v="-"/>
    <n v="49800"/>
    <s v="51_LL"/>
    <s v="05__O"/>
    <s v="38-38C"/>
    <n v="218"/>
    <s v="218 - KADINA - SOUTH TERRACE EXTERNAL WORKS"/>
    <b v="1"/>
    <m/>
    <b v="1"/>
    <n v="2051"/>
    <s v=""/>
    <s v=""/>
    <s v="116-Locality Loading-38"/>
    <n v="0"/>
    <s v="38-38C--116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1"/>
    <s v="39-39A-______116"/>
    <n v="6034"/>
    <x v="18"/>
    <x v="18"/>
    <x v="147"/>
    <x v="13"/>
    <s v=""/>
    <s v=""/>
    <s v="LL"/>
    <s v="Locality Loading"/>
    <s v="O"/>
    <x v="4"/>
    <n v="116"/>
    <x v="34"/>
    <s v="Item"/>
    <s v="-"/>
    <s v="-"/>
    <n v="500"/>
    <s v="51_LL"/>
    <s v="05__O"/>
    <s v="39-39A"/>
    <n v="220"/>
    <s v="220 - PT PIRIE - FEELEY STREET OFFICE"/>
    <b v="1"/>
    <m/>
    <b v="1"/>
    <n v="2061"/>
    <s v=""/>
    <s v=""/>
    <s v="116-Locality Loading-39"/>
    <n v="0"/>
    <s v="39-39A--116"/>
    <s v=""/>
    <s v="39-39A-"/>
    <n v="1"/>
    <m/>
    <s v="not APN"/>
    <s v="not APN"/>
    <n v="0"/>
    <n v="1.04"/>
    <n v="0"/>
    <s v="on costs"/>
    <n v="1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69"/>
    <s v="39-39B-______116"/>
    <n v="6061"/>
    <x v="18"/>
    <x v="18"/>
    <x v="148"/>
    <x v="83"/>
    <s v=""/>
    <s v=""/>
    <s v="LL"/>
    <s v="Locality Loading"/>
    <s v="O"/>
    <x v="4"/>
    <n v="116"/>
    <x v="34"/>
    <s v="Item"/>
    <s v="-"/>
    <s v="-"/>
    <n v="1700"/>
    <s v="51_LL"/>
    <s v="05__O"/>
    <s v="39-39B"/>
    <n v="221"/>
    <s v="221 - PT PIRIE - FEELEY STREET LUNCHROOM/MEETING ROOM"/>
    <b v="1"/>
    <m/>
    <b v="1"/>
    <n v="2069"/>
    <s v=""/>
    <s v=""/>
    <s v="116-Locality Loading-39"/>
    <n v="0"/>
    <s v="39-39B--116"/>
    <s v=""/>
    <s v="39-39B-"/>
    <n v="1"/>
    <m/>
    <s v="not APN"/>
    <s v="not APN"/>
    <n v="0"/>
    <n v="0.78139534883720929"/>
    <n v="0"/>
    <s v="on costs"/>
    <n v="1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1"/>
    <s v="39-39C-______116"/>
    <n v="6097"/>
    <x v="18"/>
    <x v="18"/>
    <x v="29"/>
    <x v="5"/>
    <s v=""/>
    <s v=""/>
    <s v="LL"/>
    <s v="Locality Loading"/>
    <s v="O"/>
    <x v="4"/>
    <n v="116"/>
    <x v="34"/>
    <s v="Item"/>
    <s v="-"/>
    <s v="-"/>
    <n v="2100"/>
    <s v="51_LL"/>
    <s v="05__O"/>
    <s v="39-39C"/>
    <n v="222"/>
    <s v="222 - PT PIRIE - FEELEY STREET WORKSHOP"/>
    <b v="1"/>
    <m/>
    <b v="1"/>
    <n v="2081"/>
    <s v=""/>
    <s v=""/>
    <s v="116-Locality Loading-39"/>
    <n v="0"/>
    <s v="39-39C--116"/>
    <s v=""/>
    <s v="39-39C-"/>
    <n v="1"/>
    <m/>
    <s v="not APN"/>
    <s v="not APN"/>
    <n v="0"/>
    <n v="0.73098301987360081"/>
    <n v="0"/>
    <s v="on costs"/>
    <n v="1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97"/>
    <s v="39-39E-______116"/>
    <n v="6149"/>
    <x v="18"/>
    <x v="18"/>
    <x v="150"/>
    <x v="11"/>
    <s v=""/>
    <s v=""/>
    <s v="LL"/>
    <s v="Locality Loading"/>
    <s v="O"/>
    <x v="4"/>
    <n v="116"/>
    <x v="34"/>
    <s v="Item"/>
    <s v="-"/>
    <s v="-"/>
    <n v="47400"/>
    <s v="51_LL"/>
    <s v="05__O"/>
    <s v="39-39E"/>
    <n v="224"/>
    <s v="224 - PT PIRIE - FEELEY STREET EXTERNAL WORKS"/>
    <b v="1"/>
    <m/>
    <b v="1"/>
    <n v="2097"/>
    <s v=""/>
    <s v=""/>
    <s v="116-Locality Loading-39"/>
    <n v="0"/>
    <s v="39-39E--116"/>
    <s v=""/>
    <s v="39-39E-"/>
    <n v="1"/>
    <m/>
    <s v="not APN"/>
    <s v="not APN"/>
    <n v="0"/>
    <n v="0.67533051677884692"/>
    <n v="0"/>
    <s v="on costs"/>
    <n v="1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06"/>
    <s v="40-40A-______116"/>
    <n v="6177"/>
    <x v="10"/>
    <x v="10"/>
    <x v="151"/>
    <x v="80"/>
    <s v=""/>
    <s v=""/>
    <s v="LL"/>
    <s v="Locality Loading"/>
    <s v="O"/>
    <x v="4"/>
    <n v="116"/>
    <x v="34"/>
    <s v="Item"/>
    <s v="-"/>
    <s v="-"/>
    <n v="178900"/>
    <s v="51_LL"/>
    <s v="05__O"/>
    <s v="40-40A"/>
    <n v="226"/>
    <s v="226 - YORKETOWN - WAROOKA ROAD MAIN BUILDING"/>
    <b v="1"/>
    <m/>
    <b v="1"/>
    <n v="2106"/>
    <s v=""/>
    <s v=""/>
    <s v="116-Locality Loading-40"/>
    <n v="0"/>
    <s v="40-40A--116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1"/>
    <s v="40-40B-______116"/>
    <n v="6221"/>
    <x v="10"/>
    <x v="10"/>
    <x v="13"/>
    <x v="11"/>
    <s v=""/>
    <s v=""/>
    <s v="LL"/>
    <s v="Locality Loading"/>
    <s v="O"/>
    <x v="4"/>
    <n v="116"/>
    <x v="34"/>
    <s v="Item"/>
    <s v="-"/>
    <s v="-"/>
    <n v="86800"/>
    <s v="51_LL"/>
    <s v="05__O"/>
    <s v="40-40B"/>
    <n v="227"/>
    <s v="227 - YORKETOWN - WAROOKA ROAD EXTERNAL WORKS"/>
    <b v="1"/>
    <m/>
    <b v="1"/>
    <n v="2121"/>
    <s v=""/>
    <s v=""/>
    <s v="116-Locality Loading-40"/>
    <n v="0"/>
    <s v="40-40B--116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1"/>
    <s v="41-41A-______116"/>
    <n v="6255"/>
    <x v="40"/>
    <x v="40"/>
    <x v="152"/>
    <x v="84"/>
    <s v=""/>
    <s v=""/>
    <s v="LL"/>
    <s v="Locality Loading"/>
    <s v="O"/>
    <x v="4"/>
    <n v="116"/>
    <x v="34"/>
    <s v="Item"/>
    <s v="-"/>
    <s v="-"/>
    <s v="Excl."/>
    <s v="51_LL"/>
    <s v="05__O"/>
    <s v="41-41A"/>
    <n v="229"/>
    <s v="229 - SEAFORD - 37 SHEARER DRIVE Logistic Shed"/>
    <b v="1"/>
    <m/>
    <b v="1"/>
    <n v="2131"/>
    <s v=""/>
    <s v=""/>
    <s v="116-Locality Loading-41"/>
    <n v="0"/>
    <s v="41-41A--116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39"/>
    <s v="41-41B-______116"/>
    <n v="6296"/>
    <x v="40"/>
    <x v="40"/>
    <x v="153"/>
    <x v="67"/>
    <s v=""/>
    <s v=""/>
    <s v="LL"/>
    <s v="Locality Loading"/>
    <s v="O"/>
    <x v="4"/>
    <n v="116"/>
    <x v="34"/>
    <s v="Item"/>
    <s v="-"/>
    <s v="-"/>
    <s v="Excl."/>
    <s v="51_LL"/>
    <s v="05__O"/>
    <s v="41-41B"/>
    <n v="230"/>
    <s v="230 - SEAFORD - 37 SHEARER DRIVE Wash bay"/>
    <b v="1"/>
    <m/>
    <b v="1"/>
    <n v="2139"/>
    <s v=""/>
    <s v=""/>
    <s v="116-Locality Loading-41"/>
    <n v="0"/>
    <s v="41-41B--116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4"/>
    <s v="41-41C-______116"/>
    <n v="6360"/>
    <x v="40"/>
    <x v="40"/>
    <x v="154"/>
    <x v="10"/>
    <s v=""/>
    <s v=""/>
    <s v="LL"/>
    <s v="Locality Loading"/>
    <s v="O"/>
    <x v="4"/>
    <n v="116"/>
    <x v="34"/>
    <s v="Item"/>
    <s v="-"/>
    <s v="-"/>
    <s v="Excl."/>
    <s v="51_LL"/>
    <s v="05__O"/>
    <s v="41-41C"/>
    <n v="231"/>
    <s v="231 - SEAFORD - 37 SHEARER DRIVE External Works"/>
    <b v="1"/>
    <m/>
    <b v="1"/>
    <n v="2154"/>
    <s v=""/>
    <s v=""/>
    <s v="116-Locality Loading-41"/>
    <n v="0"/>
    <s v="41-41C--116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451"/>
    <s v="7-7A-________324"/>
    <n v="1277"/>
    <x v="0"/>
    <x v="0"/>
    <x v="1"/>
    <x v="1"/>
    <s v=""/>
    <s v=""/>
    <s v="LP"/>
    <s v="Electric Light and Power"/>
    <s v="E"/>
    <x v="0"/>
    <n v="324"/>
    <x v="112"/>
    <s v="Item"/>
    <s v="-"/>
    <s v="-"/>
    <s v="Excl."/>
    <s v="25_LP"/>
    <s v="03__E"/>
    <s v="7-7A"/>
    <n v="44"/>
    <s v="044 - KESWICK - 1 ANZAC HIGHWAY OFFICE BUILDING"/>
    <b v="1"/>
    <m/>
    <b v="1"/>
    <n v="451"/>
    <s v=""/>
    <s v=""/>
    <s v="324-2 x UPS (2015) - no works-7"/>
    <n v="0"/>
    <s v="7-7A--324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55"/>
    <s v="7-7A-________328"/>
    <n v="1281"/>
    <x v="0"/>
    <x v="0"/>
    <x v="1"/>
    <x v="1"/>
    <s v=""/>
    <s v=""/>
    <s v="LP"/>
    <s v="Electric Light and Power"/>
    <s v="E"/>
    <x v="0"/>
    <n v="328"/>
    <x v="113"/>
    <s v="Item"/>
    <s v="-"/>
    <s v="-"/>
    <n v="7500"/>
    <s v="25_LP"/>
    <s v="03__E"/>
    <s v="7-7A"/>
    <n v="44"/>
    <s v="044 - KESWICK - 1 ANZAC HIGHWAY OFFICE BUILDING"/>
    <b v="1"/>
    <m/>
    <b v="1"/>
    <n v="455"/>
    <s v=""/>
    <s v=""/>
    <s v="328-2 x UPS serving building generally (2005) - allowance to remove and consolidate via spare capacity in other existing UPS-7"/>
    <n v="0"/>
    <s v="7-7A--328"/>
    <s v=""/>
    <s v="7-7A-"/>
    <n v="0"/>
    <m/>
    <s v="not APN"/>
    <s v="not APN"/>
    <n v="0"/>
    <n v="0.60882316575975093"/>
    <n v="12066.173743198133"/>
    <s v="direct"/>
    <n v="1"/>
    <n v="0.10000088373843743"/>
    <m/>
    <n v="1"/>
    <x v="0"/>
    <n v="0.93783079843594719"/>
    <n v="11316.029355650366"/>
    <x v="0"/>
    <x v="0"/>
    <n v="0"/>
    <x v="0"/>
    <x v="1"/>
    <n v="350000"/>
    <s v="Other smaller work items"/>
    <s v="Metropolitan"/>
    <x v="0"/>
  </r>
  <r>
    <n v="454"/>
    <s v="7-7A-________327"/>
    <n v="1280"/>
    <x v="0"/>
    <x v="0"/>
    <x v="1"/>
    <x v="1"/>
    <s v=""/>
    <s v=""/>
    <s v="LP"/>
    <s v="Electric Light and Power"/>
    <s v="E"/>
    <x v="0"/>
    <n v="327"/>
    <x v="114"/>
    <s v="Item"/>
    <s v="-"/>
    <s v="-"/>
    <s v="Excl."/>
    <s v="25_LP"/>
    <s v="03__E"/>
    <s v="7-7A"/>
    <n v="44"/>
    <s v="044 - KESWICK - 1 ANZAC HIGHWAY OFFICE BUILDING"/>
    <b v="1"/>
    <m/>
    <b v="1"/>
    <n v="454"/>
    <s v=""/>
    <s v=""/>
    <s v="327-2 x UPS serving competer room (2005) - allowance to remove and consolidate via spare capacity in other existing UPS-7"/>
    <n v="0"/>
    <s v="7-7A--327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53"/>
    <s v="7-7A-________326"/>
    <n v="1279"/>
    <x v="0"/>
    <x v="0"/>
    <x v="1"/>
    <x v="1"/>
    <s v=""/>
    <s v=""/>
    <s v="LP"/>
    <s v="Electric Light and Power"/>
    <s v="E"/>
    <x v="0"/>
    <n v="326"/>
    <x v="115"/>
    <s v="Item"/>
    <s v="-"/>
    <s v="-"/>
    <s v="Excl."/>
    <s v="25_LP"/>
    <s v="03__E"/>
    <s v="7-7A"/>
    <n v="44"/>
    <s v="044 - KESWICK - 1 ANZAC HIGHWAY OFFICE BUILDING"/>
    <b v="1"/>
    <m/>
    <b v="1"/>
    <n v="453"/>
    <s v=""/>
    <s v=""/>
    <s v="326-3 x UPS serving Network Operations (2011) - no works-7"/>
    <n v="0"/>
    <s v="7-7A--326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47"/>
    <s v="7-7A-________320"/>
    <n v="1273"/>
    <x v="0"/>
    <x v="0"/>
    <x v="1"/>
    <x v="1"/>
    <s v=""/>
    <s v=""/>
    <s v="LP"/>
    <s v="Electric Light and Power"/>
    <s v="E"/>
    <x v="0"/>
    <n v="320"/>
    <x v="116"/>
    <s v="Item"/>
    <s v="-"/>
    <s v="-"/>
    <n v="5000"/>
    <s v="25_LP"/>
    <s v="03__E"/>
    <s v="7-7A"/>
    <n v="44"/>
    <s v="044 - KESWICK - 1 ANZAC HIGHWAY OFFICE BUILDING"/>
    <b v="1"/>
    <m/>
    <b v="1"/>
    <n v="447"/>
    <s v=""/>
    <s v=""/>
    <s v="320-Allowance for carpark lighting upgrade-7"/>
    <n v="0"/>
    <s v="7-7A--320"/>
    <s v=""/>
    <s v="7-7A-"/>
    <n v="0"/>
    <m/>
    <s v="not APN"/>
    <s v="not APN"/>
    <n v="0"/>
    <n v="0.60882316575975093"/>
    <n v="8044.1158287987546"/>
    <s v="direct"/>
    <n v="1"/>
    <n v="0.10000088373843743"/>
    <m/>
    <n v="1"/>
    <x v="0"/>
    <n v="0.93783079843594719"/>
    <n v="7544.0195704335774"/>
    <x v="0"/>
    <x v="0"/>
    <n v="0"/>
    <x v="0"/>
    <x v="1"/>
    <n v="350000"/>
    <s v="Other smaller work items"/>
    <s v="Metropolitan"/>
    <x v="0"/>
  </r>
  <r>
    <n v="1503"/>
    <s v="26-26B-______224"/>
    <n v="4333"/>
    <x v="9"/>
    <x v="9"/>
    <x v="109"/>
    <x v="75"/>
    <s v=""/>
    <s v=""/>
    <s v="LP"/>
    <s v="Electric Light and Power"/>
    <s v="E"/>
    <x v="0"/>
    <n v="224"/>
    <x v="117"/>
    <s v="Item"/>
    <s v="-"/>
    <s v="-"/>
    <n v="10000"/>
    <s v="25_LP"/>
    <s v="03__E"/>
    <s v="26-26B"/>
    <n v="149"/>
    <s v="149 - WUDINNA - LEFEVRE STREET STORAGE SHED"/>
    <b v="1"/>
    <m/>
    <b v="1"/>
    <n v="1503"/>
    <s v=""/>
    <s v=""/>
    <s v="224-Allowance for general power and lighting to new storage shed-26"/>
    <n v="0"/>
    <s v="26-26B--224"/>
    <s v=""/>
    <s v="26-26B-"/>
    <n v="0"/>
    <m/>
    <s v="not APN"/>
    <s v="not APN"/>
    <n v="0"/>
    <n v="1.1367501006036216"/>
    <n v="21367.501006036215"/>
    <s v="direct"/>
    <n v="1"/>
    <n v="7.7081859311813161E-2"/>
    <m/>
    <n v="0"/>
    <x v="1"/>
    <n v="0.95291746016440471"/>
    <n v="20361.464788732392"/>
    <x v="0"/>
    <x v="0"/>
    <n v="0"/>
    <x v="3"/>
    <x v="3"/>
    <n v="300000"/>
    <s v="Other smaller work items"/>
    <s v="Regional"/>
    <x v="1"/>
  </r>
  <r>
    <n v="1490"/>
    <s v="26-26A-______223"/>
    <n v="4294"/>
    <x v="9"/>
    <x v="9"/>
    <x v="108"/>
    <x v="40"/>
    <s v=""/>
    <s v=""/>
    <s v="LP"/>
    <s v="Electric Light and Power"/>
    <s v="E"/>
    <x v="0"/>
    <n v="223"/>
    <x v="118"/>
    <s v="Item"/>
    <s v="-"/>
    <s v="-"/>
    <n v="5000"/>
    <s v="25_LP"/>
    <s v="03__E"/>
    <s v="26-26A"/>
    <n v="148"/>
    <s v="148 - WUDINNA - LEFEVRE STREET OFFICE BUILDING"/>
    <b v="1"/>
    <m/>
    <b v="1"/>
    <n v="1490"/>
    <s v=""/>
    <s v=""/>
    <s v="223-Allowance for power supply to new portable office-26"/>
    <n v="0"/>
    <s v="26-26A--223"/>
    <s v=""/>
    <s v="26-26A-"/>
    <n v="0"/>
    <m/>
    <s v="not APN"/>
    <s v="not APN"/>
    <n v="0"/>
    <n v="1.1022362799263352"/>
    <n v="10511.181399631674"/>
    <s v="direct"/>
    <n v="1"/>
    <n v="7.5364034191531842E-2"/>
    <m/>
    <n v="0"/>
    <x v="1"/>
    <n v="0.95181838720723866"/>
    <n v="10004.735727440146"/>
    <x v="0"/>
    <x v="0"/>
    <n v="0"/>
    <x v="3"/>
    <x v="3"/>
    <n v="300000"/>
    <s v="Other smaller work items"/>
    <s v="Regional"/>
    <x v="1"/>
  </r>
  <r>
    <n v="457"/>
    <s v="7-7A-________364"/>
    <n v="1283"/>
    <x v="0"/>
    <x v="0"/>
    <x v="1"/>
    <x v="1"/>
    <s v=""/>
    <s v=""/>
    <s v="LP"/>
    <s v="Electric Light and Power"/>
    <s v="E"/>
    <x v="0"/>
    <n v="364"/>
    <x v="119"/>
    <s v="Item"/>
    <s v="-"/>
    <s v="-"/>
    <n v="20000"/>
    <s v="25_LP"/>
    <s v="03__E"/>
    <s v="7-7A"/>
    <n v="44"/>
    <s v="044 - KESWICK - 1 ANZAC HIGHWAY OFFICE BUILDING"/>
    <b v="1"/>
    <m/>
    <b v="1"/>
    <n v="457"/>
    <s v=""/>
    <s v=""/>
    <s v="364-Allowance for replacing ETSA intersite communication system (roof mounted)-7"/>
    <n v="0"/>
    <s v="7-7A--364"/>
    <s v=""/>
    <s v="7-7A-"/>
    <n v="0"/>
    <m/>
    <s v="not APN"/>
    <s v="not APN"/>
    <n v="0"/>
    <n v="0.60882316575975093"/>
    <n v="32176.463315195018"/>
    <s v="direct"/>
    <n v="1"/>
    <n v="0.10000088373843743"/>
    <m/>
    <n v="1"/>
    <x v="0"/>
    <n v="0.93783079843594719"/>
    <n v="30176.07828173431"/>
    <x v="0"/>
    <x v="0"/>
    <n v="0"/>
    <x v="0"/>
    <x v="1"/>
    <n v="350000"/>
    <s v="Other smaller work items"/>
    <s v="Metropolitan"/>
    <x v="0"/>
  </r>
  <r>
    <n v="44"/>
    <s v="1-1A-1AO_____143"/>
    <n v="121"/>
    <x v="23"/>
    <x v="23"/>
    <x v="41"/>
    <x v="30"/>
    <s v="1AO"/>
    <s v="Office"/>
    <s v="FF"/>
    <s v="Floor Finishes"/>
    <s v="S"/>
    <x v="3"/>
    <n v="143"/>
    <x v="120"/>
    <s v="m²"/>
    <n v="350"/>
    <n v="35"/>
    <n v="12250"/>
    <s v="12_FF"/>
    <s v="02__S"/>
    <s v="1-1A-1AO"/>
    <n v="5"/>
    <s v="005 - ANGLE PARK - 500 GRAND JUNCTION ROAD LOGISTICS Office"/>
    <b v="1"/>
    <m/>
    <b v="1"/>
    <n v="44"/>
    <s v="Prevents floor finishes being damaged by rising salts"/>
    <s v="annual expenditure on upkeep of floor finishes"/>
    <s v="143-Treat floor to prevent rising salts from cinder sub-base-1"/>
    <n v="1"/>
    <s v="1-1A-1AO-143"/>
    <s v=""/>
    <s v="1-1A-1AO"/>
    <n v="0"/>
    <n v="3"/>
    <s v="minor"/>
    <n v="0.61014838380618419"/>
    <n v="19724.317701625758"/>
    <n v="0.61014838380618419"/>
    <n v="19724.317701625758"/>
    <s v="direct"/>
    <n v="1"/>
    <n v="0.10000358288097899"/>
    <m/>
    <n v="1"/>
    <x v="0"/>
    <n v="0.93783452893108565"/>
    <n v="18498.146200191266"/>
    <x v="0"/>
    <x v="0"/>
    <n v="0"/>
    <x v="1"/>
    <x v="7"/>
    <n v="350000"/>
    <s v="Other smaller work items"/>
    <s v="Metropolitan"/>
    <x v="0"/>
  </r>
  <r>
    <n v="1375"/>
    <s v="23-23C-______137"/>
    <n v="3955"/>
    <x v="21"/>
    <x v="21"/>
    <x v="39"/>
    <x v="28"/>
    <s v=""/>
    <s v=""/>
    <s v="LP"/>
    <s v="Electric Light and Power"/>
    <s v="E"/>
    <x v="0"/>
    <n v="137"/>
    <x v="121"/>
    <s v="Item"/>
    <s v="-"/>
    <s v="-"/>
    <n v="500"/>
    <s v="25_LP"/>
    <s v="03__E"/>
    <s v="23-23C"/>
    <n v="134"/>
    <s v="134 - BORDERTOWN - POWER HOUSE ROAD GARAGE"/>
    <b v="1"/>
    <m/>
    <b v="1"/>
    <n v="1375"/>
    <s v=""/>
    <s v=""/>
    <s v="137-Allowance to reconfigure existing security alarm card reader - user raised concern-23"/>
    <n v="0"/>
    <s v="23-23C--137"/>
    <s v=""/>
    <s v="23-23C-"/>
    <n v="0"/>
    <m/>
    <s v="not APN"/>
    <s v="not APN"/>
    <n v="0"/>
    <n v="0.87723044776119408"/>
    <n v="938.615223880597"/>
    <s v="direct"/>
    <n v="1"/>
    <n v="8.6374850960194677E-2"/>
    <m/>
    <n v="0"/>
    <x v="1"/>
    <n v="0.94434481282524496"/>
    <n v="886.3764179104478"/>
    <x v="0"/>
    <x v="0"/>
    <n v="0"/>
    <x v="3"/>
    <x v="3"/>
    <n v="300000"/>
    <s v="Other smaller work items"/>
    <s v="Regional"/>
    <x v="1"/>
  </r>
  <r>
    <n v="57"/>
    <s v="1-1A-1AO_______9"/>
    <n v="157"/>
    <x v="23"/>
    <x v="23"/>
    <x v="41"/>
    <x v="30"/>
    <s v="1AO"/>
    <s v="Office"/>
    <s v="YY"/>
    <s v="Special Provisions"/>
    <s v="A"/>
    <x v="1"/>
    <n v="9"/>
    <x v="122"/>
    <s v="m²"/>
    <n v="600"/>
    <n v="1000"/>
    <n v="600000"/>
    <s v="57_YY"/>
    <s v="01__A"/>
    <s v="1-1A-1AO"/>
    <n v="5"/>
    <s v="005 - ANGLE PARK - 500 GRAND JUNCTION ROAD LOGISTICS Office"/>
    <b v="1"/>
    <m/>
    <b v="1"/>
    <n v="57"/>
    <s v="Fitout to suit HQ office accommodation guidelines"/>
    <s v="WHS claim / loss of staff"/>
    <s v="9-Allowance for office fitout complete including floor finishes, ceilings, walls, doors, services, etc.-1"/>
    <n v="1"/>
    <s v="1-1A-1AO-9"/>
    <n v="1"/>
    <s v="1-1A-1AO"/>
    <n v="1"/>
    <n v="3"/>
    <s v="minor"/>
    <n v="0.61014838380618419"/>
    <n v="966089.03028371057"/>
    <n v="0.61014838380618419"/>
    <n v="966089.03028371057"/>
    <s v="direct"/>
    <n v="1"/>
    <n v="0.10000358288097899"/>
    <m/>
    <n v="1"/>
    <x v="0"/>
    <n v="0.93783452893108565"/>
    <n v="906031.65062161302"/>
    <x v="0"/>
    <x v="1"/>
    <n v="0"/>
    <x v="1"/>
    <x v="7"/>
    <n v="350000"/>
    <s v="Allowance for office fitout complete including floor finishes, ceilings, walls, doors, services, etc."/>
    <s v="Metropolitan"/>
    <x v="0"/>
  </r>
  <r>
    <n v="555"/>
    <s v="10-10B-_______43"/>
    <n v="1523"/>
    <x v="20"/>
    <x v="20"/>
    <x v="55"/>
    <x v="41"/>
    <s v=""/>
    <s v=""/>
    <s v="LP"/>
    <s v="Electric Light and Power"/>
    <s v="E"/>
    <x v="0"/>
    <n v="43"/>
    <x v="123"/>
    <s v="Item"/>
    <s v="-"/>
    <s v="-"/>
    <n v="16500"/>
    <s v="25_LP"/>
    <s v="03__E"/>
    <s v="10-10B"/>
    <n v="50"/>
    <s v="050 - KURRALTA PARK - 31-33 BROUGHTON AVENUE MUSEUM"/>
    <b v="1"/>
    <m/>
    <b v="1"/>
    <n v="555"/>
    <s v=""/>
    <s v=""/>
    <s v="43-Allowance to upgrade exit lights-10"/>
    <n v="0"/>
    <s v="10-10B--43"/>
    <s v=""/>
    <s v="10-10B-"/>
    <n v="1"/>
    <m/>
    <s v="not APN"/>
    <s v="not APN"/>
    <n v="0"/>
    <n v="0.61520154269972449"/>
    <n v="26650.825454545455"/>
    <s v="direct"/>
    <n v="1"/>
    <n v="0.10020300302770691"/>
    <m/>
    <n v="0"/>
    <x v="0"/>
    <n v="0.9368943305457228"/>
    <n v="24969.007272727271"/>
    <x v="1"/>
    <x v="0"/>
    <n v="0"/>
    <x v="3"/>
    <x v="3"/>
    <n v="300000"/>
    <s v="Other smaller work items"/>
    <s v="Metropolitan"/>
    <x v="1"/>
  </r>
  <r>
    <n v="568"/>
    <s v="10-10C-_______43"/>
    <n v="1564"/>
    <x v="20"/>
    <x v="20"/>
    <x v="35"/>
    <x v="24"/>
    <s v=""/>
    <s v=""/>
    <s v="LP"/>
    <s v="Electric Light and Power"/>
    <s v="E"/>
    <x v="0"/>
    <n v="43"/>
    <x v="123"/>
    <s v="Item"/>
    <s v="-"/>
    <s v="-"/>
    <n v="10000"/>
    <s v="25_LP"/>
    <s v="03__E"/>
    <s v="10-10C"/>
    <n v="51"/>
    <s v="051 - KURRALTA PARK - 31-33 BROUGHTON AVENUE STORAGE SHED"/>
    <b v="1"/>
    <m/>
    <b v="1"/>
    <n v="568"/>
    <s v=""/>
    <s v=""/>
    <s v="43-Allowance to upgrade exit lights-10"/>
    <n v="0"/>
    <s v="10-10C--43"/>
    <s v=""/>
    <s v="10-10C-"/>
    <n v="1"/>
    <m/>
    <s v="not APN"/>
    <s v="not APN"/>
    <n v="0"/>
    <n v="0.6461731914893617"/>
    <n v="16461.731914893619"/>
    <s v="direct"/>
    <n v="1"/>
    <n v="0.10260774739796728"/>
    <m/>
    <n v="0"/>
    <x v="0"/>
    <n v="0.93537558546488353"/>
    <n v="15397.902127659576"/>
    <x v="1"/>
    <x v="0"/>
    <n v="0"/>
    <x v="3"/>
    <x v="3"/>
    <n v="300000"/>
    <s v="Other smaller work items"/>
    <s v="Metropolitan"/>
    <x v="1"/>
  </r>
  <r>
    <n v="633"/>
    <s v="11-11D-_______57"/>
    <n v="1754"/>
    <x v="2"/>
    <x v="2"/>
    <x v="36"/>
    <x v="25"/>
    <s v=""/>
    <s v=""/>
    <s v="LP"/>
    <s v="Electric Light and Power"/>
    <s v="E"/>
    <x v="0"/>
    <n v="57"/>
    <x v="124"/>
    <s v="Item"/>
    <s v="-"/>
    <s v="-"/>
    <n v="7650"/>
    <s v="25_LP"/>
    <s v="03__E"/>
    <s v="11-11D"/>
    <n v="57"/>
    <s v="057 - MARLESTON NORTH - 212 RICHMOND ROAD CRANE OPERATION AREA"/>
    <b v="1"/>
    <m/>
    <b v="1"/>
    <n v="633"/>
    <s v=""/>
    <s v=""/>
    <s v="57-Allowance to upgrade high bay lighting including sensors-11"/>
    <n v="0"/>
    <s v="11-11D--57"/>
    <s v=""/>
    <s v="11-11D-"/>
    <n v="0"/>
    <m/>
    <s v="not APN"/>
    <s v="not APN"/>
    <n v="0"/>
    <n v="0.63532828685258969"/>
    <n v="12510.26139442231"/>
    <s v="direct"/>
    <n v="1"/>
    <n v="0.10005340350412034"/>
    <m/>
    <n v="1"/>
    <x v="0"/>
    <n v="0.93503341150438091"/>
    <n v="11697.512390438245"/>
    <x v="0"/>
    <x v="0"/>
    <n v="0"/>
    <x v="1"/>
    <x v="4"/>
    <n v="350000"/>
    <s v="Other smaller work items"/>
    <s v="Metropolitan"/>
    <x v="0"/>
  </r>
  <r>
    <n v="836"/>
    <s v="12-12A-_______57"/>
    <n v="2343"/>
    <x v="3"/>
    <x v="3"/>
    <x v="72"/>
    <x v="57"/>
    <s v=""/>
    <s v=""/>
    <s v="LP"/>
    <s v="Electric Light and Power"/>
    <s v="E"/>
    <x v="0"/>
    <n v="57"/>
    <x v="124"/>
    <s v="Item"/>
    <s v="-"/>
    <s v="-"/>
    <n v="4200"/>
    <s v="25_LP"/>
    <s v="03__E"/>
    <s v="12-12A"/>
    <n v="75"/>
    <s v="075 - MARLESTON SOUTH - 41-55 BARNES AVENUE STORE A"/>
    <b v="1"/>
    <m/>
    <b v="1"/>
    <n v="836"/>
    <s v=""/>
    <s v=""/>
    <s v="57-Allowance to upgrade high bay lighting including sensors-12"/>
    <n v="0"/>
    <s v="12-12A--57"/>
    <s v=""/>
    <s v="12-12A-"/>
    <n v="0"/>
    <m/>
    <s v="not APN"/>
    <s v="not APN"/>
    <n v="0"/>
    <n v="0.62367148381844084"/>
    <n v="6819.4202320374507"/>
    <s v="direct"/>
    <n v="1"/>
    <n v="0.10072997494997309"/>
    <m/>
    <n v="0"/>
    <x v="0"/>
    <n v="0.93732056444586742"/>
    <n v="6391.9828210869118"/>
    <x v="0"/>
    <x v="0"/>
    <n v="0"/>
    <x v="3"/>
    <x v="3"/>
    <n v="300000"/>
    <s v="Other smaller work items"/>
    <s v="Metropolitan"/>
    <x v="1"/>
  </r>
  <r>
    <n v="847"/>
    <s v="12-12B-_______57"/>
    <n v="2378"/>
    <x v="3"/>
    <x v="3"/>
    <x v="37"/>
    <x v="26"/>
    <s v=""/>
    <s v=""/>
    <s v="LP"/>
    <s v="Electric Light and Power"/>
    <s v="E"/>
    <x v="0"/>
    <n v="57"/>
    <x v="124"/>
    <s v="Item"/>
    <s v="-"/>
    <s v="-"/>
    <n v="10800"/>
    <s v="25_LP"/>
    <s v="03__E"/>
    <s v="12-12B"/>
    <n v="76"/>
    <s v="076 - MARLESTON SOUTH - 41-55 BARNES AVENUE STORE B"/>
    <b v="1"/>
    <m/>
    <b v="1"/>
    <n v="847"/>
    <s v=""/>
    <s v=""/>
    <s v="57-Allowance to upgrade high bay lighting including sensors-12"/>
    <n v="0"/>
    <s v="12-12B--57"/>
    <s v=""/>
    <s v="12-12B-"/>
    <n v="0"/>
    <m/>
    <s v="not APN"/>
    <s v="not APN"/>
    <n v="0"/>
    <n v="0.69757877813504821"/>
    <n v="18333.850803858521"/>
    <s v="direct"/>
    <n v="1"/>
    <n v="0.10001104288598534"/>
    <m/>
    <n v="0"/>
    <x v="0"/>
    <n v="0.92423481902539462"/>
    <n v="16944.783279742765"/>
    <x v="0"/>
    <x v="0"/>
    <n v="0"/>
    <x v="3"/>
    <x v="3"/>
    <n v="300000"/>
    <s v="Other smaller work items"/>
    <s v="Metropolitan"/>
    <x v="1"/>
  </r>
  <r>
    <n v="870"/>
    <s v="12-12D-_______57"/>
    <n v="2451"/>
    <x v="3"/>
    <x v="3"/>
    <x v="74"/>
    <x v="59"/>
    <s v=""/>
    <s v=""/>
    <s v="LP"/>
    <s v="Electric Light and Power"/>
    <s v="E"/>
    <x v="0"/>
    <n v="57"/>
    <x v="124"/>
    <s v="Item"/>
    <s v="-"/>
    <s v="-"/>
    <n v="7000"/>
    <s v="25_LP"/>
    <s v="03__E"/>
    <s v="12-12D"/>
    <n v="78"/>
    <s v="078 - MARLESTON SOUTH - 41-55 BARNES AVENUE OLD FLEET BUILDING"/>
    <b v="1"/>
    <m/>
    <b v="1"/>
    <n v="870"/>
    <s v=""/>
    <s v=""/>
    <s v="57-Allowance to upgrade high bay lighting including sensors-12"/>
    <n v="0"/>
    <s v="12-12D--57"/>
    <s v=""/>
    <s v="12-12D-"/>
    <n v="0"/>
    <m/>
    <s v="not APN"/>
    <s v="not APN"/>
    <n v="0"/>
    <n v="0.6305510067114094"/>
    <n v="11413.857046979865"/>
    <s v="direct"/>
    <n v="1"/>
    <n v="0.1012304332526562"/>
    <m/>
    <n v="0"/>
    <x v="0"/>
    <n v="0.93825943467868766"/>
    <n v="10709.159060402684"/>
    <x v="0"/>
    <x v="0"/>
    <n v="0"/>
    <x v="3"/>
    <x v="3"/>
    <n v="300000"/>
    <s v="Other smaller work items"/>
    <s v="Metropolitan"/>
    <x v="1"/>
  </r>
  <r>
    <n v="1216"/>
    <s v="21-21C-_______57"/>
    <n v="3501"/>
    <x v="4"/>
    <x v="4"/>
    <x v="5"/>
    <x v="5"/>
    <s v=""/>
    <s v=""/>
    <s v="LP"/>
    <s v="Electric Light and Power"/>
    <s v="E"/>
    <x v="0"/>
    <n v="57"/>
    <x v="124"/>
    <s v="Item"/>
    <s v="-"/>
    <s v="-"/>
    <n v="35000"/>
    <s v="25_LP"/>
    <s v="03__E"/>
    <s v="21-21C"/>
    <n v="121"/>
    <s v="121 - MT GAMBIER - 18 AVEY ROAD WORKSHOP"/>
    <b v="1"/>
    <m/>
    <b v="1"/>
    <n v="1216"/>
    <s v=""/>
    <s v=""/>
    <s v="57-Allowance to upgrade high bay lighting including sensors-21"/>
    <n v="0"/>
    <s v="21-21C--57"/>
    <s v=""/>
    <s v="21-21C-"/>
    <n v="0"/>
    <m/>
    <s v="not APN"/>
    <s v="not APN"/>
    <n v="0"/>
    <n v="0.8551278476091746"/>
    <n v="64929.474666321112"/>
    <s v="direct"/>
    <n v="1"/>
    <n v="8.586150981427397E-2"/>
    <m/>
    <n v="0"/>
    <x v="1"/>
    <n v="0.94551558933104707"/>
    <n v="61391.830504081896"/>
    <x v="0"/>
    <x v="0"/>
    <n v="0"/>
    <x v="3"/>
    <x v="3"/>
    <n v="300000"/>
    <s v="Other smaller work items"/>
    <s v="Regional"/>
    <x v="1"/>
  </r>
  <r>
    <n v="1263"/>
    <s v="21-21F-_______57"/>
    <n v="3634"/>
    <x v="4"/>
    <x v="4"/>
    <x v="21"/>
    <x v="11"/>
    <s v=""/>
    <s v=""/>
    <s v="LP"/>
    <s v="Electric Light and Power"/>
    <s v="E"/>
    <x v="0"/>
    <n v="57"/>
    <x v="124"/>
    <s v="Item"/>
    <s v="-"/>
    <s v="-"/>
    <n v="5500"/>
    <s v="25_LP"/>
    <s v="03__E"/>
    <s v="21-21F"/>
    <n v="124"/>
    <s v="124 - MT GAMBIER - 18 AVEY ROAD EXTERNAL WORKS"/>
    <b v="1"/>
    <m/>
    <b v="1"/>
    <n v="1263"/>
    <s v=""/>
    <s v=""/>
    <s v="57-Allowance to upgrade high bay lighting including sensors-21"/>
    <n v="0"/>
    <s v="21-21F--57"/>
    <s v=""/>
    <s v="21-21F-"/>
    <n v="0"/>
    <m/>
    <s v="not APN"/>
    <s v="not APN"/>
    <n v="0"/>
    <n v="0.85389854395110565"/>
    <n v="10196.441991731081"/>
    <s v="direct"/>
    <n v="1"/>
    <n v="8.5919720487986947E-2"/>
    <m/>
    <n v="0"/>
    <x v="1"/>
    <n v="0.94570085343520061"/>
    <n v="9642.7838935826003"/>
    <x v="0"/>
    <x v="0"/>
    <n v="0"/>
    <x v="3"/>
    <x v="3"/>
    <n v="300000"/>
    <s v="Other smaller work items"/>
    <s v="Regional"/>
    <x v="1"/>
  </r>
  <r>
    <n v="1302"/>
    <s v="22-22C-_______57"/>
    <n v="3747"/>
    <x v="15"/>
    <x v="15"/>
    <x v="99"/>
    <x v="29"/>
    <s v=""/>
    <s v=""/>
    <s v="LP"/>
    <s v="Electric Light and Power"/>
    <s v="E"/>
    <x v="0"/>
    <n v="57"/>
    <x v="124"/>
    <s v="Item"/>
    <s v="-"/>
    <s v="-"/>
    <n v="3300"/>
    <s v="25_LP"/>
    <s v="03__E"/>
    <s v="22-22C"/>
    <n v="128"/>
    <s v="128 - NARACOORTE - 99 CEDAR AVENUE GARAGE / WORKSHOP"/>
    <b v="1"/>
    <m/>
    <b v="1"/>
    <n v="1302"/>
    <s v=""/>
    <s v=""/>
    <s v="57-Allowance to upgrade high bay lighting including sensors-22"/>
    <n v="0"/>
    <s v="22-22C--57"/>
    <s v=""/>
    <s v="22-22C-"/>
    <n v="0"/>
    <m/>
    <s v="not APN"/>
    <s v="not APN"/>
    <n v="0"/>
    <n v="0.87870885122410547"/>
    <n v="6199.7392090395479"/>
    <s v="direct"/>
    <n v="1"/>
    <n v="8.7184490227926403E-2"/>
    <m/>
    <n v="0"/>
    <x v="1"/>
    <n v="0.93985531594804461"/>
    <n v="5826.8578531073445"/>
    <x v="0"/>
    <x v="0"/>
    <n v="0"/>
    <x v="3"/>
    <x v="3"/>
    <n v="300000"/>
    <s v="Other smaller work items"/>
    <s v="Regional"/>
    <x v="1"/>
  </r>
  <r>
    <n v="1374"/>
    <s v="23-23C-_______57"/>
    <n v="3954"/>
    <x v="21"/>
    <x v="21"/>
    <x v="39"/>
    <x v="28"/>
    <s v=""/>
    <s v=""/>
    <s v="LP"/>
    <s v="Electric Light and Power"/>
    <s v="E"/>
    <x v="0"/>
    <n v="57"/>
    <x v="124"/>
    <s v="Item"/>
    <s v="-"/>
    <s v="-"/>
    <n v="9000"/>
    <s v="25_LP"/>
    <s v="03__E"/>
    <s v="23-23C"/>
    <n v="134"/>
    <s v="134 - BORDERTOWN - POWER HOUSE ROAD GARAGE"/>
    <b v="1"/>
    <m/>
    <b v="1"/>
    <n v="1374"/>
    <s v=""/>
    <s v=""/>
    <s v="57-Allowance to upgrade high bay lighting including sensors-23"/>
    <n v="0"/>
    <s v="23-23C--57"/>
    <s v=""/>
    <s v="23-23C-"/>
    <n v="0"/>
    <m/>
    <s v="not APN"/>
    <s v="not APN"/>
    <n v="0"/>
    <n v="0.87723044776119408"/>
    <n v="16895.074029850748"/>
    <s v="direct"/>
    <n v="1"/>
    <n v="8.6374850960194677E-2"/>
    <m/>
    <n v="0"/>
    <x v="1"/>
    <n v="0.94434481282524496"/>
    <n v="15954.775522388061"/>
    <x v="0"/>
    <x v="0"/>
    <n v="0"/>
    <x v="3"/>
    <x v="3"/>
    <n v="300000"/>
    <s v="Other smaller work items"/>
    <s v="Regional"/>
    <x v="1"/>
  </r>
  <r>
    <n v="1595"/>
    <s v="28-28C-_______57"/>
    <n v="4607"/>
    <x v="7"/>
    <x v="7"/>
    <x v="10"/>
    <x v="9"/>
    <s v=""/>
    <s v=""/>
    <s v="LP"/>
    <s v="Electric Light and Power"/>
    <s v="E"/>
    <x v="0"/>
    <n v="57"/>
    <x v="124"/>
    <s v="Item"/>
    <s v="-"/>
    <s v="-"/>
    <n v="8500"/>
    <s v="25_LP"/>
    <s v="03__E"/>
    <s v="28-28C"/>
    <n v="160"/>
    <s v="160 - PT AUGUSTA - PT 12 CHAPEL STREET GARAGE / STORE"/>
    <b v="1"/>
    <m/>
    <b v="1"/>
    <n v="1595"/>
    <s v=""/>
    <s v=""/>
    <s v="57-Allowance to upgrade high bay lighting including sensors-28"/>
    <n v="0"/>
    <s v="28-28C--57"/>
    <s v=""/>
    <s v="28-28C-"/>
    <n v="0"/>
    <m/>
    <s v="not APN"/>
    <s v="not APN"/>
    <n v="0"/>
    <n v="0.89367966339410942"/>
    <n v="16096.277138849931"/>
    <s v="direct"/>
    <n v="1"/>
    <n v="8.6942969276286738E-2"/>
    <m/>
    <n v="0"/>
    <x v="1"/>
    <n v="0.94074923773894348"/>
    <n v="15142.560448807855"/>
    <x v="0"/>
    <x v="0"/>
    <n v="0"/>
    <x v="3"/>
    <x v="3"/>
    <n v="300000"/>
    <s v="Other smaller work items"/>
    <s v="Regional"/>
    <x v="1"/>
  </r>
  <r>
    <n v="1771"/>
    <s v="31-31D-_______57"/>
    <n v="5159"/>
    <x v="36"/>
    <x v="36"/>
    <x v="129"/>
    <x v="79"/>
    <s v=""/>
    <s v=""/>
    <s v="LP"/>
    <s v="Electric Light and Power"/>
    <s v="E"/>
    <x v="0"/>
    <n v="57"/>
    <x v="124"/>
    <s v="Item"/>
    <s v="-"/>
    <s v="-"/>
    <n v="5100"/>
    <s v="25_LP"/>
    <s v="03__E"/>
    <s v="31-31D"/>
    <n v="184"/>
    <s v="184 - CLARE - 14 LENNON STREET TRUCK SHELTER"/>
    <b v="1"/>
    <m/>
    <b v="1"/>
    <n v="1771"/>
    <s v=""/>
    <s v=""/>
    <s v="57-Allowance to upgrade high bay lighting including sensors-31"/>
    <n v="0"/>
    <s v="31-31D--57"/>
    <s v=""/>
    <s v="31-31D-"/>
    <n v="0"/>
    <m/>
    <s v="not APN"/>
    <s v="not APN"/>
    <n v="0"/>
    <n v="0.82183274161735698"/>
    <n v="9291.3469822485204"/>
    <s v="direct"/>
    <n v="1"/>
    <n v="9.223464683353727E-2"/>
    <m/>
    <n v="1"/>
    <x v="1"/>
    <n v="0.93504167942375904"/>
    <n v="8687.7966863905312"/>
    <x v="0"/>
    <x v="0"/>
    <n v="0"/>
    <x v="2"/>
    <x v="4"/>
    <n v="350000"/>
    <s v="Other smaller work items"/>
    <s v="Regional"/>
    <x v="0"/>
  </r>
  <r>
    <n v="1877"/>
    <s v="34-34A-_______57"/>
    <n v="5480"/>
    <x v="37"/>
    <x v="37"/>
    <x v="136"/>
    <x v="80"/>
    <s v=""/>
    <s v=""/>
    <s v="LP"/>
    <s v="Electric Light and Power"/>
    <s v="E"/>
    <x v="0"/>
    <n v="57"/>
    <x v="124"/>
    <s v="Item"/>
    <s v="-"/>
    <s v="-"/>
    <n v="5500"/>
    <s v="25_LP"/>
    <s v="03__E"/>
    <s v="34-34A"/>
    <n v="197"/>
    <s v="197 - KINGSCOTE - 32 TELEGRAPH ROAD MAIN BUILDING"/>
    <b v="1"/>
    <m/>
    <b v="1"/>
    <n v="1877"/>
    <s v=""/>
    <s v=""/>
    <s v="57-Allowance to upgrade high bay lighting including sensors-34"/>
    <n v="0"/>
    <s v="34-34A--57"/>
    <s v=""/>
    <s v="34-34A-"/>
    <n v="1"/>
    <m/>
    <s v="not APN"/>
    <s v="not APN"/>
    <n v="0"/>
    <n v="1.449142338494394"/>
    <n v="13470.282861719166"/>
    <s v="direct"/>
    <n v="1"/>
    <n v="6.5006771383907799E-2"/>
    <m/>
    <n v="0"/>
    <x v="1"/>
    <n v="0.95640083295336664"/>
    <n v="12882.989749065669"/>
    <x v="1"/>
    <x v="0"/>
    <n v="0"/>
    <x v="3"/>
    <x v="3"/>
    <n v="300000"/>
    <s v="Other smaller work items"/>
    <s v="Regional"/>
    <x v="1"/>
  </r>
  <r>
    <n v="1967"/>
    <s v="36-36B-_______57"/>
    <n v="5746"/>
    <x v="13"/>
    <x v="13"/>
    <x v="141"/>
    <x v="72"/>
    <s v=""/>
    <s v=""/>
    <s v="LP"/>
    <s v="Electric Light and Power"/>
    <s v="E"/>
    <x v="0"/>
    <n v="57"/>
    <x v="124"/>
    <s v="Item"/>
    <s v="-"/>
    <s v="-"/>
    <n v="13500"/>
    <s v="25_LP"/>
    <s v="03__E"/>
    <s v="36-36B"/>
    <n v="206"/>
    <s v="206 - MT BARKER - 31 ALEXANDRINA ROAD WORKSHOP / STORE"/>
    <b v="1"/>
    <m/>
    <b v="1"/>
    <n v="1967"/>
    <s v=""/>
    <s v=""/>
    <s v="57-Allowance to upgrade high bay lighting including sensors-36"/>
    <n v="0"/>
    <s v="36-36B--57"/>
    <s v=""/>
    <s v="36-36B-"/>
    <n v="0"/>
    <m/>
    <s v="not APN"/>
    <s v="not APN"/>
    <n v="0"/>
    <n v="0.62393232597184556"/>
    <n v="21923.086400619912"/>
    <s v="direct"/>
    <n v="1"/>
    <n v="0.10066431444800766"/>
    <m/>
    <n v="0"/>
    <x v="1"/>
    <n v="0.93637719669657682"/>
    <n v="20528.278186749318"/>
    <x v="0"/>
    <x v="0"/>
    <n v="0"/>
    <x v="3"/>
    <x v="3"/>
    <n v="300000"/>
    <s v="Other smaller work items"/>
    <s v="Regional"/>
    <x v="1"/>
  </r>
  <r>
    <n v="46"/>
    <s v="1-1A-1AO______67"/>
    <n v="127"/>
    <x v="23"/>
    <x v="23"/>
    <x v="41"/>
    <x v="30"/>
    <s v="1AO"/>
    <s v="Office"/>
    <s v="AC"/>
    <s v="Air Conditioning"/>
    <s v="E"/>
    <x v="0"/>
    <n v="67"/>
    <x v="125"/>
    <s v="No"/>
    <n v="25"/>
    <n v="3000"/>
    <n v="75000"/>
    <s v="23_AC"/>
    <s v="03__E"/>
    <s v="1-1A-1AO"/>
    <n v="5"/>
    <s v="005 - ANGLE PARK - 500 GRAND JUNCTION ROAD LOGISTICS Office"/>
    <b v="1"/>
    <m/>
    <b v="1"/>
    <n v="46"/>
    <s v="Beyond design life"/>
    <s v="Unplanned failure requiring reactive maintenance"/>
    <s v="67-Replace wall mounted split system air conditioner-1"/>
    <n v="1"/>
    <s v="1-1A-1AO-67"/>
    <n v="0"/>
    <s v="1-1A-1AO"/>
    <n v="0"/>
    <n v="3"/>
    <s v="minor"/>
    <n v="0.61014838380618419"/>
    <n v="120761.12878546382"/>
    <n v="0.61014838380618419"/>
    <n v="120761.12878546382"/>
    <s v="direct"/>
    <n v="1"/>
    <n v="0.10000358288097899"/>
    <m/>
    <n v="1"/>
    <x v="0"/>
    <n v="0.93783452893108565"/>
    <n v="113253.95632770163"/>
    <x v="0"/>
    <x v="0"/>
    <n v="0"/>
    <x v="1"/>
    <x v="7"/>
    <n v="350000"/>
    <s v="Other smaller work items"/>
    <s v="Metropolitan"/>
    <x v="0"/>
  </r>
  <r>
    <n v="41"/>
    <s v="1-1A-1AO_____148"/>
    <n v="112"/>
    <x v="23"/>
    <x v="23"/>
    <x v="41"/>
    <x v="30"/>
    <s v="1AO"/>
    <s v="Office"/>
    <s v="SB"/>
    <s v="Substructure"/>
    <s v="S"/>
    <x v="3"/>
    <n v="148"/>
    <x v="126"/>
    <s v="Note"/>
    <n v="0"/>
    <n v="0"/>
    <s v="Excl."/>
    <s v="00_SB"/>
    <s v="02__S"/>
    <s v="1-1A-1AO"/>
    <n v="5"/>
    <s v="005 - ANGLE PARK - 500 GRAND JUNCTION ROAD LOGISTICS Office"/>
    <b v="1"/>
    <m/>
    <b v="1"/>
    <n v="41"/>
    <n v="0"/>
    <n v="0"/>
    <s v="148-Slab is compromised with &quot;rising salts&quot; from cinder sub-base however replacement of slab and sub-base is not financially feasible during occupation - application of a coating to extend its life measured separately-1"/>
    <n v="1"/>
    <s v="1-1A-1AO-148"/>
    <s v=""/>
    <s v="1-1A-1AO"/>
    <n v="0"/>
    <n v="3"/>
    <s v="minor"/>
    <n v="0.61014838380618419"/>
    <n v="0"/>
    <n v="0.61014838380618419"/>
    <n v="0"/>
    <s v="direct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48"/>
    <s v="1-1A-1AO_____147"/>
    <n v="131"/>
    <x v="23"/>
    <x v="23"/>
    <x v="41"/>
    <x v="30"/>
    <s v="1AO"/>
    <s v="Office"/>
    <s v="SS"/>
    <s v="Special Services"/>
    <s v="E"/>
    <x v="0"/>
    <n v="147"/>
    <x v="127"/>
    <s v="Note"/>
    <n v="0"/>
    <n v="0"/>
    <s v="Excl."/>
    <s v="28_SS"/>
    <s v="03__E"/>
    <s v="1-1A-1AO"/>
    <n v="5"/>
    <s v="005 - ANGLE PARK - 500 GRAND JUNCTION ROAD LOGISTICS Office"/>
    <b v="1"/>
    <m/>
    <b v="1"/>
    <n v="48"/>
    <n v="0"/>
    <n v="0"/>
    <s v="147-No works to Generator-1"/>
    <n v="1"/>
    <s v="1-1A-1AO-147"/>
    <s v=""/>
    <s v="1-1A-1AO"/>
    <n v="0"/>
    <n v="3"/>
    <s v="minor"/>
    <n v="0.61014838380618419"/>
    <n v="0"/>
    <n v="0.61014838380618419"/>
    <n v="0"/>
    <s v="direct"/>
    <n v="1"/>
    <n v="0.10000358288097899"/>
    <m/>
    <n v="1"/>
    <x v="0"/>
    <n v="0.93783452893108565"/>
    <n v="0"/>
    <x v="0"/>
    <x v="0"/>
    <n v="0"/>
    <x v="1"/>
    <x v="7"/>
    <n v="350000"/>
    <s v="Other smaller work items"/>
    <s v="Metropolitan"/>
    <x v="0"/>
  </r>
  <r>
    <n v="607"/>
    <s v="11-11B-_______44"/>
    <n v="1678"/>
    <x v="2"/>
    <x v="2"/>
    <x v="58"/>
    <x v="43"/>
    <s v=""/>
    <s v=""/>
    <s v="LP"/>
    <s v="Electric Light and Power"/>
    <s v="E"/>
    <x v="0"/>
    <n v="44"/>
    <x v="128"/>
    <s v="Item"/>
    <s v="-"/>
    <s v="-"/>
    <n v="4200"/>
    <s v="25_LP"/>
    <s v="03__E"/>
    <s v="11-11B"/>
    <n v="55"/>
    <s v="055 - MARLESTON NORTH - 212 RICHMOND ROAD OIL PLANT &amp; STORAGE SHEDS"/>
    <b v="1"/>
    <m/>
    <b v="1"/>
    <n v="607"/>
    <s v=""/>
    <s v=""/>
    <s v="44-Allowance to upgrade low bay lighting including sensors-11"/>
    <n v="0"/>
    <s v="11-11B--44"/>
    <s v=""/>
    <s v="11-11B-"/>
    <n v="0"/>
    <m/>
    <s v="not APN"/>
    <s v="not APN"/>
    <n v="0"/>
    <n v="0.62453670360110802"/>
    <n v="6823.0541551246533"/>
    <s v="direct"/>
    <n v="1"/>
    <n v="0.10038319172579815"/>
    <m/>
    <n v="1"/>
    <x v="0"/>
    <n v="0.93605677476339944"/>
    <n v="6386.7660664819941"/>
    <x v="0"/>
    <x v="0"/>
    <n v="0"/>
    <x v="1"/>
    <x v="2"/>
    <n v="350000"/>
    <s v="Other smaller work items"/>
    <s v="Metropolitan"/>
    <x v="0"/>
  </r>
  <r>
    <n v="908"/>
    <s v="12-12G-_______44"/>
    <n v="2561"/>
    <x v="3"/>
    <x v="3"/>
    <x v="75"/>
    <x v="60"/>
    <s v=""/>
    <s v=""/>
    <s v="LP"/>
    <s v="Electric Light and Power"/>
    <s v="E"/>
    <x v="0"/>
    <n v="44"/>
    <x v="128"/>
    <s v="Item"/>
    <s v="-"/>
    <s v="-"/>
    <n v="2600"/>
    <s v="25_LP"/>
    <s v="03__E"/>
    <s v="12-12G"/>
    <n v="81"/>
    <s v="081 - MARLESTON SOUTH - 41-55 BARNES AVENUE SCADA"/>
    <b v="1"/>
    <m/>
    <b v="1"/>
    <n v="908"/>
    <s v=""/>
    <s v=""/>
    <s v="44-Allowance to upgrade low bay lighting including sensors-12"/>
    <n v="0"/>
    <s v="12-12G--44"/>
    <s v=""/>
    <s v="12-12G-"/>
    <n v="0"/>
    <m/>
    <s v="not APN"/>
    <s v="not APN"/>
    <n v="0"/>
    <n v="0.81235892857142844"/>
    <n v="4712.1332142857145"/>
    <s v="direct"/>
    <n v="1"/>
    <n v="0.10929905423528373"/>
    <m/>
    <n v="0"/>
    <x v="0"/>
    <n v="0.90147016368761701"/>
    <n v="4247.8474999999999"/>
    <x v="0"/>
    <x v="0"/>
    <n v="0"/>
    <x v="3"/>
    <x v="3"/>
    <n v="300000"/>
    <s v="Other smaller work items"/>
    <s v="Metropolitan"/>
    <x v="1"/>
  </r>
  <r>
    <n v="1468"/>
    <s v="25-25B-_______44"/>
    <n v="4218"/>
    <x v="16"/>
    <x v="16"/>
    <x v="106"/>
    <x v="74"/>
    <s v=""/>
    <s v=""/>
    <s v="LP"/>
    <s v="Electric Light and Power"/>
    <s v="E"/>
    <x v="0"/>
    <n v="44"/>
    <x v="128"/>
    <s v="Item"/>
    <s v="-"/>
    <s v="-"/>
    <n v="12000"/>
    <s v="25_LP"/>
    <s v="03__E"/>
    <s v="25-25B"/>
    <n v="143"/>
    <s v="143 - WHYALLA - 61-65 MCRITCHIE CRESCENT GARAGE / STORAGE"/>
    <b v="1"/>
    <m/>
    <b v="1"/>
    <n v="1468"/>
    <s v=""/>
    <s v=""/>
    <s v="44-Allowance to upgrade low bay lighting including sensors-25"/>
    <n v="0"/>
    <s v="25-25B--44"/>
    <s v=""/>
    <s v="25-25B-"/>
    <n v="0"/>
    <m/>
    <s v="not APN"/>
    <s v="not APN"/>
    <n v="0"/>
    <n v="0.89050482315112545"/>
    <n v="22686.057877813506"/>
    <s v="direct"/>
    <n v="1"/>
    <n v="8.6884667074593275E-2"/>
    <m/>
    <n v="0"/>
    <x v="1"/>
    <n v="0.94047082475121058"/>
    <n v="21335.575562700968"/>
    <x v="0"/>
    <x v="0"/>
    <n v="0"/>
    <x v="3"/>
    <x v="3"/>
    <n v="300000"/>
    <s v="Other smaller work items"/>
    <s v="Regional"/>
    <x v="1"/>
  </r>
  <r>
    <n v="1647"/>
    <s v="29-29B-_______44"/>
    <n v="4771"/>
    <x v="34"/>
    <x v="34"/>
    <x v="118"/>
    <x v="72"/>
    <s v=""/>
    <s v=""/>
    <s v="LP"/>
    <s v="Electric Light and Power"/>
    <s v="E"/>
    <x v="0"/>
    <n v="44"/>
    <x v="128"/>
    <s v="Item"/>
    <s v="-"/>
    <s v="-"/>
    <n v="7500"/>
    <s v="25_LP"/>
    <s v="03__E"/>
    <s v="29-29B"/>
    <n v="168"/>
    <s v="168 - PT LINCOLN - BEL AIRE DRIVE WORKSHOP / STORE"/>
    <b v="1"/>
    <m/>
    <b v="1"/>
    <n v="1647"/>
    <s v=""/>
    <s v=""/>
    <s v="44-Allowance to upgrade low bay lighting including sensors-29"/>
    <n v="0"/>
    <s v="29-29B--44"/>
    <s v=""/>
    <s v="29-29B-"/>
    <n v="0"/>
    <m/>
    <s v="not APN"/>
    <s v="not APN"/>
    <n v="0"/>
    <n v="0.97562825688073396"/>
    <n v="14817.211926605505"/>
    <s v="direct"/>
    <n v="1"/>
    <n v="8.2435473633013762E-2"/>
    <m/>
    <n v="0"/>
    <x v="1"/>
    <n v="0.9442750716204642"/>
    <n v="13991.523853211009"/>
    <x v="0"/>
    <x v="0"/>
    <n v="0"/>
    <x v="3"/>
    <x v="3"/>
    <n v="300000"/>
    <s v="Other smaller work items"/>
    <s v="Regional"/>
    <x v="1"/>
  </r>
  <r>
    <n v="1659"/>
    <s v="29-29D-_______44"/>
    <n v="4812"/>
    <x v="34"/>
    <x v="34"/>
    <x v="119"/>
    <x v="75"/>
    <s v=""/>
    <s v=""/>
    <s v="LP"/>
    <s v="Electric Light and Power"/>
    <s v="E"/>
    <x v="0"/>
    <n v="44"/>
    <x v="128"/>
    <s v="Item"/>
    <s v="-"/>
    <s v="-"/>
    <n v="500"/>
    <s v="25_LP"/>
    <s v="03__E"/>
    <s v="29-29D"/>
    <n v="170"/>
    <s v="170 - PT LINCOLN - BEL AIRE DRIVE STORAGE SHED"/>
    <b v="1"/>
    <m/>
    <b v="1"/>
    <n v="1659"/>
    <s v=""/>
    <s v=""/>
    <s v="44-Allowance to upgrade low bay lighting including sensors-29"/>
    <n v="0"/>
    <s v="29-29D--44"/>
    <s v=""/>
    <s v="29-29D-"/>
    <n v="0"/>
    <m/>
    <s v="not APN"/>
    <s v="not APN"/>
    <n v="0"/>
    <n v="1.2230742857142858"/>
    <n v="1111.5371428571427"/>
    <s v="direct"/>
    <n v="1"/>
    <n v="8.3556615177223584E-2"/>
    <m/>
    <n v="0"/>
    <x v="1"/>
    <n v="0.93573892524637692"/>
    <n v="1040.1085714285712"/>
    <x v="0"/>
    <x v="0"/>
    <n v="0"/>
    <x v="3"/>
    <x v="3"/>
    <n v="300000"/>
    <s v="Other smaller work items"/>
    <s v="Regional"/>
    <x v="1"/>
  </r>
  <r>
    <n v="1762"/>
    <s v="31-31C-_______44"/>
    <n v="5130"/>
    <x v="36"/>
    <x v="36"/>
    <x v="128"/>
    <x v="5"/>
    <s v=""/>
    <s v=""/>
    <s v="LP"/>
    <s v="Electric Light and Power"/>
    <s v="E"/>
    <x v="0"/>
    <n v="44"/>
    <x v="128"/>
    <s v="Item"/>
    <s v="-"/>
    <s v="-"/>
    <n v="7200"/>
    <s v="25_LP"/>
    <s v="03__E"/>
    <s v="31-31C"/>
    <n v="183"/>
    <s v="183 - CLARE - 14 LENNON STREET WORKSHOP"/>
    <b v="1"/>
    <m/>
    <b v="1"/>
    <n v="1762"/>
    <s v=""/>
    <s v=""/>
    <s v="44-Allowance to upgrade low bay lighting including sensors-31"/>
    <n v="0"/>
    <s v="31-31C--44"/>
    <s v=""/>
    <s v="31-31C-"/>
    <n v="0"/>
    <m/>
    <s v="not APN"/>
    <s v="not APN"/>
    <n v="0"/>
    <n v="0.81872757111597372"/>
    <n v="13094.83851203501"/>
    <s v="direct"/>
    <n v="1"/>
    <n v="9.196507691893345E-2"/>
    <m/>
    <n v="1"/>
    <x v="1"/>
    <n v="0.93984300226731721"/>
    <n v="12307.092341356672"/>
    <x v="0"/>
    <x v="0"/>
    <n v="0"/>
    <x v="2"/>
    <x v="2"/>
    <n v="350000"/>
    <s v="Other smaller work items"/>
    <s v="Regional"/>
    <x v="0"/>
  </r>
  <r>
    <n v="1850"/>
    <s v="33-33B-_______44"/>
    <n v="5403"/>
    <x v="12"/>
    <x v="12"/>
    <x v="134"/>
    <x v="5"/>
    <s v=""/>
    <s v=""/>
    <s v="LP"/>
    <s v="Electric Light and Power"/>
    <s v="E"/>
    <x v="0"/>
    <n v="44"/>
    <x v="128"/>
    <s v="Item"/>
    <s v="-"/>
    <s v="-"/>
    <n v="5000"/>
    <s v="25_LP"/>
    <s v="03__E"/>
    <s v="33-33B"/>
    <n v="194"/>
    <s v="194 - DAVENPORT - YORKEYS CROSSING ROAD WORKSHOP"/>
    <b v="1"/>
    <m/>
    <b v="1"/>
    <n v="1850"/>
    <s v=""/>
    <s v=""/>
    <s v="44-Allowance to upgrade low bay lighting including sensors-33"/>
    <n v="0"/>
    <s v="33-33B--44"/>
    <s v=""/>
    <s v="33-33B-"/>
    <n v="1"/>
    <m/>
    <s v="not APN"/>
    <s v="not APN"/>
    <n v="0"/>
    <n v="0.89676747967479675"/>
    <n v="9483.8373983739839"/>
    <s v="direct"/>
    <n v="1"/>
    <n v="8.6969053925783094E-2"/>
    <m/>
    <n v="0"/>
    <x v="1"/>
    <n v="0.94284956634250938"/>
    <n v="8941.831978319784"/>
    <x v="1"/>
    <x v="0"/>
    <n v="0"/>
    <x v="3"/>
    <x v="3"/>
    <n v="300000"/>
    <s v="Other smaller work items"/>
    <s v="Regional"/>
    <x v="1"/>
  </r>
  <r>
    <n v="2079"/>
    <s v="39-39C-_______44"/>
    <n v="6091"/>
    <x v="18"/>
    <x v="18"/>
    <x v="29"/>
    <x v="5"/>
    <s v=""/>
    <s v=""/>
    <s v="LP"/>
    <s v="Electric Light and Power"/>
    <s v="E"/>
    <x v="0"/>
    <n v="44"/>
    <x v="128"/>
    <s v="Item"/>
    <s v="-"/>
    <s v="-"/>
    <n v="1700"/>
    <s v="25_LP"/>
    <s v="03__E"/>
    <s v="39-39C"/>
    <n v="222"/>
    <s v="222 - PT PIRIE - FEELEY STREET WORKSHOP"/>
    <b v="1"/>
    <m/>
    <b v="1"/>
    <n v="2079"/>
    <s v=""/>
    <s v=""/>
    <s v="44-Allowance to upgrade low bay lighting including sensors-39"/>
    <n v="0"/>
    <s v="39-39C--44"/>
    <s v=""/>
    <s v="39-39C-"/>
    <n v="1"/>
    <m/>
    <s v="not APN"/>
    <s v="not APN"/>
    <n v="0"/>
    <n v="0.73098301987360081"/>
    <n v="2942.6711337851211"/>
    <s v="direct"/>
    <n v="1"/>
    <n v="9.1201459223347561E-2"/>
    <m/>
    <n v="0"/>
    <x v="1"/>
    <n v="0.93401662780979189"/>
    <n v="2748.5037691311959"/>
    <x v="1"/>
    <x v="0"/>
    <n v="0"/>
    <x v="3"/>
    <x v="3"/>
    <n v="300000"/>
    <s v="Other smaller work items"/>
    <s v="Regional"/>
    <x v="1"/>
  </r>
  <r>
    <n v="337"/>
    <s v="5-5A-_________96"/>
    <n v="1011"/>
    <x v="17"/>
    <x v="17"/>
    <x v="26"/>
    <x v="1"/>
    <s v=""/>
    <s v=""/>
    <s v="LP"/>
    <s v="Electric Light and Power"/>
    <s v="E"/>
    <x v="0"/>
    <n v="96"/>
    <x v="129"/>
    <s v="Item"/>
    <s v="-"/>
    <s v="-"/>
    <n v="34400"/>
    <s v="25_LP"/>
    <s v="03__E"/>
    <s v="5-5A"/>
    <n v="37"/>
    <s v="037 - HINDMARSH - 1 STATION PLACE OFFICE BUILDING"/>
    <b v="1"/>
    <m/>
    <b v="1"/>
    <n v="337"/>
    <s v=""/>
    <s v=""/>
    <s v="96-Allowance to upgrade office lighting-5"/>
    <n v="0"/>
    <s v="5-5A--96"/>
    <s v=""/>
    <s v="5-5A-"/>
    <n v="0"/>
    <m/>
    <s v="not APN"/>
    <s v="not APN"/>
    <n v="0"/>
    <n v="0.61426500237004267"/>
    <n v="55530.71608152947"/>
    <s v="direct"/>
    <n v="1"/>
    <n v="0.10038037700629353"/>
    <m/>
    <n v="0"/>
    <x v="0"/>
    <n v="0.93735736075285181"/>
    <n v="52052.125466898411"/>
    <x v="0"/>
    <x v="0"/>
    <n v="0"/>
    <x v="3"/>
    <x v="3"/>
    <n v="300000"/>
    <s v="Other smaller work items"/>
    <s v="Metropolitan"/>
    <x v="1"/>
  </r>
  <r>
    <n v="1581"/>
    <s v="28-28B-_______96"/>
    <n v="4567"/>
    <x v="7"/>
    <x v="7"/>
    <x v="14"/>
    <x v="12"/>
    <s v=""/>
    <s v=""/>
    <s v="LP"/>
    <s v="Electric Light and Power"/>
    <s v="E"/>
    <x v="0"/>
    <n v="96"/>
    <x v="129"/>
    <s v="Item"/>
    <s v="-"/>
    <s v="-"/>
    <n v="11500"/>
    <s v="25_LP"/>
    <s v="03__E"/>
    <s v="28-28B"/>
    <n v="159"/>
    <s v="159 - PT AUGUSTA - PT 12 CHAPEL STREET TENANT OFFICE"/>
    <b v="1"/>
    <m/>
    <b v="1"/>
    <n v="1581"/>
    <s v=""/>
    <s v=""/>
    <s v="96-Allowance to upgrade office lighting-28"/>
    <n v="0"/>
    <s v="28-28B--96"/>
    <s v=""/>
    <s v="28-28B-"/>
    <n v="0"/>
    <m/>
    <s v="not APN"/>
    <s v="not APN"/>
    <n v="0"/>
    <n v="0.866044766505636"/>
    <n v="21459.514814814811"/>
    <s v="direct"/>
    <n v="1"/>
    <n v="8.6238104531456181E-2"/>
    <m/>
    <n v="0"/>
    <x v="1"/>
    <n v="0.94390815849793985"/>
    <n v="20255.811111111107"/>
    <x v="0"/>
    <x v="0"/>
    <n v="0"/>
    <x v="3"/>
    <x v="3"/>
    <n v="300000"/>
    <s v="Other smaller work items"/>
    <s v="Regional"/>
    <x v="1"/>
  </r>
  <r>
    <n v="1752"/>
    <s v="31-31B-_______96"/>
    <n v="5098"/>
    <x v="36"/>
    <x v="36"/>
    <x v="127"/>
    <x v="78"/>
    <s v=""/>
    <s v=""/>
    <s v="LP"/>
    <s v="Electric Light and Power"/>
    <s v="E"/>
    <x v="0"/>
    <n v="96"/>
    <x v="129"/>
    <s v="Item"/>
    <s v="-"/>
    <s v="-"/>
    <n v="3500"/>
    <s v="25_LP"/>
    <s v="03__E"/>
    <s v="31-31B"/>
    <n v="182"/>
    <s v="182 - CLARE - 14 LENNON STREET ENGINEERING OFFICE / LUNCHROOM BUILDING"/>
    <b v="1"/>
    <m/>
    <b v="1"/>
    <n v="1752"/>
    <s v=""/>
    <s v=""/>
    <s v="96-Allowance to upgrade office lighting-31"/>
    <n v="0"/>
    <s v="31-31B--96"/>
    <s v=""/>
    <s v="31-31B-"/>
    <n v="0"/>
    <m/>
    <s v="not APN"/>
    <s v="not APN"/>
    <n v="0"/>
    <n v="0.79719658580413277"/>
    <n v="6290.1880503144648"/>
    <s v="direct"/>
    <n v="1"/>
    <n v="9.049873416258522E-2"/>
    <m/>
    <n v="1"/>
    <x v="1"/>
    <n v="0.9400083928258437"/>
    <n v="5912.8295597484275"/>
    <x v="0"/>
    <x v="0"/>
    <n v="0"/>
    <x v="2"/>
    <x v="2"/>
    <n v="350000"/>
    <s v="Other smaller work items"/>
    <s v="Regional"/>
    <x v="0"/>
  </r>
  <r>
    <n v="1952"/>
    <s v="36-36A-_______96"/>
    <n v="5699"/>
    <x v="13"/>
    <x v="13"/>
    <x v="24"/>
    <x v="18"/>
    <s v=""/>
    <s v=""/>
    <s v="LP"/>
    <s v="Electric Light and Power"/>
    <s v="E"/>
    <x v="0"/>
    <n v="96"/>
    <x v="129"/>
    <s v="Item"/>
    <s v="-"/>
    <s v="-"/>
    <n v="4500"/>
    <s v="25_LP"/>
    <s v="03__E"/>
    <s v="36-36A"/>
    <n v="205"/>
    <s v="205 - MT BARKER - 31 ALEXANDRINA ROAD MAIN OFFICE BUILDING"/>
    <b v="1"/>
    <m/>
    <b v="1"/>
    <n v="1952"/>
    <s v=""/>
    <s v=""/>
    <s v="96-Allowance to upgrade office lighting-36"/>
    <n v="0"/>
    <s v="36-36A--96"/>
    <s v=""/>
    <s v="36-36A-"/>
    <n v="0"/>
    <m/>
    <s v="not APN"/>
    <s v="not APN"/>
    <n v="0"/>
    <n v="0.61699555675238993"/>
    <n v="7276.4800053857543"/>
    <s v="direct"/>
    <n v="1"/>
    <n v="0.10015793807540048"/>
    <m/>
    <n v="0"/>
    <x v="1"/>
    <n v="0.93616125644417425"/>
    <n v="6811.9586643328394"/>
    <x v="0"/>
    <x v="0"/>
    <n v="0"/>
    <x v="3"/>
    <x v="3"/>
    <n v="300000"/>
    <s v="Other smaller work items"/>
    <s v="Regional"/>
    <x v="1"/>
  </r>
  <r>
    <n v="1594"/>
    <s v="28-28C-_______12"/>
    <n v="4606"/>
    <x v="7"/>
    <x v="7"/>
    <x v="10"/>
    <x v="9"/>
    <s v=""/>
    <s v=""/>
    <s v="LP"/>
    <s v="Electric Light and Power"/>
    <s v="E"/>
    <x v="0"/>
    <n v="12"/>
    <x v="130"/>
    <s v="Item"/>
    <s v="-"/>
    <s v="-"/>
    <n v="8500"/>
    <s v="25_LP"/>
    <s v="03__E"/>
    <s v="28-28C"/>
    <n v="160"/>
    <s v="160 - PT AUGUSTA - PT 12 CHAPEL STREET GARAGE / STORE"/>
    <b v="1"/>
    <m/>
    <b v="1"/>
    <n v="1594"/>
    <s v=""/>
    <s v=""/>
    <s v="12-Disconnect and remove existing lighting to Washdown Bay including removal of material from site-28"/>
    <n v="0"/>
    <s v="28-28C--12"/>
    <s v=""/>
    <s v="28-28C-"/>
    <n v="0"/>
    <m/>
    <s v="not APN"/>
    <s v="not APN"/>
    <n v="0"/>
    <n v="0.89367966339410942"/>
    <n v="16096.277138849931"/>
    <s v="direct"/>
    <n v="1"/>
    <n v="8.6942969276286738E-2"/>
    <m/>
    <n v="0"/>
    <x v="1"/>
    <n v="0.94074923773894348"/>
    <n v="15142.560448807855"/>
    <x v="0"/>
    <x v="0"/>
    <n v="0"/>
    <x v="3"/>
    <x v="3"/>
    <n v="300000"/>
    <s v="Other smaller work items"/>
    <s v="Regional"/>
    <x v="1"/>
  </r>
  <r>
    <n v="1968"/>
    <s v="36-36B-______231"/>
    <n v="5747"/>
    <x v="13"/>
    <x v="13"/>
    <x v="141"/>
    <x v="72"/>
    <s v=""/>
    <s v=""/>
    <s v="LP"/>
    <s v="Electric Light and Power"/>
    <s v="E"/>
    <x v="0"/>
    <n v="231"/>
    <x v="131"/>
    <s v="Item"/>
    <s v="-"/>
    <s v="-"/>
    <n v="10000"/>
    <s v="25_LP"/>
    <s v="03__E"/>
    <s v="36-36B"/>
    <n v="206"/>
    <s v="206 - MT BARKER - 31 ALEXANDRINA ROAD WORKSHOP / STORE"/>
    <b v="1"/>
    <m/>
    <b v="1"/>
    <n v="1968"/>
    <s v=""/>
    <s v=""/>
    <s v="231-Remove and reinstate photo voltaic panels during roof replacement-36"/>
    <n v="0"/>
    <s v="36-36B--231"/>
    <s v=""/>
    <s v="36-36B-"/>
    <n v="0"/>
    <m/>
    <s v="not APN"/>
    <s v="not APN"/>
    <n v="0"/>
    <n v="0.62393232597184556"/>
    <n v="16239.323259718454"/>
    <s v="direct"/>
    <n v="1"/>
    <n v="0.10066431444800766"/>
    <m/>
    <n v="0"/>
    <x v="1"/>
    <n v="0.93637719669657682"/>
    <n v="15206.131990184682"/>
    <x v="0"/>
    <x v="0"/>
    <n v="0"/>
    <x v="3"/>
    <x v="3"/>
    <n v="300000"/>
    <s v="Other smaller work items"/>
    <s v="Regional"/>
    <x v="1"/>
  </r>
  <r>
    <n v="450"/>
    <s v="7-7A-________323"/>
    <n v="1276"/>
    <x v="0"/>
    <x v="0"/>
    <x v="1"/>
    <x v="1"/>
    <s v=""/>
    <s v=""/>
    <s v="LP"/>
    <s v="Electric Light and Power"/>
    <s v="E"/>
    <x v="0"/>
    <n v="323"/>
    <x v="132"/>
    <s v="Item"/>
    <s v="-"/>
    <s v="-"/>
    <n v="15000"/>
    <s v="25_LP"/>
    <s v="03__E"/>
    <s v="7-7A"/>
    <n v="44"/>
    <s v="044 - KESWICK - 1 ANZAC HIGHWAY OFFICE BUILDING"/>
    <b v="1"/>
    <m/>
    <b v="1"/>
    <n v="450"/>
    <s v=""/>
    <s v=""/>
    <s v="323-Replace batteries-7"/>
    <n v="0"/>
    <s v="7-7A--323"/>
    <s v=""/>
    <s v="7-7A-"/>
    <n v="0"/>
    <m/>
    <s v="not APN"/>
    <s v="not APN"/>
    <n v="0"/>
    <n v="0.60882316575975093"/>
    <n v="24132.347486396266"/>
    <s v="direct"/>
    <n v="1"/>
    <n v="0.10000088373843743"/>
    <m/>
    <n v="1"/>
    <x v="0"/>
    <n v="0.93783079843594719"/>
    <n v="22632.058711300731"/>
    <x v="0"/>
    <x v="0"/>
    <n v="0"/>
    <x v="0"/>
    <x v="1"/>
    <n v="350000"/>
    <s v="Other smaller work items"/>
    <s v="Metropolitan"/>
    <x v="0"/>
  </r>
  <r>
    <n v="1264"/>
    <s v="21-21F-______161"/>
    <n v="3635"/>
    <x v="4"/>
    <x v="4"/>
    <x v="21"/>
    <x v="11"/>
    <s v=""/>
    <s v=""/>
    <s v="LP"/>
    <s v="Electric Light and Power"/>
    <s v="E"/>
    <x v="0"/>
    <n v="161"/>
    <x v="133"/>
    <s v="Item"/>
    <s v="-"/>
    <s v="-"/>
    <n v="1800"/>
    <s v="25_LP"/>
    <s v="03__E"/>
    <s v="21-21F"/>
    <n v="124"/>
    <s v="124 - MT GAMBIER - 18 AVEY ROAD EXTERNAL WORKS"/>
    <b v="1"/>
    <m/>
    <b v="1"/>
    <n v="1264"/>
    <s v=""/>
    <s v=""/>
    <s v="161-Replace existing building perimeter lighting-21"/>
    <n v="0"/>
    <s v="21-21F--161"/>
    <s v=""/>
    <s v="21-21F-"/>
    <n v="0"/>
    <m/>
    <s v="not APN"/>
    <s v="not APN"/>
    <n v="0"/>
    <n v="0.85389854395110565"/>
    <n v="3337.0173791119901"/>
    <s v="direct"/>
    <n v="1"/>
    <n v="8.5919720487986947E-2"/>
    <m/>
    <n v="0"/>
    <x v="1"/>
    <n v="0.94570085343520061"/>
    <n v="3155.8201833543053"/>
    <x v="0"/>
    <x v="0"/>
    <n v="0"/>
    <x v="3"/>
    <x v="3"/>
    <n v="300000"/>
    <s v="Other smaller work items"/>
    <s v="Regional"/>
    <x v="1"/>
  </r>
  <r>
    <n v="1331"/>
    <s v="22-22E-______161"/>
    <n v="3833"/>
    <x v="15"/>
    <x v="15"/>
    <x v="22"/>
    <x v="11"/>
    <s v=""/>
    <s v=""/>
    <s v="LP"/>
    <s v="Electric Light and Power"/>
    <s v="E"/>
    <x v="0"/>
    <n v="161"/>
    <x v="133"/>
    <s v="Item"/>
    <s v="-"/>
    <s v="-"/>
    <n v="12500"/>
    <s v="25_LP"/>
    <s v="03__E"/>
    <s v="22-22E"/>
    <n v="130"/>
    <s v="130 - NARACOORTE - 99 CEDAR AVENUE EXTERNAL WORKS"/>
    <b v="1"/>
    <m/>
    <b v="1"/>
    <n v="1331"/>
    <s v=""/>
    <s v=""/>
    <s v="161-Replace existing building perimeter lighting-22"/>
    <n v="0"/>
    <s v="22-22E--161"/>
    <s v=""/>
    <s v="22-22E-"/>
    <n v="0"/>
    <m/>
    <s v="not APN"/>
    <s v="not APN"/>
    <n v="0"/>
    <n v="0.85124977011494252"/>
    <n v="23140.622126436781"/>
    <s v="direct"/>
    <n v="1"/>
    <n v="8.5896096871919E-2"/>
    <m/>
    <n v="0"/>
    <x v="1"/>
    <n v="0.94598243758658718"/>
    <n v="21890.622126436781"/>
    <x v="0"/>
    <x v="0"/>
    <n v="0"/>
    <x v="3"/>
    <x v="3"/>
    <n v="300000"/>
    <s v="Other smaller work items"/>
    <s v="Regional"/>
    <x v="1"/>
  </r>
  <r>
    <n v="449"/>
    <s v="7-7A-________322"/>
    <n v="1275"/>
    <x v="0"/>
    <x v="0"/>
    <x v="1"/>
    <x v="1"/>
    <s v=""/>
    <s v=""/>
    <s v="LP"/>
    <s v="Electric Light and Power"/>
    <s v="E"/>
    <x v="0"/>
    <n v="322"/>
    <x v="134"/>
    <s v="Item"/>
    <s v="-"/>
    <s v="-"/>
    <n v="15000"/>
    <s v="25_LP"/>
    <s v="03__E"/>
    <s v="7-7A"/>
    <n v="44"/>
    <s v="044 - KESWICK - 1 ANZAC HIGHWAY OFFICE BUILDING"/>
    <b v="1"/>
    <m/>
    <b v="1"/>
    <n v="449"/>
    <s v=""/>
    <s v=""/>
    <s v="322-Replace power factor correction-7"/>
    <n v="0"/>
    <s v="7-7A--322"/>
    <s v=""/>
    <s v="7-7A-"/>
    <n v="0"/>
    <m/>
    <s v="not APN"/>
    <s v="not APN"/>
    <n v="0"/>
    <n v="0.60882316575975093"/>
    <n v="24132.347486396266"/>
    <s v="direct"/>
    <n v="1"/>
    <n v="0.10000088373843743"/>
    <m/>
    <n v="1"/>
    <x v="0"/>
    <n v="0.93783079843594719"/>
    <n v="22632.058711300731"/>
    <x v="0"/>
    <x v="0"/>
    <n v="0"/>
    <x v="0"/>
    <x v="1"/>
    <n v="350000"/>
    <s v="Other smaller work items"/>
    <s v="Metropolitan"/>
    <x v="0"/>
  </r>
  <r>
    <n v="456"/>
    <s v="7-7A-________363"/>
    <n v="1282"/>
    <x v="0"/>
    <x v="0"/>
    <x v="1"/>
    <x v="1"/>
    <s v=""/>
    <s v=""/>
    <s v="LP"/>
    <s v="Electric Light and Power"/>
    <s v="E"/>
    <x v="0"/>
    <n v="363"/>
    <x v="135"/>
    <s v="Item"/>
    <s v="-"/>
    <s v="-"/>
    <n v="750"/>
    <s v="25_LP"/>
    <s v="03__E"/>
    <s v="7-7A"/>
    <n v="44"/>
    <s v="044 - KESWICK - 1 ANZAC HIGHWAY OFFICE BUILDING"/>
    <b v="1"/>
    <m/>
    <b v="1"/>
    <n v="456"/>
    <s v=""/>
    <s v=""/>
    <s v="363-Replace TV antenna-7"/>
    <n v="0"/>
    <s v="7-7A--363"/>
    <s v=""/>
    <s v="7-7A-"/>
    <n v="0"/>
    <m/>
    <s v="not APN"/>
    <s v="not APN"/>
    <n v="0"/>
    <n v="0.60882316575975093"/>
    <n v="1206.6173743198133"/>
    <s v="direct"/>
    <n v="1"/>
    <n v="0.10000088373843743"/>
    <m/>
    <n v="1"/>
    <x v="0"/>
    <n v="0.93783079843594719"/>
    <n v="1131.6029355650367"/>
    <x v="0"/>
    <x v="0"/>
    <n v="0"/>
    <x v="0"/>
    <x v="1"/>
    <n v="350000"/>
    <s v="Other smaller work items"/>
    <s v="Metropolitan"/>
    <x v="0"/>
  </r>
  <r>
    <n v="448"/>
    <s v="7-7A-________321"/>
    <n v="1274"/>
    <x v="0"/>
    <x v="0"/>
    <x v="1"/>
    <x v="1"/>
    <s v=""/>
    <s v=""/>
    <s v="LP"/>
    <s v="Electric Light and Power"/>
    <s v="E"/>
    <x v="0"/>
    <n v="321"/>
    <x v="136"/>
    <s v="Item"/>
    <s v="-"/>
    <s v="-"/>
    <n v="1000"/>
    <s v="25_LP"/>
    <s v="03__E"/>
    <s v="7-7A"/>
    <n v="44"/>
    <s v="044 - KESWICK - 1 ANZAC HIGHWAY OFFICE BUILDING"/>
    <b v="1"/>
    <m/>
    <b v="1"/>
    <n v="448"/>
    <s v=""/>
    <s v=""/>
    <s v="321-Service generator, standby generator, diesel tank and switchboards etc-7"/>
    <n v="0"/>
    <s v="7-7A--321"/>
    <s v=""/>
    <s v="7-7A-"/>
    <n v="0"/>
    <m/>
    <s v="not APN"/>
    <s v="not APN"/>
    <n v="0"/>
    <n v="0.60882316575975093"/>
    <n v="1608.823165759751"/>
    <s v="direct"/>
    <n v="1"/>
    <n v="0.10000088373843743"/>
    <m/>
    <n v="1"/>
    <x v="0"/>
    <n v="0.93783079843594719"/>
    <n v="1508.8039140867154"/>
    <x v="0"/>
    <x v="0"/>
    <n v="0"/>
    <x v="0"/>
    <x v="1"/>
    <n v="350000"/>
    <s v="Other smaller work items"/>
    <s v="Metropolitan"/>
    <x v="0"/>
  </r>
  <r>
    <n v="654"/>
    <s v="11-11E-______109"/>
    <n v="1807"/>
    <x v="2"/>
    <x v="2"/>
    <x v="60"/>
    <x v="45"/>
    <s v=""/>
    <s v=""/>
    <s v="LP"/>
    <s v="Electric Light and Power"/>
    <s v="E"/>
    <x v="0"/>
    <n v="109"/>
    <x v="137"/>
    <s v="Item"/>
    <s v="-"/>
    <s v="-"/>
    <n v="25000"/>
    <s v="25_LP"/>
    <s v="03__E"/>
    <s v="11-11E"/>
    <n v="58"/>
    <s v="058 - MARLESTON NORTH - 212 RICHMOND ROAD TRANSFORMER WORKSHOP &amp; OFFICE (INCL. ADJACENT SHEDS)"/>
    <b v="1"/>
    <m/>
    <b v="1"/>
    <n v="654"/>
    <s v=""/>
    <s v=""/>
    <s v="109-Task heating to low level work areas-11"/>
    <n v="0"/>
    <s v="11-11E--109"/>
    <s v=""/>
    <s v="11-11E-"/>
    <n v="0"/>
    <m/>
    <s v="not APN"/>
    <s v="not APN"/>
    <n v="0"/>
    <n v="0.61104665055107144"/>
    <n v="40276.166263776788"/>
    <s v="direct"/>
    <n v="1"/>
    <n v="0.10004248000652716"/>
    <m/>
    <n v="1"/>
    <x v="0"/>
    <n v="0.93743771683108224"/>
    <n v="37756.397345023972"/>
    <x v="0"/>
    <x v="0"/>
    <n v="0"/>
    <x v="2"/>
    <x v="2"/>
    <n v="350000"/>
    <s v="Other smaller work items"/>
    <s v="Metropolitan"/>
    <x v="0"/>
  </r>
  <r>
    <n v="452"/>
    <s v="7-7A-________325"/>
    <n v="1278"/>
    <x v="0"/>
    <x v="0"/>
    <x v="1"/>
    <x v="1"/>
    <s v=""/>
    <s v=""/>
    <s v="LP"/>
    <s v="Electric Light and Power"/>
    <s v="E"/>
    <x v="0"/>
    <n v="325"/>
    <x v="138"/>
    <s v="Item"/>
    <s v="-"/>
    <s v="-"/>
    <s v="Excl."/>
    <s v="25_LP"/>
    <s v="03__E"/>
    <s v="7-7A"/>
    <n v="44"/>
    <s v="044 - KESWICK - 1 ANZAC HIGHWAY OFFICE BUILDING"/>
    <b v="1"/>
    <m/>
    <b v="1"/>
    <n v="452"/>
    <s v=""/>
    <s v=""/>
    <s v="325-UPS Batteries (2013) - no works-7"/>
    <n v="0"/>
    <s v="7-7A--325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263"/>
    <s v="4-4A-_________86"/>
    <n v="801"/>
    <x v="14"/>
    <x v="14"/>
    <x v="20"/>
    <x v="17"/>
    <s v=""/>
    <s v=""/>
    <s v="NS"/>
    <s v="Internal Screens and Borrowed Lights"/>
    <s v="A"/>
    <x v="1"/>
    <n v="86"/>
    <x v="139"/>
    <s v="Item"/>
    <s v="-"/>
    <s v="-"/>
    <n v="4200"/>
    <s v="09_NS"/>
    <s v="01__A"/>
    <s v="4-4A"/>
    <n v="31"/>
    <s v="031 - ELIZABETH - PEWSEY AVENUE MAIN OFFICE BUILDNG"/>
    <b v="1"/>
    <m/>
    <b v="1"/>
    <n v="263"/>
    <s v=""/>
    <s v=""/>
    <s v="86-Replace existing toilet partitions-4"/>
    <n v="0"/>
    <s v="4-4A--86"/>
    <s v=""/>
    <s v="4-4A-"/>
    <n v="0"/>
    <m/>
    <s v="not APN"/>
    <s v="not APN"/>
    <n v="0"/>
    <n v="0.61530311890838207"/>
    <n v="6784.2730994152053"/>
    <s v="direct"/>
    <n v="1"/>
    <n v="0.10024556844880272"/>
    <m/>
    <n v="0"/>
    <x v="0"/>
    <n v="0.93664397716528258"/>
    <n v="6354.4485380116967"/>
    <x v="0"/>
    <x v="0"/>
    <n v="0"/>
    <x v="3"/>
    <x v="3"/>
    <n v="300000"/>
    <s v="Other smaller work items"/>
    <s v="Metropolitan"/>
    <x v="1"/>
  </r>
  <r>
    <n v="879"/>
    <s v="12-12E-_______86"/>
    <n v="2480"/>
    <x v="3"/>
    <x v="3"/>
    <x v="4"/>
    <x v="4"/>
    <s v=""/>
    <s v=""/>
    <s v="NS"/>
    <s v="Internal Screens and Borrowed Lights"/>
    <s v="A"/>
    <x v="1"/>
    <n v="86"/>
    <x v="139"/>
    <s v="Item"/>
    <s v="-"/>
    <s v="-"/>
    <n v="7000"/>
    <s v="09_NS"/>
    <s v="01__A"/>
    <s v="12-12E"/>
    <n v="79"/>
    <s v="079 - MARLESTON SOUTH - 41-55 BARNES AVENUE CBD OFFICE / AMENITIES / CANTEEN BUILDING"/>
    <b v="1"/>
    <m/>
    <b v="1"/>
    <n v="879"/>
    <s v=""/>
    <s v=""/>
    <s v="86-Replace existing toilet partitions-12"/>
    <n v="0"/>
    <s v="12-12E--86"/>
    <s v=""/>
    <s v="12-12E-"/>
    <n v="0"/>
    <m/>
    <s v="not APN"/>
    <s v="not APN"/>
    <n v="0"/>
    <n v="0.62599123365146692"/>
    <n v="11381.938635560269"/>
    <s v="direct"/>
    <n v="1"/>
    <n v="0.10048017081246256"/>
    <m/>
    <n v="0"/>
    <x v="0"/>
    <n v="0.93478160489948414"/>
    <n v="10639.626864616474"/>
    <x v="0"/>
    <x v="0"/>
    <n v="0"/>
    <x v="3"/>
    <x v="3"/>
    <n v="300000"/>
    <s v="Other smaller work items"/>
    <s v="Metropolitan"/>
    <x v="1"/>
  </r>
  <r>
    <n v="645"/>
    <s v="11-11E-______108"/>
    <n v="1790"/>
    <x v="2"/>
    <x v="2"/>
    <x v="60"/>
    <x v="45"/>
    <s v=""/>
    <s v=""/>
    <s v="NW"/>
    <s v="Internal Walls"/>
    <s v="A"/>
    <x v="1"/>
    <n v="108"/>
    <x v="140"/>
    <s v="Item"/>
    <s v="-"/>
    <s v="-"/>
    <n v="80000"/>
    <s v="08_NW"/>
    <s v="01__A"/>
    <s v="11-11E"/>
    <n v="58"/>
    <s v="058 - MARLESTON NORTH - 212 RICHMOND ROAD TRANSFORMER WORKSHOP &amp; OFFICE (INCL. ADJACENT SHEDS)"/>
    <b v="1"/>
    <m/>
    <b v="1"/>
    <n v="645"/>
    <s v=""/>
    <s v=""/>
    <s v="108-Extension of existing lunchroom (size of existing is insufficient)-11"/>
    <n v="0"/>
    <s v="11-11E--108"/>
    <s v=""/>
    <s v="11-11E-"/>
    <n v="0"/>
    <m/>
    <s v="not APN"/>
    <s v="not APN"/>
    <n v="0"/>
    <n v="0.61104665055107144"/>
    <n v="128883.73204408571"/>
    <s v="direct"/>
    <n v="1"/>
    <n v="0.10004248000652716"/>
    <m/>
    <n v="1"/>
    <x v="0"/>
    <n v="0.93743771683108224"/>
    <n v="120820.4715040767"/>
    <x v="0"/>
    <x v="0"/>
    <n v="0"/>
    <x v="2"/>
    <x v="2"/>
    <n v="350000"/>
    <s v="Other smaller work items"/>
    <s v="Metropolitan"/>
    <x v="0"/>
  </r>
  <r>
    <n v="426"/>
    <s v="7-7A-________351"/>
    <n v="1248"/>
    <x v="0"/>
    <x v="0"/>
    <x v="1"/>
    <x v="1"/>
    <s v=""/>
    <s v=""/>
    <s v="PD"/>
    <s v="Sanitary Plumbing"/>
    <s v="E"/>
    <x v="0"/>
    <n v="351"/>
    <x v="141"/>
    <s v="Item"/>
    <s v="-"/>
    <s v="-"/>
    <n v="15000"/>
    <s v="17_PD"/>
    <s v="03__E"/>
    <s v="7-7A"/>
    <n v="44"/>
    <s v="044 - KESWICK - 1 ANZAC HIGHWAY OFFICE BUILDING"/>
    <b v="1"/>
    <m/>
    <b v="1"/>
    <n v="426"/>
    <s v=""/>
    <s v=""/>
    <s v="351-Allowance to commission Boiler No. 2 (scheduled for 2017)-7"/>
    <n v="0"/>
    <s v="7-7A--351"/>
    <s v=""/>
    <s v="7-7A-"/>
    <n v="0"/>
    <m/>
    <s v="not APN"/>
    <s v="not APN"/>
    <n v="0"/>
    <n v="0.60882316575975093"/>
    <n v="24132.347486396266"/>
    <s v="direct"/>
    <n v="1"/>
    <n v="0.10000088373843743"/>
    <m/>
    <n v="1"/>
    <x v="0"/>
    <n v="0.93783079843594719"/>
    <n v="22632.058711300731"/>
    <x v="0"/>
    <x v="0"/>
    <n v="0"/>
    <x v="0"/>
    <x v="1"/>
    <n v="350000"/>
    <s v="Other smaller work items"/>
    <s v="Metropolitan"/>
    <x v="0"/>
  </r>
  <r>
    <n v="427"/>
    <s v="7-7A-________352"/>
    <n v="1249"/>
    <x v="0"/>
    <x v="0"/>
    <x v="1"/>
    <x v="1"/>
    <s v=""/>
    <s v=""/>
    <s v="PD"/>
    <s v="Sanitary Plumbing"/>
    <s v="E"/>
    <x v="0"/>
    <n v="352"/>
    <x v="142"/>
    <s v="Item"/>
    <s v="-"/>
    <s v="-"/>
    <n v="5000"/>
    <s v="17_PD"/>
    <s v="03__E"/>
    <s v="7-7A"/>
    <n v="44"/>
    <s v="044 - KESWICK - 1 ANZAC HIGHWAY OFFICE BUILDING"/>
    <b v="1"/>
    <m/>
    <b v="1"/>
    <n v="427"/>
    <s v=""/>
    <s v=""/>
    <s v="352-Decommission and remove existing Boiler No. 2 (assume retained in plantroom - no cranage allowed)-7"/>
    <n v="0"/>
    <s v="7-7A--352"/>
    <s v=""/>
    <s v="7-7A-"/>
    <n v="0"/>
    <m/>
    <s v="not APN"/>
    <s v="not APN"/>
    <n v="0"/>
    <n v="0.60882316575975093"/>
    <n v="8044.1158287987546"/>
    <s v="direct"/>
    <n v="1"/>
    <n v="0.10000088373843743"/>
    <m/>
    <n v="1"/>
    <x v="0"/>
    <n v="0.93783079843594719"/>
    <n v="7544.0195704335774"/>
    <x v="0"/>
    <x v="0"/>
    <n v="0"/>
    <x v="0"/>
    <x v="1"/>
    <n v="350000"/>
    <s v="Other smaller work items"/>
    <s v="Metropolitan"/>
    <x v="0"/>
  </r>
  <r>
    <n v="424"/>
    <s v="7-7A-________343"/>
    <n v="1246"/>
    <x v="0"/>
    <x v="0"/>
    <x v="1"/>
    <x v="1"/>
    <s v=""/>
    <s v=""/>
    <s v="PD"/>
    <s v="Sanitary Plumbing"/>
    <s v="E"/>
    <x v="0"/>
    <n v="343"/>
    <x v="143"/>
    <s v="Item"/>
    <s v="-"/>
    <s v="-"/>
    <s v="Excl."/>
    <s v="17_PD"/>
    <s v="03__E"/>
    <s v="7-7A"/>
    <n v="44"/>
    <s v="044 - KESWICK - 1 ANZAC HIGHWAY OFFICE BUILDING"/>
    <b v="1"/>
    <m/>
    <b v="1"/>
    <n v="424"/>
    <s v=""/>
    <s v=""/>
    <s v="343-No allowance to replace 275 litre &quot;RHEEM&quot; hot water boilers - date of manufacture 2010 but installed 16/5/17 and 30/5/17-7"/>
    <n v="0"/>
    <s v="7-7A--343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25"/>
    <s v="7-7A-________350"/>
    <n v="1247"/>
    <x v="0"/>
    <x v="0"/>
    <x v="1"/>
    <x v="1"/>
    <s v=""/>
    <s v=""/>
    <s v="PD"/>
    <s v="Sanitary Plumbing"/>
    <s v="E"/>
    <x v="0"/>
    <n v="350"/>
    <x v="144"/>
    <s v="Item"/>
    <s v="-"/>
    <s v="-"/>
    <s v="Excl."/>
    <s v="17_PD"/>
    <s v="03__E"/>
    <s v="7-7A"/>
    <n v="44"/>
    <s v="044 - KESWICK - 1 ANZAC HIGHWAY OFFICE BUILDING"/>
    <b v="1"/>
    <m/>
    <b v="1"/>
    <n v="425"/>
    <s v=""/>
    <s v=""/>
    <s v="350-No allowance to replace Boiler No. 1 - recently commissioned-7"/>
    <n v="0"/>
    <s v="7-7A--350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273"/>
    <s v="4-4A-_________62"/>
    <n v="821"/>
    <x v="14"/>
    <x v="14"/>
    <x v="20"/>
    <x v="17"/>
    <s v=""/>
    <s v=""/>
    <s v="PD"/>
    <s v="Sanitary Plumbing"/>
    <s v="E"/>
    <x v="0"/>
    <n v="62"/>
    <x v="145"/>
    <s v="Item"/>
    <s v="-"/>
    <s v="-"/>
    <n v="4500"/>
    <s v="17_PD"/>
    <s v="03__E"/>
    <s v="4-4A"/>
    <n v="31"/>
    <s v="031 - ELIZABETH - PEWSEY AVENUE MAIN OFFICE BUILDNG"/>
    <b v="1"/>
    <m/>
    <b v="1"/>
    <n v="273"/>
    <s v=""/>
    <s v=""/>
    <s v="62-Replace chilled boiling water unit-4"/>
    <n v="0"/>
    <s v="4-4A--62"/>
    <s v=""/>
    <s v="4-4A-"/>
    <n v="0"/>
    <m/>
    <s v="not APN"/>
    <s v="not APN"/>
    <n v="0"/>
    <n v="0.61530311890838207"/>
    <n v="7268.8640350877195"/>
    <s v="direct"/>
    <n v="1"/>
    <n v="0.10024556844880272"/>
    <m/>
    <n v="0"/>
    <x v="0"/>
    <n v="0.93664397716528258"/>
    <n v="6808.3377192982462"/>
    <x v="0"/>
    <x v="0"/>
    <n v="0"/>
    <x v="3"/>
    <x v="3"/>
    <n v="300000"/>
    <s v="Other smaller work items"/>
    <s v="Metropolitan"/>
    <x v="1"/>
  </r>
  <r>
    <n v="365"/>
    <s v="6-6A-_________62"/>
    <n v="1096"/>
    <x v="11"/>
    <x v="11"/>
    <x v="15"/>
    <x v="13"/>
    <s v=""/>
    <s v=""/>
    <s v="PD"/>
    <s v="Sanitary Plumbing"/>
    <s v="E"/>
    <x v="0"/>
    <n v="62"/>
    <x v="145"/>
    <s v="Item"/>
    <s v="-"/>
    <s v="-"/>
    <n v="4500"/>
    <s v="17_PD"/>
    <s v="03__E"/>
    <s v="6-6A"/>
    <n v="40"/>
    <s v="040 - HOLDEN HILL - 38-44 JACOBSON CRESCENT OFFICE"/>
    <b v="1"/>
    <m/>
    <b v="1"/>
    <n v="365"/>
    <s v=""/>
    <s v=""/>
    <s v="62-Replace chilled boiling water unit-6"/>
    <n v="0"/>
    <s v="6-6A--62"/>
    <s v=""/>
    <s v="6-6A-"/>
    <n v="1"/>
    <m/>
    <s v="not APN"/>
    <s v="not APN"/>
    <n v="0"/>
    <n v="0.6505859259259259"/>
    <n v="7427.6366666666663"/>
    <s v="direct"/>
    <n v="1"/>
    <n v="0.10132007704279809"/>
    <m/>
    <n v="0"/>
    <x v="0"/>
    <n v="0.93268383707513969"/>
    <n v="6927.6366666666663"/>
    <x v="1"/>
    <x v="0"/>
    <n v="0"/>
    <x v="3"/>
    <x v="3"/>
    <n v="300000"/>
    <s v="Other smaller work items"/>
    <s v="Metropolitan"/>
    <x v="1"/>
  </r>
  <r>
    <n v="1580"/>
    <s v="28-28B-_______62"/>
    <n v="4564"/>
    <x v="7"/>
    <x v="7"/>
    <x v="14"/>
    <x v="12"/>
    <s v=""/>
    <s v=""/>
    <s v="PD"/>
    <s v="Sanitary Plumbing"/>
    <s v="E"/>
    <x v="0"/>
    <n v="62"/>
    <x v="145"/>
    <s v="Item"/>
    <s v="-"/>
    <s v="-"/>
    <n v="4500"/>
    <s v="17_PD"/>
    <s v="03__E"/>
    <s v="28-28B"/>
    <n v="159"/>
    <s v="159 - PT AUGUSTA - PT 12 CHAPEL STREET TENANT OFFICE"/>
    <b v="1"/>
    <m/>
    <b v="1"/>
    <n v="1580"/>
    <s v=""/>
    <s v=""/>
    <s v="62-Replace chilled boiling water unit-28"/>
    <n v="0"/>
    <s v="28-28B--62"/>
    <s v=""/>
    <s v="28-28B-"/>
    <n v="0"/>
    <m/>
    <s v="not APN"/>
    <s v="not APN"/>
    <n v="0"/>
    <n v="0.866044766505636"/>
    <n v="8397.2014492753624"/>
    <s v="direct"/>
    <n v="1"/>
    <n v="8.6238104531456181E-2"/>
    <m/>
    <n v="0"/>
    <x v="1"/>
    <n v="0.94390815849793985"/>
    <n v="7926.1869565217394"/>
    <x v="0"/>
    <x v="0"/>
    <n v="0"/>
    <x v="3"/>
    <x v="3"/>
    <n v="300000"/>
    <s v="Other smaller work items"/>
    <s v="Regional"/>
    <x v="1"/>
  </r>
  <r>
    <n v="1876"/>
    <s v="34-34A-_______62"/>
    <n v="5477"/>
    <x v="37"/>
    <x v="37"/>
    <x v="136"/>
    <x v="80"/>
    <s v=""/>
    <s v=""/>
    <s v="PD"/>
    <s v="Sanitary Plumbing"/>
    <s v="E"/>
    <x v="0"/>
    <n v="62"/>
    <x v="145"/>
    <s v="Item"/>
    <s v="-"/>
    <s v="-"/>
    <n v="4500"/>
    <s v="17_PD"/>
    <s v="03__E"/>
    <s v="34-34A"/>
    <n v="197"/>
    <s v="197 - KINGSCOTE - 32 TELEGRAPH ROAD MAIN BUILDING"/>
    <b v="1"/>
    <m/>
    <b v="1"/>
    <n v="1876"/>
    <s v=""/>
    <s v=""/>
    <s v="62-Replace chilled boiling water unit-34"/>
    <n v="0"/>
    <s v="34-34A--62"/>
    <s v=""/>
    <s v="34-34A-"/>
    <n v="1"/>
    <m/>
    <s v="not APN"/>
    <s v="not APN"/>
    <n v="0"/>
    <n v="1.449142338494394"/>
    <n v="11021.140523224773"/>
    <s v="direct"/>
    <n v="1"/>
    <n v="6.5006771383907799E-2"/>
    <m/>
    <n v="0"/>
    <x v="1"/>
    <n v="0.95640083295336664"/>
    <n v="10540.627976508276"/>
    <x v="1"/>
    <x v="0"/>
    <n v="0"/>
    <x v="3"/>
    <x v="3"/>
    <n v="300000"/>
    <s v="Other smaller work items"/>
    <s v="Regional"/>
    <x v="1"/>
  </r>
  <r>
    <n v="1388"/>
    <s v="23-23D-______140"/>
    <n v="3992"/>
    <x v="21"/>
    <x v="21"/>
    <x v="103"/>
    <x v="11"/>
    <s v=""/>
    <s v=""/>
    <s v="PD"/>
    <s v="Sanitary Plumbing"/>
    <s v="C"/>
    <x v="2"/>
    <n v="140"/>
    <x v="146"/>
    <s v="Item"/>
    <s v="-"/>
    <s v="-"/>
    <n v="3500"/>
    <s v="17_PD"/>
    <s v="04__C"/>
    <s v="23-23D"/>
    <n v="135"/>
    <s v="135 - BORDERTOWN - POWER HOUSE ROAD EXTERNAL WORKS"/>
    <b v="1"/>
    <m/>
    <b v="1"/>
    <n v="1388"/>
    <s v=""/>
    <s v=""/>
    <s v="140-Replace existing 300mm wide steel grate to drains-23"/>
    <n v="0"/>
    <s v="23-23D--140"/>
    <s v=""/>
    <s v="23-23D-"/>
    <n v="0"/>
    <m/>
    <s v="not APN"/>
    <s v="not APN"/>
    <n v="0"/>
    <n v="0.85517256346179138"/>
    <n v="6493.1039721162706"/>
    <s v="direct"/>
    <n v="1"/>
    <n v="8.5919668035966471E-2"/>
    <m/>
    <n v="0"/>
    <x v="1"/>
    <n v="0.94540895322943974"/>
    <n v="6138.6386294883605"/>
    <x v="0"/>
    <x v="0"/>
    <n v="0"/>
    <x v="3"/>
    <x v="3"/>
    <n v="300000"/>
    <s v="Other smaller work items"/>
    <s v="Regional"/>
    <x v="1"/>
  </r>
  <r>
    <n v="274"/>
    <s v="4-4A-_________85"/>
    <n v="822"/>
    <x v="14"/>
    <x v="14"/>
    <x v="20"/>
    <x v="17"/>
    <s v=""/>
    <s v=""/>
    <s v="PD"/>
    <s v="Sanitary Plumbing"/>
    <s v="E"/>
    <x v="0"/>
    <n v="85"/>
    <x v="147"/>
    <s v="Item"/>
    <s v="-"/>
    <s v="-"/>
    <n v="12000"/>
    <s v="17_PD"/>
    <s v="03__E"/>
    <s v="4-4A"/>
    <n v="31"/>
    <s v="031 - ELIZABETH - PEWSEY AVENUE MAIN OFFICE BUILDNG"/>
    <b v="1"/>
    <m/>
    <b v="1"/>
    <n v="274"/>
    <s v=""/>
    <s v=""/>
    <s v="85-Replace existing fixtures to amenities-4"/>
    <n v="0"/>
    <s v="4-4A--85"/>
    <s v=""/>
    <s v="4-4A-"/>
    <n v="0"/>
    <m/>
    <s v="not APN"/>
    <s v="not APN"/>
    <n v="0"/>
    <n v="0.61530311890838207"/>
    <n v="19383.637426900586"/>
    <s v="direct"/>
    <n v="1"/>
    <n v="0.10024556844880272"/>
    <m/>
    <n v="0"/>
    <x v="0"/>
    <n v="0.93664397716528258"/>
    <n v="18155.567251461991"/>
    <x v="0"/>
    <x v="0"/>
    <n v="0"/>
    <x v="3"/>
    <x v="3"/>
    <n v="300000"/>
    <s v="Other smaller work items"/>
    <s v="Metropolitan"/>
    <x v="1"/>
  </r>
  <r>
    <n v="336"/>
    <s v="5-5A-_________85"/>
    <n v="1008"/>
    <x v="17"/>
    <x v="17"/>
    <x v="26"/>
    <x v="1"/>
    <s v=""/>
    <s v=""/>
    <s v="PD"/>
    <s v="Sanitary Plumbing"/>
    <s v="E"/>
    <x v="0"/>
    <n v="85"/>
    <x v="147"/>
    <s v="Item"/>
    <s v="-"/>
    <s v="-"/>
    <n v="15000"/>
    <s v="17_PD"/>
    <s v="03__E"/>
    <s v="5-5A"/>
    <n v="37"/>
    <s v="037 - HINDMARSH - 1 STATION PLACE OFFICE BUILDING"/>
    <b v="1"/>
    <m/>
    <b v="1"/>
    <n v="336"/>
    <s v=""/>
    <s v=""/>
    <s v="85-Replace existing fixtures to amenities-5"/>
    <n v="0"/>
    <s v="5-5A--85"/>
    <s v=""/>
    <s v="5-5A-"/>
    <n v="0"/>
    <m/>
    <s v="not APN"/>
    <s v="not APN"/>
    <n v="0"/>
    <n v="0.61426500237004267"/>
    <n v="24213.97503555064"/>
    <s v="direct"/>
    <n v="1"/>
    <n v="0.10038037700629353"/>
    <m/>
    <n v="0"/>
    <x v="0"/>
    <n v="0.93735736075285181"/>
    <n v="22697.147732659188"/>
    <x v="0"/>
    <x v="0"/>
    <n v="0"/>
    <x v="3"/>
    <x v="3"/>
    <n v="300000"/>
    <s v="Other smaller work items"/>
    <s v="Metropolitan"/>
    <x v="1"/>
  </r>
  <r>
    <n v="887"/>
    <s v="12-12E-_______85"/>
    <n v="2496"/>
    <x v="3"/>
    <x v="3"/>
    <x v="4"/>
    <x v="4"/>
    <s v=""/>
    <s v=""/>
    <s v="PD"/>
    <s v="Sanitary Plumbing"/>
    <s v="E"/>
    <x v="0"/>
    <n v="85"/>
    <x v="147"/>
    <s v="Item"/>
    <s v="-"/>
    <s v="-"/>
    <n v="10000"/>
    <s v="17_PD"/>
    <s v="03__E"/>
    <s v="12-12E"/>
    <n v="79"/>
    <s v="079 - MARLESTON SOUTH - 41-55 BARNES AVENUE CBD OFFICE / AMENITIES / CANTEEN BUILDING"/>
    <b v="1"/>
    <m/>
    <b v="1"/>
    <n v="887"/>
    <s v=""/>
    <s v=""/>
    <s v="85-Replace existing fixtures to amenities-12"/>
    <n v="0"/>
    <s v="12-12E--85"/>
    <s v=""/>
    <s v="12-12E-"/>
    <n v="0"/>
    <m/>
    <s v="not APN"/>
    <s v="not APN"/>
    <n v="0"/>
    <n v="0.62599123365146692"/>
    <n v="16259.91233651467"/>
    <s v="direct"/>
    <n v="1"/>
    <n v="0.10048017081246256"/>
    <m/>
    <n v="0"/>
    <x v="0"/>
    <n v="0.93478160489948414"/>
    <n v="15199.466949452104"/>
    <x v="0"/>
    <x v="0"/>
    <n v="0"/>
    <x v="3"/>
    <x v="3"/>
    <n v="300000"/>
    <s v="Other smaller work items"/>
    <s v="Metropolitan"/>
    <x v="1"/>
  </r>
  <r>
    <n v="1007"/>
    <s v="15-15C-_______85"/>
    <n v="2865"/>
    <x v="1"/>
    <x v="1"/>
    <x v="28"/>
    <x v="21"/>
    <s v=""/>
    <s v=""/>
    <s v="PD"/>
    <s v="Sanitary Plumbing"/>
    <s v="E"/>
    <x v="0"/>
    <n v="85"/>
    <x v="147"/>
    <s v="Item"/>
    <s v="-"/>
    <s v="-"/>
    <n v="25000"/>
    <s v="17_PD"/>
    <s v="03__E"/>
    <s v="15-15C"/>
    <n v="95"/>
    <s v="095 - ST MARYS - 33 AYLIFFES ROAD MALE TOILET BLOCK"/>
    <b v="1"/>
    <m/>
    <b v="1"/>
    <n v="1007"/>
    <s v=""/>
    <s v=""/>
    <s v="85-Replace existing fixtures to amenities-15"/>
    <n v="0"/>
    <s v="15-15C--85"/>
    <s v=""/>
    <s v="15-15C-"/>
    <n v="0"/>
    <m/>
    <s v="not APN"/>
    <s v="not APN"/>
    <n v="0"/>
    <n v="0.62371707841031143"/>
    <n v="40592.926960257784"/>
    <s v="direct"/>
    <n v="1"/>
    <n v="0.1004600341593235"/>
    <m/>
    <n v="1"/>
    <x v="0"/>
    <n v="0.93384845978707409"/>
    <n v="37907.642320085928"/>
    <x v="0"/>
    <x v="0"/>
    <n v="0"/>
    <x v="1"/>
    <x v="2"/>
    <n v="350000"/>
    <s v="Other smaller work items"/>
    <s v="Metropolitan"/>
    <x v="0"/>
  </r>
  <r>
    <n v="1387"/>
    <s v="23-23D-______138"/>
    <n v="3990"/>
    <x v="21"/>
    <x v="21"/>
    <x v="103"/>
    <x v="11"/>
    <s v=""/>
    <s v=""/>
    <s v="PD"/>
    <s v="Sanitary Plumbing"/>
    <s v="E"/>
    <x v="0"/>
    <n v="138"/>
    <x v="148"/>
    <s v="Item"/>
    <s v="-"/>
    <s v="-"/>
    <n v="5000"/>
    <s v="17_PD"/>
    <s v="03__E"/>
    <s v="23-23D"/>
    <n v="135"/>
    <s v="135 - BORDERTOWN - POWER HOUSE ROAD EXTERNAL WORKS"/>
    <b v="1"/>
    <m/>
    <b v="1"/>
    <n v="1387"/>
    <s v=""/>
    <s v=""/>
    <s v="138-Replace existing steel rainwater storage tank-23"/>
    <n v="0"/>
    <s v="23-23D--138"/>
    <s v=""/>
    <s v="23-23D-"/>
    <n v="0"/>
    <m/>
    <s v="not APN"/>
    <s v="not APN"/>
    <n v="0"/>
    <n v="0.85517256346179138"/>
    <n v="9275.8628173089583"/>
    <s v="direct"/>
    <n v="1"/>
    <n v="8.5919668035966471E-2"/>
    <m/>
    <n v="0"/>
    <x v="1"/>
    <n v="0.94540895322943974"/>
    <n v="8769.4837564119443"/>
    <x v="0"/>
    <x v="0"/>
    <n v="0"/>
    <x v="3"/>
    <x v="3"/>
    <n v="300000"/>
    <s v="Other smaller work items"/>
    <s v="Regional"/>
    <x v="1"/>
  </r>
  <r>
    <n v="1467"/>
    <s v="25-25B-______138"/>
    <n v="4215"/>
    <x v="16"/>
    <x v="16"/>
    <x v="106"/>
    <x v="74"/>
    <s v=""/>
    <s v=""/>
    <s v="PD"/>
    <s v="Sanitary Plumbing"/>
    <s v="E"/>
    <x v="0"/>
    <n v="138"/>
    <x v="148"/>
    <s v="Item"/>
    <s v="-"/>
    <s v="-"/>
    <n v="5000"/>
    <s v="17_PD"/>
    <s v="03__E"/>
    <s v="25-25B"/>
    <n v="143"/>
    <s v="143 - WHYALLA - 61-65 MCRITCHIE CRESCENT GARAGE / STORAGE"/>
    <b v="1"/>
    <m/>
    <b v="1"/>
    <n v="1467"/>
    <s v=""/>
    <s v=""/>
    <s v="138-Replace existing steel rainwater storage tank-25"/>
    <n v="0"/>
    <s v="25-25B--138"/>
    <s v=""/>
    <s v="25-25B-"/>
    <n v="0"/>
    <m/>
    <s v="not APN"/>
    <s v="not APN"/>
    <n v="0"/>
    <n v="0.89050482315112545"/>
    <n v="9452.5241157556266"/>
    <s v="direct"/>
    <n v="1"/>
    <n v="8.6884667074593275E-2"/>
    <m/>
    <n v="0"/>
    <x v="1"/>
    <n v="0.94047082475121058"/>
    <n v="8889.8231511254016"/>
    <x v="0"/>
    <x v="0"/>
    <n v="0"/>
    <x v="3"/>
    <x v="3"/>
    <n v="300000"/>
    <s v="Other smaller work items"/>
    <s v="Regional"/>
    <x v="1"/>
  </r>
  <r>
    <n v="1926"/>
    <s v="35-35D-______138"/>
    <n v="5631"/>
    <x v="8"/>
    <x v="8"/>
    <x v="140"/>
    <x v="11"/>
    <s v=""/>
    <s v=""/>
    <s v="PD"/>
    <s v="Sanitary Plumbing"/>
    <s v="E"/>
    <x v="0"/>
    <n v="138"/>
    <x v="148"/>
    <s v="Item"/>
    <s v="-"/>
    <s v="-"/>
    <n v="3500"/>
    <s v="17_PD"/>
    <s v="03__E"/>
    <s v="35-35D"/>
    <n v="203"/>
    <s v="203 - GUMERACHA - BIRDWOOD ROAD EXTERNAL WORKS"/>
    <b v="1"/>
    <m/>
    <b v="1"/>
    <n v="1926"/>
    <s v=""/>
    <s v=""/>
    <s v="138-Replace existing steel rainwater storage tank-35"/>
    <n v="0"/>
    <s v="35-35D--138"/>
    <s v=""/>
    <s v="35-35D-"/>
    <n v="0"/>
    <m/>
    <s v="not APN"/>
    <s v="not APN"/>
    <n v="0"/>
    <n v="0.61101110530168357"/>
    <n v="5638.5388685558928"/>
    <s v="direct"/>
    <n v="1"/>
    <n v="0.10027067941355537"/>
    <m/>
    <n v="0"/>
    <x v="1"/>
    <n v="0.93768701684070688"/>
    <n v="5287.1846909965498"/>
    <x v="0"/>
    <x v="1"/>
    <n v="0"/>
    <x v="3"/>
    <x v="3"/>
    <n v="300000"/>
    <s v="Other smaller work items"/>
    <s v="Regional"/>
    <x v="1"/>
  </r>
  <r>
    <n v="428"/>
    <s v="7-7A-________353"/>
    <n v="1250"/>
    <x v="0"/>
    <x v="0"/>
    <x v="1"/>
    <x v="1"/>
    <s v=""/>
    <s v=""/>
    <s v="PD"/>
    <s v="Sanitary Plumbing"/>
    <s v="E"/>
    <x v="0"/>
    <n v="353"/>
    <x v="149"/>
    <s v="Item"/>
    <s v="-"/>
    <s v="-"/>
    <n v="7500"/>
    <s v="17_PD"/>
    <s v="03__E"/>
    <s v="7-7A"/>
    <n v="44"/>
    <s v="044 - KESWICK - 1 ANZAC HIGHWAY OFFICE BUILDING"/>
    <b v="1"/>
    <m/>
    <b v="1"/>
    <n v="428"/>
    <s v=""/>
    <s v=""/>
    <s v="353-Replace Heating Hot Water Pump associated with Boiler No. 2 replacement-7"/>
    <n v="0"/>
    <s v="7-7A--353"/>
    <s v=""/>
    <s v="7-7A-"/>
    <n v="0"/>
    <m/>
    <s v="not APN"/>
    <s v="not APN"/>
    <n v="0"/>
    <n v="0.60882316575975093"/>
    <n v="12066.173743198133"/>
    <s v="direct"/>
    <n v="1"/>
    <n v="0.10000088373843743"/>
    <m/>
    <n v="1"/>
    <x v="0"/>
    <n v="0.93783079843594719"/>
    <n v="11316.029355650366"/>
    <x v="0"/>
    <x v="0"/>
    <n v="0"/>
    <x v="0"/>
    <x v="1"/>
    <n v="350000"/>
    <s v="Other smaller work items"/>
    <s v="Metropolitan"/>
    <x v="0"/>
  </r>
  <r>
    <n v="62"/>
    <s v="1-1A-1AS______97"/>
    <n v="174"/>
    <x v="23"/>
    <x v="23"/>
    <x v="41"/>
    <x v="30"/>
    <s v="1AS"/>
    <s v="Redundant Office (Storage)"/>
    <s v="CT"/>
    <s v="Contingency"/>
    <s v="O"/>
    <x v="4"/>
    <n v="97"/>
    <x v="32"/>
    <s v="Item"/>
    <s v="-"/>
    <s v="-"/>
    <n v="237000"/>
    <s v="52_CT"/>
    <s v="05__O"/>
    <s v="1-1A-1AS"/>
    <n v="6"/>
    <s v="006 - ANGLE PARK - 500 GRAND JUNCTION ROAD LOGISTICS Redundant Office (Storage)"/>
    <b v="1"/>
    <m/>
    <b v="1"/>
    <n v="62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A-1AS-97"/>
    <s v=""/>
    <s v="1-1A-1AS"/>
    <n v="0"/>
    <n v="4"/>
    <s v="major"/>
    <n v="0.60927160587671403"/>
    <n v="381397.37059278123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3"/>
    <s v="1-1A-1AS_____114"/>
    <n v="177"/>
    <x v="23"/>
    <x v="23"/>
    <x v="41"/>
    <x v="30"/>
    <s v="1AS"/>
    <s v="Redundant Office (Storage)"/>
    <s v="ES"/>
    <s v="Escalation"/>
    <s v="O"/>
    <x v="4"/>
    <n v="114"/>
    <x v="33"/>
    <s v="Item"/>
    <s v="-"/>
    <s v="-"/>
    <n v="346500"/>
    <s v="53_ES"/>
    <s v="05__O"/>
    <s v="1-1A-1AS"/>
    <n v="6"/>
    <s v="006 - ANGLE PARK - 500 GRAND JUNCTION ROAD LOGISTICS Redundant Office (Storage)"/>
    <b v="1"/>
    <m/>
    <b v="1"/>
    <n v="63"/>
    <n v="0"/>
    <n v="0"/>
    <s v="114-Escalation - calculated to the mid-point of seven year forecast-1"/>
    <n v="1"/>
    <s v="1-1A-1AS-114"/>
    <s v=""/>
    <s v="1-1A-1AS"/>
    <n v="0"/>
    <n v="4"/>
    <s v="major"/>
    <n v="0.60927160587671403"/>
    <n v="557612.61143628135"/>
    <n v="0.60927160587671403"/>
    <n v="0"/>
    <s v="on costs"/>
    <n v="0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1"/>
    <s v="1-1A-1AS_____116"/>
    <n v="171"/>
    <x v="23"/>
    <x v="23"/>
    <x v="41"/>
    <x v="30"/>
    <s v="1AS"/>
    <s v="Redundant Office (Storage)"/>
    <s v="LL"/>
    <s v="Locality Loading"/>
    <s v="O"/>
    <x v="4"/>
    <n v="116"/>
    <x v="34"/>
    <s v="Item"/>
    <s v="-"/>
    <s v="-"/>
    <s v="Excl."/>
    <s v="51_LL"/>
    <s v="05__O"/>
    <s v="1-1A-1AS"/>
    <n v="6"/>
    <s v="006 - ANGLE PARK - 500 GRAND JUNCTION ROAD LOGISTICS Redundant Office (Storage)"/>
    <b v="1"/>
    <m/>
    <b v="1"/>
    <n v="61"/>
    <s v="Not applicable to metro sites"/>
    <n v="0"/>
    <s v="116-Locality Loading-1"/>
    <n v="1"/>
    <s v="1-1A-1AS-116"/>
    <s v=""/>
    <s v="1-1A-1AS"/>
    <n v="0"/>
    <n v="4"/>
    <s v="major"/>
    <n v="0.60927160587671403"/>
    <n v="0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4"/>
    <s v="1-1A-1AS______99"/>
    <n v="180"/>
    <x v="23"/>
    <x v="23"/>
    <x v="41"/>
    <x v="30"/>
    <s v="1AS"/>
    <s v="Redundant Office (Storage)"/>
    <s v="PF"/>
    <s v="Professional Fees"/>
    <s v="O"/>
    <x v="4"/>
    <n v="99"/>
    <x v="36"/>
    <s v="Item"/>
    <s v="-"/>
    <s v="-"/>
    <n v="296500"/>
    <s v="54_PF"/>
    <s v="05__O"/>
    <s v="1-1A-1AS"/>
    <n v="6"/>
    <s v="006 - ANGLE PARK - 500 GRAND JUNCTION ROAD LOGISTICS Redundant Office (Storage)"/>
    <b v="1"/>
    <m/>
    <b v="1"/>
    <n v="64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A-1AS-99"/>
    <s v=""/>
    <s v="1-1A-1AS"/>
    <n v="0"/>
    <n v="4"/>
    <s v="major"/>
    <n v="0.60927160587671403"/>
    <n v="477149.03114244569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5"/>
    <s v="1-1A-1AS_____389"/>
    <n v="182"/>
    <x v="23"/>
    <x v="23"/>
    <x v="41"/>
    <x v="30"/>
    <s v="1AS"/>
    <s v="Redundant Office (Storage)"/>
    <s v="PF"/>
    <s v="Professional Fees"/>
    <s v="PF"/>
    <x v="5"/>
    <n v="389"/>
    <x v="37"/>
    <s v="Item"/>
    <s v="-"/>
    <s v="-"/>
    <n v="189949.07"/>
    <s v="54_PF"/>
    <s v="09_PF"/>
    <s v="1-1A-1AS"/>
    <n v="6"/>
    <s v="006 - ANGLE PARK - 500 GRAND JUNCTION ROAD LOGISTICS Redundant Office (Storage)"/>
    <b v="1"/>
    <m/>
    <b v="1"/>
    <n v="65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A-1AS-389"/>
    <s v=""/>
    <s v="1-1A-1AS"/>
    <n v="0"/>
    <n v="4"/>
    <s v="major"/>
    <n v="0.60927160587671403"/>
    <n v="305679.64491368836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0"/>
    <s v="1-1A-1AS______98"/>
    <n v="168"/>
    <x v="23"/>
    <x v="23"/>
    <x v="41"/>
    <x v="30"/>
    <s v="1AS"/>
    <s v="Redundant Office (Storage)"/>
    <s v="PR"/>
    <s v="Preliminaries"/>
    <s v="O"/>
    <x v="4"/>
    <n v="98"/>
    <x v="38"/>
    <s v="Item"/>
    <s v="-"/>
    <s v="-"/>
    <n v="355500"/>
    <s v="46_PR"/>
    <s v="05__O"/>
    <s v="1-1A-1AS"/>
    <n v="6"/>
    <s v="006 - ANGLE PARK - 500 GRAND JUNCTION ROAD LOGISTICS Redundant Office (Storage)"/>
    <b v="1"/>
    <m/>
    <b v="1"/>
    <n v="60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A-1AS-98"/>
    <s v=""/>
    <s v="1-1A-1AS"/>
    <n v="0"/>
    <n v="4"/>
    <s v="major"/>
    <n v="0.60927160587671403"/>
    <n v="572096.05588917178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66"/>
    <s v="1-1A-1AS_____100"/>
    <n v="185"/>
    <x v="23"/>
    <x v="23"/>
    <x v="41"/>
    <x v="30"/>
    <s v="1AS"/>
    <s v="Redundant Office (Storage)"/>
    <s v="ST"/>
    <s v="Statutory Charges"/>
    <s v="O"/>
    <x v="4"/>
    <n v="100"/>
    <x v="39"/>
    <s v="Item"/>
    <s v="-"/>
    <s v="-"/>
    <n v="17300"/>
    <s v="55_ST"/>
    <s v="05__O"/>
    <s v="1-1A-1AS"/>
    <n v="6"/>
    <s v="006 - ANGLE PARK - 500 GRAND JUNCTION ROAD LOGISTICS Redundant Office (Storage)"/>
    <b v="1"/>
    <m/>
    <b v="1"/>
    <n v="66"/>
    <s v="Statutory fees applicable to all building works"/>
    <s v="Levies need to be paid to obtain Development Approval"/>
    <s v="100-Statutory Charges - CITB Levy and Development Approval Fees-1"/>
    <n v="1"/>
    <s v="1-1A-1AS-100"/>
    <s v=""/>
    <s v="1-1A-1AS"/>
    <n v="0"/>
    <n v="4"/>
    <s v="major"/>
    <n v="0.60927160587671403"/>
    <n v="27840.398781667154"/>
    <n v="0.60927160587671403"/>
    <n v="0"/>
    <s v="on costs"/>
    <n v="1"/>
    <n v="0.10002196528543858"/>
    <m/>
    <n v="1"/>
    <x v="0"/>
    <n v="0.93780733982397801"/>
    <n v="0"/>
    <x v="0"/>
    <x v="0"/>
    <n v="0"/>
    <x v="2"/>
    <x v="8"/>
    <n v="350000"/>
    <s v="Other smaller work items"/>
    <s v="Metropolitan"/>
    <x v="0"/>
  </r>
  <r>
    <n v="58"/>
    <s v="1-1A-1AS_____149"/>
    <n v="164"/>
    <x v="23"/>
    <x v="23"/>
    <x v="41"/>
    <x v="30"/>
    <s v="1AS"/>
    <s v="Redundant Office (Storage)"/>
    <s v="XB"/>
    <s v="Outbuildings and Covered Ways"/>
    <s v="A"/>
    <x v="1"/>
    <n v="149"/>
    <x v="150"/>
    <s v="m²"/>
    <n v="1494"/>
    <n v="85"/>
    <n v="126990"/>
    <s v="35_XB"/>
    <s v="01__A"/>
    <s v="1-1A-1AS"/>
    <n v="6"/>
    <s v="006 - ANGLE PARK - 500 GRAND JUNCTION ROAD LOGISTICS Redundant Office (Storage)"/>
    <b v="1"/>
    <m/>
    <b v="1"/>
    <n v="58"/>
    <s v="Functionally obsolete"/>
    <s v="Limits options for new storage building"/>
    <s v="149-Demolish building complete (asbestos)-1"/>
    <n v="1"/>
    <s v="1-1A-1AS-149"/>
    <n v="0"/>
    <s v="1-1A-1AS"/>
    <n v="0"/>
    <n v="4"/>
    <s v="major"/>
    <n v="0.60927160587671403"/>
    <n v="204361.40123028393"/>
    <n v="0.60927160587671403"/>
    <n v="204361.40123028393"/>
    <s v="direct"/>
    <n v="1"/>
    <n v="0.10002196528543858"/>
    <m/>
    <n v="1"/>
    <x v="0"/>
    <n v="0.93780733982397801"/>
    <n v="191651.6220504732"/>
    <x v="0"/>
    <x v="0"/>
    <n v="0"/>
    <x v="2"/>
    <x v="8"/>
    <n v="350000"/>
    <s v="Other smaller work items"/>
    <s v="Metropolitan"/>
    <x v="0"/>
  </r>
  <r>
    <n v="59"/>
    <s v="1-1A-1AS_____150"/>
    <n v="165"/>
    <x v="23"/>
    <x v="23"/>
    <x v="41"/>
    <x v="30"/>
    <s v="1AS"/>
    <s v="Redundant Office (Storage)"/>
    <s v="XB"/>
    <s v="Outbuildings and Covered Ways"/>
    <s v="A"/>
    <x v="1"/>
    <n v="150"/>
    <x v="151"/>
    <s v="m²"/>
    <n v="1494"/>
    <n v="1500"/>
    <n v="2241000"/>
    <s v="35_XB"/>
    <s v="01__A"/>
    <s v="1-1A-1AS"/>
    <n v="6"/>
    <s v="006 - ANGLE PARK - 500 GRAND JUNCTION ROAD LOGISTICS Redundant Office (Storage)"/>
    <b v="1"/>
    <m/>
    <b v="1"/>
    <n v="59"/>
    <s v="Better storage required"/>
    <s v="No suitable storage"/>
    <s v="150-Replace demolished building with new storage building of same size-1"/>
    <n v="1"/>
    <s v="1-1A-1AS-150"/>
    <n v="0"/>
    <s v="1-1A-1AS"/>
    <n v="0"/>
    <n v="4"/>
    <s v="major"/>
    <n v="0.60927160587671403"/>
    <n v="3606377.6687697163"/>
    <n v="0.60927160587671403"/>
    <n v="3606377.6687697163"/>
    <s v="direct"/>
    <n v="1"/>
    <n v="0.10002196528543858"/>
    <m/>
    <n v="1"/>
    <x v="0"/>
    <n v="0.93780733982397801"/>
    <n v="3382087.4479495268"/>
    <x v="0"/>
    <x v="0"/>
    <n v="0"/>
    <x v="2"/>
    <x v="8"/>
    <n v="350000"/>
    <s v="Replace demolished building with new storage building of same size"/>
    <s v="Metropolitan"/>
    <x v="0"/>
  </r>
  <r>
    <n v="19"/>
    <s v="1-1A-1AW______97"/>
    <n v="48"/>
    <x v="23"/>
    <x v="23"/>
    <x v="41"/>
    <x v="30"/>
    <s v="1AW"/>
    <s v="Warehouse"/>
    <s v="CT"/>
    <s v="Contingency"/>
    <s v="O"/>
    <x v="4"/>
    <n v="97"/>
    <x v="32"/>
    <s v="Item"/>
    <s v="-"/>
    <s v="-"/>
    <n v="37000"/>
    <s v="52_CT"/>
    <s v="05__O"/>
    <s v="1-1A-1AW"/>
    <n v="3"/>
    <s v="003 - ANGLE PARK - 500 GRAND JUNCTION ROAD LOGISTICS Warehouse"/>
    <b v="1"/>
    <m/>
    <b v="1"/>
    <n v="19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A-1AW-97"/>
    <s v=""/>
    <s v="1-1A-1AW"/>
    <n v="0"/>
    <n v="1"/>
    <s v="minor"/>
    <n v="0.61003275185936445"/>
    <n v="59571.211818796488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145"/>
    <s v="2-2A-_________99"/>
    <n v="431"/>
    <x v="6"/>
    <x v="6"/>
    <x v="9"/>
    <x v="8"/>
    <s v=""/>
    <s v=""/>
    <s v="PF"/>
    <s v="Professional Fees"/>
    <s v="O"/>
    <x v="4"/>
    <n v="99"/>
    <x v="36"/>
    <s v="Item"/>
    <s v="-"/>
    <s v="-"/>
    <n v="44000"/>
    <s v="54_PF"/>
    <s v="05__O"/>
    <s v="2-2A"/>
    <n v="15"/>
    <s v="015 - ANGLE PARK - 480 GRAND JUNCTION ROAD TRAINING CENTRE (1985)"/>
    <b v="1"/>
    <m/>
    <b v="1"/>
    <n v="145"/>
    <s v=""/>
    <s v=""/>
    <s v="99-Professional Fees-2"/>
    <n v="0"/>
    <s v="2-2A--99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6"/>
    <s v="2-2B-_________99"/>
    <n v="466"/>
    <x v="6"/>
    <x v="6"/>
    <x v="42"/>
    <x v="31"/>
    <s v=""/>
    <s v=""/>
    <s v="PF"/>
    <s v="Professional Fees"/>
    <s v="O"/>
    <x v="4"/>
    <n v="99"/>
    <x v="36"/>
    <s v="Item"/>
    <s v="-"/>
    <s v="-"/>
    <n v="6000"/>
    <s v="54_PF"/>
    <s v="05__O"/>
    <s v="2-2B"/>
    <n v="16"/>
    <s v="016 - ANGLE PARK - 480 GRAND JUNCTION ROAD LARGE TRAINING CENTRE TRANSPORTABLE 1 (2013)"/>
    <b v="1"/>
    <m/>
    <b v="1"/>
    <n v="156"/>
    <s v=""/>
    <s v=""/>
    <s v="99-Professional Fees-2"/>
    <n v="0"/>
    <s v="2-2B--99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7"/>
    <s v="2-2C-_________99"/>
    <n v="501"/>
    <x v="6"/>
    <x v="6"/>
    <x v="43"/>
    <x v="32"/>
    <s v=""/>
    <s v=""/>
    <s v="PF"/>
    <s v="Professional Fees"/>
    <s v="O"/>
    <x v="4"/>
    <n v="99"/>
    <x v="36"/>
    <s v="Item"/>
    <s v="-"/>
    <s v="-"/>
    <n v="5000"/>
    <s v="54_PF"/>
    <s v="05__O"/>
    <s v="2-2C"/>
    <n v="17"/>
    <s v="017 - ANGLE PARK - 480 GRAND JUNCTION ROAD LARGE TRAINING CENTRE TRANSPORTABLE 2 (2013)"/>
    <b v="1"/>
    <m/>
    <b v="1"/>
    <n v="167"/>
    <s v=""/>
    <s v=""/>
    <s v="99-Professional Fees-2"/>
    <n v="0"/>
    <s v="2-2C--99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7"/>
    <s v="2-2E-_________99"/>
    <n v="536"/>
    <x v="6"/>
    <x v="6"/>
    <x v="44"/>
    <x v="33"/>
    <s v=""/>
    <s v=""/>
    <s v="PF"/>
    <s v="Professional Fees"/>
    <s v="O"/>
    <x v="4"/>
    <n v="99"/>
    <x v="36"/>
    <s v="Item"/>
    <s v="-"/>
    <s v="-"/>
    <n v="2500"/>
    <s v="54_PF"/>
    <s v="05__O"/>
    <s v="2-2E"/>
    <n v="19"/>
    <s v="019 - ANGLE PARK - 480 GRAND JUNCTION ROAD TRAINING CENTRE WORKSHOP"/>
    <b v="1"/>
    <m/>
    <b v="1"/>
    <n v="177"/>
    <s v=""/>
    <s v=""/>
    <s v="99-Professional Fees-2"/>
    <n v="0"/>
    <s v="2-2E--99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92"/>
    <s v="2-2G-_________99"/>
    <n v="580"/>
    <x v="6"/>
    <x v="6"/>
    <x v="45"/>
    <x v="11"/>
    <s v=""/>
    <s v=""/>
    <s v="PF"/>
    <s v="Professional Fees"/>
    <s v="O"/>
    <x v="4"/>
    <n v="99"/>
    <x v="36"/>
    <s v="Item"/>
    <s v="-"/>
    <s v="-"/>
    <n v="31000"/>
    <s v="54_PF"/>
    <s v="05__O"/>
    <s v="2-2G"/>
    <n v="21"/>
    <s v="021 - ANGLE PARK - 480 GRAND JUNCTION ROAD EXTERNAL WORKS"/>
    <b v="1"/>
    <m/>
    <b v="1"/>
    <n v="192"/>
    <s v=""/>
    <s v=""/>
    <s v="99-Professional Fees-2"/>
    <n v="0"/>
    <s v="2-2G--99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6"/>
    <s v="3-3B-_________99"/>
    <n v="648"/>
    <x v="5"/>
    <x v="5"/>
    <x v="6"/>
    <x v="6"/>
    <s v=""/>
    <s v=""/>
    <s v="PF"/>
    <s v="Professional Fees"/>
    <s v="O"/>
    <x v="4"/>
    <n v="99"/>
    <x v="36"/>
    <s v="Item"/>
    <s v="-"/>
    <s v="-"/>
    <n v="92500"/>
    <s v="54_PF"/>
    <s v="05__O"/>
    <s v="3-3B"/>
    <n v="24"/>
    <s v="024 - ANGLE PARK - 622 SOUTH ROAD FLEET WORKSHOP"/>
    <b v="1"/>
    <m/>
    <b v="1"/>
    <n v="216"/>
    <s v=""/>
    <s v=""/>
    <s v="99-Professional Fees-3"/>
    <n v="0"/>
    <s v="3-3B--99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7"/>
    <s v="3-3C-_________99"/>
    <n v="683"/>
    <x v="5"/>
    <x v="5"/>
    <x v="46"/>
    <x v="34"/>
    <s v=""/>
    <s v=""/>
    <s v="PF"/>
    <s v="Professional Fees"/>
    <s v="O"/>
    <x v="4"/>
    <n v="99"/>
    <x v="36"/>
    <s v="Item"/>
    <s v="-"/>
    <s v="-"/>
    <n v="4500"/>
    <s v="54_PF"/>
    <s v="05__O"/>
    <s v="3-3C"/>
    <n v="25"/>
    <s v="025 - ANGLE PARK - 622 SOUTH ROAD FLEET OFFICE"/>
    <b v="1"/>
    <m/>
    <b v="1"/>
    <n v="227"/>
    <s v=""/>
    <s v=""/>
    <s v="99-Professional Fees-3"/>
    <n v="0"/>
    <s v="3-3C--99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5"/>
    <s v="3-3E-_________99"/>
    <n v="712"/>
    <x v="5"/>
    <x v="5"/>
    <x v="47"/>
    <x v="35"/>
    <s v=""/>
    <s v=""/>
    <s v="PF"/>
    <s v="Professional Fees"/>
    <s v="O"/>
    <x v="4"/>
    <n v="99"/>
    <x v="36"/>
    <s v="Item"/>
    <s v="-"/>
    <s v="-"/>
    <n v="3000"/>
    <s v="54_PF"/>
    <s v="05__O"/>
    <s v="3-3E"/>
    <n v="27"/>
    <s v="027 - ANGLE PARK - 622 SOUTH ROAD SUBSTATION TOILET BLOCK"/>
    <b v="1"/>
    <m/>
    <b v="1"/>
    <n v="235"/>
    <s v=""/>
    <s v=""/>
    <s v="99-Professional Fees-3"/>
    <n v="0"/>
    <s v="3-3E--99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6"/>
    <s v="3-3F-_________99"/>
    <n v="746"/>
    <x v="5"/>
    <x v="5"/>
    <x v="48"/>
    <x v="36"/>
    <s v=""/>
    <s v=""/>
    <s v="PF"/>
    <s v="Professional Fees"/>
    <s v="O"/>
    <x v="4"/>
    <n v="99"/>
    <x v="36"/>
    <s v="Item"/>
    <s v="-"/>
    <s v="-"/>
    <n v="15000"/>
    <s v="54_PF"/>
    <s v="05__O"/>
    <s v="3-3F"/>
    <n v="28"/>
    <s v="028 - ANGLE PARK - 622 SOUTH ROAD SUBSTATION TRANSPORTABLE LUNCHROOM"/>
    <b v="1"/>
    <m/>
    <b v="1"/>
    <n v="246"/>
    <s v=""/>
    <s v=""/>
    <s v="99-Professional Fees-3"/>
    <n v="0"/>
    <s v="3-3F--99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8"/>
    <s v="3-3G-_________99"/>
    <n v="784"/>
    <x v="5"/>
    <x v="5"/>
    <x v="7"/>
    <x v="3"/>
    <s v=""/>
    <s v=""/>
    <s v="PF"/>
    <s v="Professional Fees"/>
    <s v="O"/>
    <x v="4"/>
    <n v="99"/>
    <x v="36"/>
    <s v="Item"/>
    <s v="-"/>
    <s v="-"/>
    <n v="22000"/>
    <s v="54_PF"/>
    <s v="05__O"/>
    <s v="3-3G"/>
    <n v="29"/>
    <s v="029 - ANGLE PARK - 622 SOUTH ROAD SUBSTATION WORKSHOP"/>
    <b v="1"/>
    <m/>
    <b v="1"/>
    <n v="258"/>
    <s v=""/>
    <s v=""/>
    <s v="99-Professional Fees-3"/>
    <n v="0"/>
    <s v="3-3G--99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81"/>
    <s v="4-4A-_________99"/>
    <n v="843"/>
    <x v="14"/>
    <x v="14"/>
    <x v="20"/>
    <x v="17"/>
    <s v=""/>
    <s v=""/>
    <s v="PF"/>
    <s v="Professional Fees"/>
    <s v="O"/>
    <x v="4"/>
    <n v="99"/>
    <x v="36"/>
    <s v="Item"/>
    <s v="-"/>
    <s v="-"/>
    <n v="13000"/>
    <s v="54_PF"/>
    <s v="05__O"/>
    <s v="4-4A"/>
    <n v="31"/>
    <s v="031 - ELIZABETH - PEWSEY AVENUE MAIN OFFICE BUILDNG"/>
    <b v="1"/>
    <m/>
    <b v="1"/>
    <n v="281"/>
    <s v=""/>
    <s v=""/>
    <s v="99-Professional Fees-4"/>
    <n v="0"/>
    <s v="4-4A--99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4"/>
    <s v="4-4B-_________99"/>
    <n v="884"/>
    <x v="14"/>
    <x v="14"/>
    <x v="25"/>
    <x v="19"/>
    <s v=""/>
    <s v=""/>
    <s v="PF"/>
    <s v="Professional Fees"/>
    <s v="O"/>
    <x v="4"/>
    <n v="99"/>
    <x v="36"/>
    <s v="Item"/>
    <s v="-"/>
    <s v="-"/>
    <n v="7000"/>
    <s v="54_PF"/>
    <s v="05__O"/>
    <s v="4-4B"/>
    <n v="32"/>
    <s v="032 - ELIZABETH - PEWSEY AVENUE WORKSHOP / OFFICE"/>
    <b v="1"/>
    <m/>
    <b v="1"/>
    <n v="294"/>
    <s v=""/>
    <s v=""/>
    <s v="99-Professional Fees-4"/>
    <n v="0"/>
    <s v="4-4B--99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302"/>
    <s v="4-4C-_________99"/>
    <n v="910"/>
    <x v="14"/>
    <x v="14"/>
    <x v="49"/>
    <x v="37"/>
    <s v=""/>
    <s v=""/>
    <s v="PF"/>
    <s v="Professional Fees"/>
    <s v="O"/>
    <x v="4"/>
    <n v="99"/>
    <x v="36"/>
    <s v="Item"/>
    <s v="-"/>
    <s v="-"/>
    <n v="4500"/>
    <s v="54_PF"/>
    <s v="05__O"/>
    <s v="4-4C"/>
    <n v="33"/>
    <s v="033 - ELIZABETH - PEWSEY AVENUE TRANSPORTABLE OFFICE 1"/>
    <b v="1"/>
    <m/>
    <b v="1"/>
    <n v="302"/>
    <s v=""/>
    <s v=""/>
    <s v="99-Professional Fees-4"/>
    <n v="0"/>
    <s v="4-4C--99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10"/>
    <s v="4-4D-_________99"/>
    <n v="936"/>
    <x v="14"/>
    <x v="14"/>
    <x v="50"/>
    <x v="38"/>
    <s v=""/>
    <s v=""/>
    <s v="PF"/>
    <s v="Professional Fees"/>
    <s v="O"/>
    <x v="4"/>
    <n v="99"/>
    <x v="36"/>
    <s v="Item"/>
    <s v="-"/>
    <s v="-"/>
    <n v="3500"/>
    <s v="54_PF"/>
    <s v="05__O"/>
    <s v="4-4D"/>
    <n v="34"/>
    <s v="034 - ELIZABETH - PEWSEY AVENUE TRANSPORTABLE OFFICE 2"/>
    <b v="1"/>
    <m/>
    <b v="1"/>
    <n v="310"/>
    <s v=""/>
    <s v=""/>
    <s v="99-Professional Fees-4"/>
    <n v="0"/>
    <s v="4-4D--99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7"/>
    <s v="4-4E-_________99"/>
    <n v="981"/>
    <x v="14"/>
    <x v="14"/>
    <x v="33"/>
    <x v="11"/>
    <s v=""/>
    <s v=""/>
    <s v="PF"/>
    <s v="Professional Fees"/>
    <s v="O"/>
    <x v="4"/>
    <n v="99"/>
    <x v="36"/>
    <s v="Item"/>
    <s v="-"/>
    <s v="-"/>
    <n v="178000"/>
    <s v="54_PF"/>
    <s v="05__O"/>
    <s v="4-4E"/>
    <n v="35"/>
    <s v="035 - ELIZABETH - PEWSEY AVENUE EXTERNAL WORKS"/>
    <b v="1"/>
    <m/>
    <b v="1"/>
    <n v="327"/>
    <s v=""/>
    <s v=""/>
    <s v="99-Professional Fees-4"/>
    <n v="0"/>
    <s v="4-4E--99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42"/>
    <s v="5-5A-_________99"/>
    <n v="1026"/>
    <x v="17"/>
    <x v="17"/>
    <x v="26"/>
    <x v="1"/>
    <s v=""/>
    <s v=""/>
    <s v="PF"/>
    <s v="Professional Fees"/>
    <s v="O"/>
    <x v="4"/>
    <n v="99"/>
    <x v="36"/>
    <s v="Item"/>
    <s v="-"/>
    <s v="-"/>
    <n v="20000"/>
    <s v="54_PF"/>
    <s v="05__O"/>
    <s v="5-5A"/>
    <n v="37"/>
    <s v="037 - HINDMARSH - 1 STATION PLACE OFFICE BUILDING"/>
    <b v="1"/>
    <m/>
    <b v="1"/>
    <n v="342"/>
    <s v=""/>
    <s v=""/>
    <s v="99-Professional Fees-5"/>
    <n v="0"/>
    <s v="5-5A--99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4"/>
    <s v="5-5B-_________99"/>
    <n v="1064"/>
    <x v="17"/>
    <x v="17"/>
    <x v="51"/>
    <x v="11"/>
    <s v=""/>
    <s v=""/>
    <s v="PF"/>
    <s v="Professional Fees"/>
    <s v="O"/>
    <x v="4"/>
    <n v="99"/>
    <x v="36"/>
    <s v="Item"/>
    <s v="-"/>
    <s v="-"/>
    <n v="15000"/>
    <s v="54_PF"/>
    <s v="05__O"/>
    <s v="5-5B"/>
    <n v="38"/>
    <s v="038 - HINDMARSH - 1 STATION PLACE EXTERNAL WORKS"/>
    <b v="1"/>
    <m/>
    <b v="1"/>
    <n v="354"/>
    <s v=""/>
    <s v=""/>
    <s v="99-Professional Fees-5"/>
    <n v="0"/>
    <s v="5-5B--99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71"/>
    <s v="6-6A-_________99"/>
    <n v="1114"/>
    <x v="11"/>
    <x v="11"/>
    <x v="15"/>
    <x v="13"/>
    <s v=""/>
    <s v=""/>
    <s v="PF"/>
    <s v="Professional Fees"/>
    <s v="O"/>
    <x v="4"/>
    <n v="99"/>
    <x v="36"/>
    <s v="Item"/>
    <s v="-"/>
    <s v="-"/>
    <n v="3500"/>
    <s v="54_PF"/>
    <s v="05__O"/>
    <s v="6-6A"/>
    <n v="40"/>
    <s v="040 - HOLDEN HILL - 38-44 JACOBSON CRESCENT OFFICE"/>
    <b v="1"/>
    <m/>
    <b v="1"/>
    <n v="371"/>
    <s v=""/>
    <s v=""/>
    <s v="99-Professional Fees-6"/>
    <n v="0"/>
    <s v="6-6A--99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3"/>
    <s v="6-6B-_________99"/>
    <n v="1152"/>
    <x v="11"/>
    <x v="11"/>
    <x v="34"/>
    <x v="5"/>
    <s v=""/>
    <s v=""/>
    <s v="PF"/>
    <s v="Professional Fees"/>
    <s v="O"/>
    <x v="4"/>
    <n v="99"/>
    <x v="36"/>
    <s v="Item"/>
    <s v="-"/>
    <s v="-"/>
    <n v="4000"/>
    <s v="54_PF"/>
    <s v="05__O"/>
    <s v="6-6B"/>
    <n v="41"/>
    <s v="041 - HOLDEN HILL - 38-44 JACOBSON CRESCENT WORKSHOP"/>
    <b v="1"/>
    <m/>
    <b v="1"/>
    <n v="383"/>
    <s v=""/>
    <s v=""/>
    <s v="99-Professional Fees-6"/>
    <n v="0"/>
    <s v="6-6B--99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7"/>
    <s v="6-6C-_________99"/>
    <n v="1192"/>
    <x v="11"/>
    <x v="11"/>
    <x v="52"/>
    <x v="11"/>
    <s v=""/>
    <s v=""/>
    <s v="PF"/>
    <s v="Professional Fees"/>
    <s v="O"/>
    <x v="4"/>
    <n v="99"/>
    <x v="36"/>
    <s v="Item"/>
    <s v="-"/>
    <s v="-"/>
    <n v="13500"/>
    <s v="54_PF"/>
    <s v="05__O"/>
    <s v="6-6C"/>
    <n v="42"/>
    <s v="042 - HOLDEN HILL - 38-44 JACOBSON CRESCENT EXTERNAL WORKS"/>
    <b v="1"/>
    <m/>
    <b v="1"/>
    <n v="397"/>
    <s v=""/>
    <s v=""/>
    <s v="99-Professional Fees-6"/>
    <n v="0"/>
    <s v="6-6C--99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70"/>
    <s v="7-7A-_________99"/>
    <n v="1314"/>
    <x v="0"/>
    <x v="0"/>
    <x v="1"/>
    <x v="1"/>
    <s v=""/>
    <s v=""/>
    <s v="PF"/>
    <s v="Professional Fees"/>
    <s v="O"/>
    <x v="4"/>
    <n v="99"/>
    <x v="36"/>
    <s v="Item"/>
    <s v="-"/>
    <s v="-"/>
    <n v="1230000"/>
    <s v="54_PF"/>
    <s v="05__O"/>
    <s v="7-7A"/>
    <n v="44"/>
    <s v="044 - KESWICK - 1 ANZAC HIGHWAY OFFICE BUILDING"/>
    <b v="1"/>
    <m/>
    <b v="1"/>
    <n v="470"/>
    <s v=""/>
    <s v=""/>
    <s v="99-Professional Fees-7"/>
    <n v="0"/>
    <s v="7-7A--99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12"/>
    <s v="7-7B-_________99"/>
    <n v="1404"/>
    <x v="0"/>
    <x v="0"/>
    <x v="0"/>
    <x v="0"/>
    <s v=""/>
    <s v=""/>
    <s v="PF"/>
    <s v="Professional Fees"/>
    <s v="O"/>
    <x v="4"/>
    <n v="99"/>
    <x v="36"/>
    <s v="Item"/>
    <s v="-"/>
    <s v="-"/>
    <n v="44500"/>
    <s v="54_PF"/>
    <s v="05__O"/>
    <s v="7-7B"/>
    <n v="45"/>
    <s v="045 - KESWICK - 1 ANZAC HIGHWAY UNDERCROFT &amp; DECK CARPARK"/>
    <b v="1"/>
    <m/>
    <b v="1"/>
    <n v="512"/>
    <s v=""/>
    <s v=""/>
    <s v="99-Professional Fees-7"/>
    <n v="0"/>
    <s v="7-7B--99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20"/>
    <s v="8--___________99"/>
    <n v="1429"/>
    <x v="24"/>
    <x v="24"/>
    <x v="53"/>
    <x v="39"/>
    <s v=""/>
    <s v=""/>
    <s v="PF"/>
    <s v="Professional Fees"/>
    <s v="O"/>
    <x v="4"/>
    <n v="99"/>
    <x v="36"/>
    <s v="Item"/>
    <s v="-"/>
    <s v="-"/>
    <n v="114000"/>
    <s v="54_PF"/>
    <s v="05__O"/>
    <s v="8"/>
    <n v="46"/>
    <s v="046 - KESWICK - 1F, 12-22 RICHMOND ROAD"/>
    <b v="1"/>
    <m/>
    <b v="1"/>
    <n v="520"/>
    <s v=""/>
    <s v=""/>
    <s v="99-Professional Fees-8"/>
    <n v="0"/>
    <s v="8---99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3"/>
    <s v="9--___________99"/>
    <n v="1483"/>
    <x v="25"/>
    <x v="25"/>
    <x v="53"/>
    <x v="39"/>
    <s v=""/>
    <s v=""/>
    <s v="PF"/>
    <s v="Professional Fees"/>
    <s v="O"/>
    <x v="4"/>
    <n v="99"/>
    <x v="36"/>
    <s v="Item"/>
    <s v="-"/>
    <s v="-"/>
    <n v="95000"/>
    <s v="54_PF"/>
    <s v="05__O"/>
    <s v="9"/>
    <n v="47"/>
    <s v="047 - KESWICK (CARPARK) - RAILWAY TERRACE"/>
    <b v="1"/>
    <m/>
    <b v="1"/>
    <n v="543"/>
    <s v=""/>
    <s v=""/>
    <s v="99-Professional Fees-9"/>
    <n v="0"/>
    <s v="9---99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51"/>
    <s v="10-10A-_______99"/>
    <n v="1509"/>
    <x v="20"/>
    <x v="20"/>
    <x v="54"/>
    <x v="40"/>
    <s v=""/>
    <s v=""/>
    <s v="PF"/>
    <s v="Professional Fees"/>
    <s v="O"/>
    <x v="4"/>
    <n v="99"/>
    <x v="36"/>
    <s v="Item"/>
    <s v="-"/>
    <s v="-"/>
    <n v="57500"/>
    <s v="54_PF"/>
    <s v="05__O"/>
    <s v="10-10A"/>
    <n v="49"/>
    <s v="049 - KURRALTA PARK - 31-33 BROUGHTON AVENUE OFFICE BUILDING"/>
    <b v="1"/>
    <m/>
    <b v="1"/>
    <n v="551"/>
    <s v=""/>
    <s v=""/>
    <s v="99-Professional Fees-10"/>
    <n v="0"/>
    <s v="10-10A--99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61"/>
    <s v="10-10B-_______99"/>
    <n v="1541"/>
    <x v="20"/>
    <x v="20"/>
    <x v="55"/>
    <x v="41"/>
    <s v=""/>
    <s v=""/>
    <s v="PF"/>
    <s v="Professional Fees"/>
    <s v="O"/>
    <x v="4"/>
    <n v="99"/>
    <x v="36"/>
    <s v="Item"/>
    <s v="-"/>
    <s v="-"/>
    <n v="23000"/>
    <s v="54_PF"/>
    <s v="05__O"/>
    <s v="10-10B"/>
    <n v="50"/>
    <s v="050 - KURRALTA PARK - 31-33 BROUGHTON AVENUE MUSEUM"/>
    <b v="1"/>
    <m/>
    <b v="1"/>
    <n v="561"/>
    <s v=""/>
    <s v=""/>
    <s v="99-Professional Fees-10"/>
    <n v="0"/>
    <s v="10-10B--99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3"/>
    <s v="10-10C-_______99"/>
    <n v="1579"/>
    <x v="20"/>
    <x v="20"/>
    <x v="35"/>
    <x v="24"/>
    <s v=""/>
    <s v=""/>
    <s v="PF"/>
    <s v="Professional Fees"/>
    <s v="O"/>
    <x v="4"/>
    <n v="99"/>
    <x v="36"/>
    <s v="Item"/>
    <s v="-"/>
    <s v="-"/>
    <n v="3000"/>
    <s v="54_PF"/>
    <s v="05__O"/>
    <s v="10-10C"/>
    <n v="51"/>
    <s v="051 - KURRALTA PARK - 31-33 BROUGHTON AVENUE STORAGE SHED"/>
    <b v="1"/>
    <m/>
    <b v="1"/>
    <n v="573"/>
    <s v=""/>
    <s v=""/>
    <s v="99-Professional Fees-10"/>
    <n v="0"/>
    <s v="10-10C--99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7"/>
    <s v="10-10D-_______99"/>
    <n v="1619"/>
    <x v="20"/>
    <x v="20"/>
    <x v="56"/>
    <x v="10"/>
    <s v=""/>
    <s v=""/>
    <s v="PF"/>
    <s v="Professional Fees"/>
    <s v="O"/>
    <x v="4"/>
    <n v="99"/>
    <x v="36"/>
    <s v="Item"/>
    <s v="-"/>
    <s v="-"/>
    <n v="73000"/>
    <s v="54_PF"/>
    <s v="05__O"/>
    <s v="10-10D"/>
    <n v="52"/>
    <s v="052 - KURRALTA PARK - 31-33 BROUGHTON AVENUE EXTERNAL WORKS"/>
    <b v="1"/>
    <m/>
    <b v="1"/>
    <n v="587"/>
    <s v=""/>
    <s v=""/>
    <s v="99-Professional Fees-10"/>
    <n v="0"/>
    <s v="10-10D--99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602"/>
    <s v="11-11A-_______99"/>
    <n v="1661"/>
    <x v="2"/>
    <x v="2"/>
    <x v="57"/>
    <x v="42"/>
    <s v=""/>
    <s v=""/>
    <s v="PF"/>
    <s v="Professional Fees"/>
    <s v="O"/>
    <x v="4"/>
    <n v="99"/>
    <x v="36"/>
    <s v="Item"/>
    <s v="-"/>
    <s v="-"/>
    <n v="40000"/>
    <s v="54_PF"/>
    <s v="05__O"/>
    <s v="11-11A"/>
    <n v="54"/>
    <s v="054 - MARLESTON NORTH - 212 RICHMOND ROAD OIL TEST LAB (TRANSCARE)"/>
    <b v="1"/>
    <m/>
    <b v="1"/>
    <n v="602"/>
    <s v=""/>
    <s v=""/>
    <s v="99-Professional Fees-11"/>
    <n v="0"/>
    <s v="11-11A--99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6"/>
    <s v="11-11B-_______99"/>
    <n v="1703"/>
    <x v="2"/>
    <x v="2"/>
    <x v="58"/>
    <x v="43"/>
    <s v=""/>
    <s v=""/>
    <s v="PF"/>
    <s v="Professional Fees"/>
    <s v="O"/>
    <x v="4"/>
    <n v="99"/>
    <x v="36"/>
    <s v="Item"/>
    <s v="-"/>
    <s v="-"/>
    <n v="9500"/>
    <s v="54_PF"/>
    <s v="05__O"/>
    <s v="11-11B"/>
    <n v="55"/>
    <s v="055 - MARLESTON NORTH - 212 RICHMOND ROAD OIL PLANT &amp; STORAGE SHEDS"/>
    <b v="1"/>
    <m/>
    <b v="1"/>
    <n v="616"/>
    <s v=""/>
    <s v=""/>
    <s v="99-Professional Fees-11"/>
    <n v="0"/>
    <s v="11-11B--99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29"/>
    <s v="11-11C-_______99"/>
    <n v="1740"/>
    <x v="2"/>
    <x v="2"/>
    <x v="59"/>
    <x v="44"/>
    <s v=""/>
    <s v=""/>
    <s v="PF"/>
    <s v="Professional Fees"/>
    <s v="O"/>
    <x v="4"/>
    <n v="99"/>
    <x v="36"/>
    <s v="Item"/>
    <s v="-"/>
    <s v="-"/>
    <n v="4000"/>
    <s v="54_PF"/>
    <s v="05__O"/>
    <s v="11-11C"/>
    <n v="56"/>
    <s v="056 - MARLESTON NORTH - 212 RICHMOND ROAD OUTPOST OFFICE"/>
    <b v="1"/>
    <m/>
    <b v="1"/>
    <n v="629"/>
    <s v=""/>
    <s v=""/>
    <s v="99-Professional Fees-11"/>
    <n v="0"/>
    <s v="11-11C--99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8"/>
    <s v="11-11D-_______99"/>
    <n v="1769"/>
    <x v="2"/>
    <x v="2"/>
    <x v="36"/>
    <x v="25"/>
    <s v=""/>
    <s v=""/>
    <s v="PF"/>
    <s v="Professional Fees"/>
    <s v="O"/>
    <x v="4"/>
    <n v="99"/>
    <x v="36"/>
    <s v="Item"/>
    <s v="-"/>
    <s v="-"/>
    <n v="5000"/>
    <s v="54_PF"/>
    <s v="05__O"/>
    <s v="11-11D"/>
    <n v="57"/>
    <s v="057 - MARLESTON NORTH - 212 RICHMOND ROAD CRANE OPERATION AREA"/>
    <b v="1"/>
    <m/>
    <b v="1"/>
    <n v="638"/>
    <s v=""/>
    <s v=""/>
    <s v="99-Professional Fees-11"/>
    <n v="0"/>
    <s v="11-11D--99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62"/>
    <s v="11-11E-_______99"/>
    <n v="1831"/>
    <x v="2"/>
    <x v="2"/>
    <x v="60"/>
    <x v="45"/>
    <s v=""/>
    <s v=""/>
    <s v="PF"/>
    <s v="Professional Fees"/>
    <s v="O"/>
    <x v="4"/>
    <n v="99"/>
    <x v="36"/>
    <s v="Item"/>
    <s v="-"/>
    <s v="-"/>
    <n v="76500"/>
    <s v="54_PF"/>
    <s v="05__O"/>
    <s v="11-11E"/>
    <n v="58"/>
    <s v="058 - MARLESTON NORTH - 212 RICHMOND ROAD TRANSFORMER WORKSHOP &amp; OFFICE (INCL. ADJACENT SHEDS)"/>
    <b v="1"/>
    <m/>
    <b v="1"/>
    <n v="662"/>
    <s v=""/>
    <s v=""/>
    <s v="99-Professional Fees-11"/>
    <n v="0"/>
    <s v="11-11E--99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8"/>
    <s v="11-11F-_______99"/>
    <n v="1873"/>
    <x v="2"/>
    <x v="2"/>
    <x v="61"/>
    <x v="46"/>
    <s v=""/>
    <s v=""/>
    <s v="PF"/>
    <s v="Professional Fees"/>
    <s v="O"/>
    <x v="4"/>
    <n v="99"/>
    <x v="36"/>
    <s v="Item"/>
    <s v="-"/>
    <s v="-"/>
    <n v="29000"/>
    <s v="54_PF"/>
    <s v="05__O"/>
    <s v="11-11F"/>
    <n v="59"/>
    <s v="059 - MARLESTON NORTH - 212 RICHMOND ROAD EXTERNAL STORAGE AREA"/>
    <b v="1"/>
    <m/>
    <b v="1"/>
    <n v="678"/>
    <s v=""/>
    <s v=""/>
    <s v="99-Professional Fees-11"/>
    <n v="0"/>
    <s v="11-11F--99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91"/>
    <s v="11-11G-_______99"/>
    <n v="1908"/>
    <x v="2"/>
    <x v="2"/>
    <x v="62"/>
    <x v="47"/>
    <s v=""/>
    <s v=""/>
    <s v="PF"/>
    <s v="Professional Fees"/>
    <s v="O"/>
    <x v="4"/>
    <n v="99"/>
    <x v="36"/>
    <s v="Item"/>
    <s v="-"/>
    <s v="-"/>
    <n v="18500"/>
    <s v="54_PF"/>
    <s v="05__O"/>
    <s v="11-11G"/>
    <n v="60"/>
    <s v="060 - MARLESTON NORTH - 212 RICHMOND ROAD CARPARK"/>
    <b v="1"/>
    <m/>
    <b v="1"/>
    <n v="691"/>
    <s v=""/>
    <s v=""/>
    <s v="99-Professional Fees-11"/>
    <n v="0"/>
    <s v="11-11G--99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7"/>
    <s v="11-11I-_______99"/>
    <n v="1957"/>
    <x v="2"/>
    <x v="2"/>
    <x v="63"/>
    <x v="48"/>
    <s v=""/>
    <s v=""/>
    <s v="PF"/>
    <s v="Professional Fees"/>
    <s v="O"/>
    <x v="4"/>
    <n v="99"/>
    <x v="36"/>
    <s v="Item"/>
    <s v="-"/>
    <s v="-"/>
    <n v="7000"/>
    <s v="54_PF"/>
    <s v="05__O"/>
    <s v="11-11I"/>
    <n v="62"/>
    <s v="062 - MARLESTON NORTH - 212 RICHMOND ROAD WHITE HOUSE"/>
    <b v="1"/>
    <m/>
    <b v="1"/>
    <n v="707"/>
    <s v=""/>
    <s v=""/>
    <s v="99-Professional Fees-11"/>
    <n v="0"/>
    <s v="11-11I--99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8"/>
    <s v="11-11J-_______99"/>
    <n v="1992"/>
    <x v="2"/>
    <x v="2"/>
    <x v="64"/>
    <x v="49"/>
    <s v=""/>
    <s v=""/>
    <s v="PF"/>
    <s v="Professional Fees"/>
    <s v="O"/>
    <x v="4"/>
    <n v="99"/>
    <x v="36"/>
    <s v="Item"/>
    <s v="-"/>
    <s v="-"/>
    <n v="2500"/>
    <s v="54_PF"/>
    <s v="05__O"/>
    <s v="11-11J"/>
    <n v="63"/>
    <s v="063 - MARLESTON NORTH - 212 RICHMOND ROAD ADMINISTRATION OFFICE"/>
    <b v="1"/>
    <m/>
    <b v="1"/>
    <n v="718"/>
    <s v=""/>
    <s v=""/>
    <s v="99-Professional Fees-11"/>
    <n v="0"/>
    <s v="11-11J--99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7"/>
    <s v="11-11K-_______99"/>
    <n v="2021"/>
    <x v="2"/>
    <x v="2"/>
    <x v="65"/>
    <x v="50"/>
    <s v=""/>
    <s v=""/>
    <s v="PF"/>
    <s v="Professional Fees"/>
    <s v="O"/>
    <x v="4"/>
    <n v="99"/>
    <x v="36"/>
    <s v="Item"/>
    <s v="-"/>
    <s v="-"/>
    <n v="1500"/>
    <s v="54_PF"/>
    <s v="05__O"/>
    <s v="11-11K"/>
    <n v="64"/>
    <s v="064 - MARLESTON NORTH - 212 RICHMOND ROAD SUBSTATION MAINTENANCE OFFICE"/>
    <b v="1"/>
    <m/>
    <b v="1"/>
    <n v="727"/>
    <s v=""/>
    <s v=""/>
    <s v="99-Professional Fees-11"/>
    <n v="0"/>
    <s v="11-11K--99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39"/>
    <s v="11-11L-_______99"/>
    <n v="2055"/>
    <x v="2"/>
    <x v="2"/>
    <x v="66"/>
    <x v="51"/>
    <s v=""/>
    <s v=""/>
    <s v="PF"/>
    <s v="Professional Fees"/>
    <s v="O"/>
    <x v="4"/>
    <n v="99"/>
    <x v="36"/>
    <s v="Item"/>
    <s v="-"/>
    <s v="-"/>
    <n v="8000"/>
    <s v="54_PF"/>
    <s v="05__O"/>
    <s v="11-11L"/>
    <n v="65"/>
    <s v="065 - MARLESTON NORTH - 212 RICHMOND ROAD HV OFFICE/TEST CENTRE"/>
    <b v="1"/>
    <m/>
    <b v="1"/>
    <n v="739"/>
    <s v=""/>
    <s v=""/>
    <s v="99-Professional Fees-11"/>
    <n v="0"/>
    <s v="11-11L--99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8"/>
    <s v="11-11M-_______99"/>
    <n v="2084"/>
    <x v="2"/>
    <x v="2"/>
    <x v="32"/>
    <x v="23"/>
    <s v=""/>
    <s v=""/>
    <s v="PF"/>
    <s v="Professional Fees"/>
    <s v="O"/>
    <x v="4"/>
    <n v="99"/>
    <x v="36"/>
    <s v="Item"/>
    <s v="-"/>
    <s v="-"/>
    <n v="13000"/>
    <s v="54_PF"/>
    <s v="05__O"/>
    <s v="11-11M"/>
    <n v="66"/>
    <s v="066 - MARLESTON NORTH - 212 RICHMOND ROAD CREATIVE SERVICES"/>
    <b v="1"/>
    <m/>
    <b v="1"/>
    <n v="748"/>
    <s v=""/>
    <s v=""/>
    <s v="99-Professional Fees-11"/>
    <n v="0"/>
    <s v="11-11M--99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59"/>
    <s v="11-11N-_______99"/>
    <n v="2117"/>
    <x v="2"/>
    <x v="2"/>
    <x v="8"/>
    <x v="7"/>
    <s v=""/>
    <s v=""/>
    <s v="PF"/>
    <s v="Professional Fees"/>
    <s v="O"/>
    <x v="4"/>
    <n v="99"/>
    <x v="36"/>
    <s v="Item"/>
    <s v="-"/>
    <s v="-"/>
    <n v="9000"/>
    <s v="54_PF"/>
    <s v="05__O"/>
    <s v="11-11N"/>
    <n v="67"/>
    <s v="067 - MARLESTON NORTH - 212 RICHMOND ROAD WELDING WORKSHOP"/>
    <b v="1"/>
    <m/>
    <b v="1"/>
    <n v="759"/>
    <s v=""/>
    <s v=""/>
    <s v="99-Professional Fees-11"/>
    <n v="0"/>
    <s v="11-11N--99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6"/>
    <s v="11-11O-_______99"/>
    <n v="2162"/>
    <x v="2"/>
    <x v="2"/>
    <x v="3"/>
    <x v="3"/>
    <s v=""/>
    <s v=""/>
    <s v="PF"/>
    <s v="Professional Fees"/>
    <s v="O"/>
    <x v="4"/>
    <n v="99"/>
    <x v="36"/>
    <s v="Item"/>
    <s v="-"/>
    <s v="-"/>
    <n v="34000"/>
    <s v="54_PF"/>
    <s v="05__O"/>
    <s v="11-11O"/>
    <n v="68"/>
    <s v="068 - MARLESTON NORTH - 212 RICHMOND ROAD SUBSTATION WORKSHOP"/>
    <b v="1"/>
    <m/>
    <b v="1"/>
    <n v="776"/>
    <s v=""/>
    <s v=""/>
    <s v="99-Professional Fees-11"/>
    <n v="0"/>
    <s v="11-11O--99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92"/>
    <s v="11-11P-_______99"/>
    <n v="2205"/>
    <x v="2"/>
    <x v="2"/>
    <x v="67"/>
    <x v="52"/>
    <s v=""/>
    <s v=""/>
    <s v="PF"/>
    <s v="Professional Fees"/>
    <s v="O"/>
    <x v="4"/>
    <n v="99"/>
    <x v="36"/>
    <s v="Item"/>
    <s v="-"/>
    <s v="-"/>
    <n v="27500"/>
    <s v="54_PF"/>
    <s v="05__O"/>
    <s v="11-11P"/>
    <n v="69"/>
    <s v="069 - MARLESTON NORTH - 212 RICHMOND ROAD SUBSTATION STORE"/>
    <b v="1"/>
    <m/>
    <b v="1"/>
    <n v="792"/>
    <s v=""/>
    <s v=""/>
    <s v="99-Professional Fees-11"/>
    <n v="0"/>
    <s v="11-11P--99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4"/>
    <s v="11-11Q-_______99"/>
    <n v="2239"/>
    <x v="2"/>
    <x v="2"/>
    <x v="68"/>
    <x v="53"/>
    <s v=""/>
    <s v=""/>
    <s v="PF"/>
    <s v="Professional Fees"/>
    <s v="O"/>
    <x v="4"/>
    <n v="99"/>
    <x v="36"/>
    <s v="Item"/>
    <s v="-"/>
    <s v="-"/>
    <n v="23000"/>
    <s v="54_PF"/>
    <s v="05__O"/>
    <s v="11-11Q"/>
    <n v="70"/>
    <s v="070 - MARLESTON NORTH - 212 RICHMOND ROAD SUBSTATION EXTERNAL STORAGE"/>
    <b v="1"/>
    <m/>
    <b v="1"/>
    <n v="804"/>
    <s v=""/>
    <s v=""/>
    <s v="99-Professional Fees-11"/>
    <n v="0"/>
    <s v="11-11Q--99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3"/>
    <s v="11-11R-_______99"/>
    <n v="2268"/>
    <x v="2"/>
    <x v="2"/>
    <x v="69"/>
    <x v="54"/>
    <s v=""/>
    <s v=""/>
    <s v="PF"/>
    <s v="Professional Fees"/>
    <s v="O"/>
    <x v="4"/>
    <n v="99"/>
    <x v="36"/>
    <s v="Item"/>
    <s v="-"/>
    <s v="-"/>
    <n v="1500"/>
    <s v="54_PF"/>
    <s v="05__O"/>
    <s v="11-11R"/>
    <n v="71"/>
    <s v="071 - MARLESTON NORTH - 212 RICHMOND ROAD CONSTRUCTION OFFICE"/>
    <b v="1"/>
    <m/>
    <b v="1"/>
    <n v="813"/>
    <s v=""/>
    <s v=""/>
    <s v="99-Professional Fees-11"/>
    <n v="0"/>
    <s v="11-11R--99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22"/>
    <s v="11-11S-_______99"/>
    <n v="2297"/>
    <x v="2"/>
    <x v="2"/>
    <x v="70"/>
    <x v="55"/>
    <s v=""/>
    <s v=""/>
    <s v="PF"/>
    <s v="Professional Fees"/>
    <s v="O"/>
    <x v="4"/>
    <n v="99"/>
    <x v="36"/>
    <s v="Item"/>
    <s v="-"/>
    <s v="-"/>
    <n v="6500"/>
    <s v="54_PF"/>
    <s v="05__O"/>
    <s v="11-11S"/>
    <n v="72"/>
    <s v="072 - MARLESTON NORTH - 212 RICHMOND ROAD LUNCHROOM"/>
    <b v="1"/>
    <m/>
    <b v="1"/>
    <n v="822"/>
    <s v=""/>
    <s v=""/>
    <s v="99-Professional Fees-11"/>
    <n v="0"/>
    <s v="11-11S--99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30"/>
    <s v="11-11T-_______99"/>
    <n v="2323"/>
    <x v="2"/>
    <x v="2"/>
    <x v="71"/>
    <x v="56"/>
    <s v=""/>
    <s v=""/>
    <s v="PF"/>
    <s v="Professional Fees"/>
    <s v="O"/>
    <x v="4"/>
    <n v="99"/>
    <x v="36"/>
    <s v="Item"/>
    <s v="-"/>
    <s v="-"/>
    <n v="500"/>
    <s v="54_PF"/>
    <s v="05__O"/>
    <s v="11-11T"/>
    <n v="73"/>
    <s v="073 - MARLESTON NORTH - 212 RICHMOND ROAD FLAMMABLE STORE"/>
    <b v="1"/>
    <m/>
    <b v="1"/>
    <n v="830"/>
    <s v=""/>
    <s v=""/>
    <s v="99-Professional Fees-11"/>
    <n v="0"/>
    <s v="11-11T--99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41"/>
    <s v="12-12A-_______99"/>
    <n v="2358"/>
    <x v="3"/>
    <x v="3"/>
    <x v="72"/>
    <x v="57"/>
    <s v=""/>
    <s v=""/>
    <s v="PF"/>
    <s v="Professional Fees"/>
    <s v="O"/>
    <x v="4"/>
    <n v="99"/>
    <x v="36"/>
    <s v="Item"/>
    <s v="-"/>
    <s v="-"/>
    <n v="6500"/>
    <s v="54_PF"/>
    <s v="05__O"/>
    <s v="12-12A"/>
    <n v="75"/>
    <s v="075 - MARLESTON SOUTH - 41-55 BARNES AVENUE STORE A"/>
    <b v="1"/>
    <m/>
    <b v="1"/>
    <n v="841"/>
    <s v=""/>
    <s v=""/>
    <s v="99-Professional Fees-12"/>
    <n v="0"/>
    <s v="12-12A--99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52"/>
    <s v="12-12B-_______99"/>
    <n v="2393"/>
    <x v="3"/>
    <x v="3"/>
    <x v="37"/>
    <x v="26"/>
    <s v=""/>
    <s v=""/>
    <s v="PF"/>
    <s v="Professional Fees"/>
    <s v="O"/>
    <x v="4"/>
    <n v="99"/>
    <x v="36"/>
    <s v="Item"/>
    <s v="-"/>
    <s v="-"/>
    <n v="2500"/>
    <s v="54_PF"/>
    <s v="05__O"/>
    <s v="12-12B"/>
    <n v="76"/>
    <s v="076 - MARLESTON SOUTH - 41-55 BARNES AVENUE STORE B"/>
    <b v="1"/>
    <m/>
    <b v="1"/>
    <n v="852"/>
    <s v=""/>
    <s v=""/>
    <s v="99-Professional Fees-12"/>
    <n v="0"/>
    <s v="12-12B--99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4"/>
    <s v="12-12C-_______99"/>
    <n v="2431"/>
    <x v="3"/>
    <x v="3"/>
    <x v="73"/>
    <x v="58"/>
    <s v=""/>
    <s v=""/>
    <s v="PF"/>
    <s v="Professional Fees"/>
    <s v="O"/>
    <x v="4"/>
    <n v="99"/>
    <x v="36"/>
    <s v="Item"/>
    <s v="-"/>
    <s v="-"/>
    <n v="16500"/>
    <s v="54_PF"/>
    <s v="05__O"/>
    <s v="12-12C"/>
    <n v="77"/>
    <s v="077 - MARLESTON SOUTH - 41-55 BARNES AVENUE MAIN OFFICE"/>
    <b v="1"/>
    <m/>
    <b v="1"/>
    <n v="864"/>
    <s v=""/>
    <s v=""/>
    <s v="99-Professional Fees-12"/>
    <n v="0"/>
    <s v="12-12C--99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5"/>
    <s v="12-12D-_______99"/>
    <n v="2466"/>
    <x v="3"/>
    <x v="3"/>
    <x v="74"/>
    <x v="59"/>
    <s v=""/>
    <s v=""/>
    <s v="PF"/>
    <s v="Professional Fees"/>
    <s v="O"/>
    <x v="4"/>
    <n v="99"/>
    <x v="36"/>
    <s v="Item"/>
    <s v="-"/>
    <s v="-"/>
    <n v="6000"/>
    <s v="54_PF"/>
    <s v="05__O"/>
    <s v="12-12D"/>
    <n v="78"/>
    <s v="078 - MARLESTON SOUTH - 41-55 BARNES AVENUE OLD FLEET BUILDING"/>
    <b v="1"/>
    <m/>
    <b v="1"/>
    <n v="875"/>
    <s v=""/>
    <s v=""/>
    <s v="99-Professional Fees-12"/>
    <n v="0"/>
    <s v="12-12D--99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3"/>
    <s v="12-12E-_______99"/>
    <n v="2514"/>
    <x v="3"/>
    <x v="3"/>
    <x v="4"/>
    <x v="4"/>
    <s v=""/>
    <s v=""/>
    <s v="PF"/>
    <s v="Professional Fees"/>
    <s v="O"/>
    <x v="4"/>
    <n v="99"/>
    <x v="36"/>
    <s v="Item"/>
    <s v="-"/>
    <s v="-"/>
    <n v="9000"/>
    <s v="54_PF"/>
    <s v="05__O"/>
    <s v="12-12E"/>
    <n v="79"/>
    <s v="079 - MARLESTON SOUTH - 41-55 BARNES AVENUE CBD OFFICE / AMENITIES / CANTEEN BUILDING"/>
    <b v="1"/>
    <m/>
    <b v="1"/>
    <n v="893"/>
    <s v=""/>
    <s v=""/>
    <s v="99-Professional Fees-12"/>
    <n v="0"/>
    <s v="12-12E--99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4"/>
    <s v="12-12F-_______99"/>
    <n v="2547"/>
    <x v="3"/>
    <x v="3"/>
    <x v="27"/>
    <x v="20"/>
    <s v=""/>
    <s v=""/>
    <s v="PF"/>
    <s v="Professional Fees"/>
    <s v="O"/>
    <x v="4"/>
    <n v="99"/>
    <x v="36"/>
    <s v="Item"/>
    <s v="-"/>
    <s v="-"/>
    <n v="3500"/>
    <s v="54_PF"/>
    <s v="05__O"/>
    <s v="12-12F"/>
    <n v="80"/>
    <s v="080 - MARLESTON SOUTH - 41-55 BARNES AVENUE METERING SERVICES"/>
    <b v="1"/>
    <m/>
    <b v="1"/>
    <n v="904"/>
    <s v=""/>
    <s v=""/>
    <s v="99-Professional Fees-12"/>
    <n v="0"/>
    <s v="12-12F--99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3"/>
    <s v="12-12G-_______99"/>
    <n v="2576"/>
    <x v="3"/>
    <x v="3"/>
    <x v="75"/>
    <x v="60"/>
    <s v=""/>
    <s v=""/>
    <s v="PF"/>
    <s v="Professional Fees"/>
    <s v="O"/>
    <x v="4"/>
    <n v="99"/>
    <x v="36"/>
    <s v="Item"/>
    <s v="-"/>
    <s v="-"/>
    <n v="1000"/>
    <s v="54_PF"/>
    <s v="05__O"/>
    <s v="12-12G"/>
    <n v="81"/>
    <s v="081 - MARLESTON SOUTH - 41-55 BARNES AVENUE SCADA"/>
    <b v="1"/>
    <m/>
    <b v="1"/>
    <n v="913"/>
    <s v=""/>
    <s v=""/>
    <s v="99-Professional Fees-12"/>
    <n v="0"/>
    <s v="12-12G--99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8"/>
    <s v="12-12H-_______99"/>
    <n v="2617"/>
    <x v="3"/>
    <x v="3"/>
    <x v="76"/>
    <x v="11"/>
    <s v=""/>
    <s v=""/>
    <s v="PF"/>
    <s v="Professional Fees"/>
    <s v="O"/>
    <x v="4"/>
    <n v="99"/>
    <x v="36"/>
    <s v="Item"/>
    <s v="-"/>
    <s v="-"/>
    <n v="105000"/>
    <s v="54_PF"/>
    <s v="05__O"/>
    <s v="12-12H"/>
    <n v="82"/>
    <s v="082 - MARLESTON SOUTH - 41-55 BARNES AVENUE EXTERNAL WORKS"/>
    <b v="1"/>
    <m/>
    <b v="1"/>
    <n v="928"/>
    <s v=""/>
    <s v=""/>
    <s v="99-Professional Fees-12"/>
    <n v="0"/>
    <s v="12-12H--99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40"/>
    <s v="13--__________99"/>
    <n v="2652"/>
    <x v="26"/>
    <x v="26"/>
    <x v="53"/>
    <x v="39"/>
    <s v=""/>
    <s v=""/>
    <s v="PF"/>
    <s v="Professional Fees"/>
    <s v="O"/>
    <x v="4"/>
    <n v="99"/>
    <x v="36"/>
    <s v="Item"/>
    <s v="-"/>
    <s v="-"/>
    <n v="5000"/>
    <s v="54_PF"/>
    <s v="05__O"/>
    <s v="13"/>
    <n v="83"/>
    <s v="083 - RICHMOND - 229-231 RICHMOND ROAD (LEASED)"/>
    <b v="1"/>
    <m/>
    <b v="1"/>
    <n v="940"/>
    <s v=""/>
    <s v=""/>
    <s v="99-Professional Fees-13"/>
    <n v="0"/>
    <s v="13---99"/>
    <s v=""/>
    <s v="13--"/>
    <n v="1"/>
    <m/>
    <s v="not APN"/>
    <s v="not APN"/>
    <n v="0"/>
    <n v="0.62284119840555485"/>
    <n v="0"/>
    <s v="on costs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7"/>
    <s v="14-14A-_______99"/>
    <n v="2675"/>
    <x v="27"/>
    <x v="27"/>
    <x v="77"/>
    <x v="61"/>
    <s v=""/>
    <s v=""/>
    <s v="PF"/>
    <s v="Professional Fees"/>
    <s v="O"/>
    <x v="4"/>
    <n v="99"/>
    <x v="36"/>
    <s v="Item"/>
    <s v="-"/>
    <s v="-"/>
    <n v="0"/>
    <s v="54_PF"/>
    <s v="05__O"/>
    <s v="14-14A"/>
    <n v="85"/>
    <s v="085 - MORPHETT VALE - 58 PIMPALA ROAD OFFICE BUILDING - EXCLUDED"/>
    <b v="1"/>
    <m/>
    <b v="1"/>
    <n v="947"/>
    <s v=""/>
    <s v=""/>
    <s v="99-Professional Fees-14"/>
    <n v="0"/>
    <s v="14-14A--99"/>
    <s v=""/>
    <s v="14-14A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3"/>
    <s v="14-14B-_______99"/>
    <n v="2695"/>
    <x v="27"/>
    <x v="27"/>
    <x v="78"/>
    <x v="62"/>
    <s v=""/>
    <s v=""/>
    <s v="PF"/>
    <s v="Professional Fees"/>
    <s v="O"/>
    <x v="4"/>
    <n v="99"/>
    <x v="36"/>
    <s v="Item"/>
    <s v="-"/>
    <s v="-"/>
    <n v="0"/>
    <s v="54_PF"/>
    <s v="05__O"/>
    <s v="14-14B"/>
    <n v="86"/>
    <s v="086 - MORPHETT VALE - 58 PIMPALA ROAD FIELD SERVICE OFFICE - EXCLUDED"/>
    <b v="1"/>
    <m/>
    <b v="1"/>
    <n v="953"/>
    <s v=""/>
    <s v=""/>
    <s v="99-Professional Fees-14"/>
    <n v="0"/>
    <s v="14-14B--99"/>
    <s v=""/>
    <s v="14-14B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9"/>
    <s v="14-14C-_______99"/>
    <n v="2715"/>
    <x v="27"/>
    <x v="27"/>
    <x v="79"/>
    <x v="63"/>
    <s v=""/>
    <s v=""/>
    <s v="PF"/>
    <s v="Professional Fees"/>
    <s v="O"/>
    <x v="4"/>
    <n v="99"/>
    <x v="36"/>
    <s v="Item"/>
    <s v="-"/>
    <s v="-"/>
    <n v="0"/>
    <s v="54_PF"/>
    <s v="05__O"/>
    <s v="14-14C"/>
    <n v="87"/>
    <s v="087 - MORPHETT VALE - 58 PIMPALA ROAD LUNCH ROOM / TOILETS - EXCLUDED"/>
    <b v="1"/>
    <m/>
    <b v="1"/>
    <n v="959"/>
    <s v=""/>
    <s v=""/>
    <s v="99-Professional Fees-14"/>
    <n v="0"/>
    <s v="14-14C--99"/>
    <s v=""/>
    <s v="14-14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6"/>
    <s v="14-14E-_______99"/>
    <n v="2741"/>
    <x v="27"/>
    <x v="27"/>
    <x v="80"/>
    <x v="64"/>
    <s v=""/>
    <s v=""/>
    <s v="PF"/>
    <s v="Professional Fees"/>
    <s v="O"/>
    <x v="4"/>
    <n v="99"/>
    <x v="36"/>
    <s v="Item"/>
    <s v="-"/>
    <s v="-"/>
    <n v="0"/>
    <s v="54_PF"/>
    <s v="05__O"/>
    <s v="14-14E"/>
    <n v="89"/>
    <s v="089 - MORPHETT VALE - 58 PIMPALA ROAD STORAGE SHED - EXCLUDED"/>
    <b v="1"/>
    <m/>
    <b v="1"/>
    <n v="966"/>
    <s v=""/>
    <s v=""/>
    <s v="99-Professional Fees-14"/>
    <n v="0"/>
    <s v="14-14E--99"/>
    <s v=""/>
    <s v="14-14E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4"/>
    <s v="14-14G-_______99"/>
    <n v="2770"/>
    <x v="27"/>
    <x v="27"/>
    <x v="81"/>
    <x v="65"/>
    <s v=""/>
    <s v=""/>
    <s v="PF"/>
    <s v="Professional Fees"/>
    <s v="O"/>
    <x v="4"/>
    <n v="99"/>
    <x v="36"/>
    <s v="Item"/>
    <s v="-"/>
    <s v="-"/>
    <n v="0"/>
    <s v="54_PF"/>
    <s v="05__O"/>
    <s v="14-14G"/>
    <n v="91"/>
    <s v="091 - MORPHETT VALE - 58 PIMPALA ROAD EXTERNAL WORKS - EXCLUDED"/>
    <b v="1"/>
    <m/>
    <b v="1"/>
    <n v="974"/>
    <s v=""/>
    <s v=""/>
    <s v="99-Professional Fees-14"/>
    <n v="0"/>
    <s v="14-14G--99"/>
    <s v=""/>
    <s v="14-14G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6"/>
    <s v="15-15A-_______99"/>
    <n v="2804"/>
    <x v="1"/>
    <x v="1"/>
    <x v="18"/>
    <x v="15"/>
    <s v=""/>
    <s v=""/>
    <s v="PF"/>
    <s v="Professional Fees"/>
    <s v="O"/>
    <x v="4"/>
    <n v="99"/>
    <x v="36"/>
    <s v="Item"/>
    <s v="-"/>
    <s v="-"/>
    <n v="6000"/>
    <s v="54_PF"/>
    <s v="05__O"/>
    <s v="15-15A"/>
    <n v="93"/>
    <s v="093 - ST MARYS - 33 AYLIFFES ROAD LINESMAN OFFICE"/>
    <b v="1"/>
    <m/>
    <b v="1"/>
    <n v="986"/>
    <s v=""/>
    <s v=""/>
    <s v="99-Professional Fees-15"/>
    <n v="0"/>
    <s v="15-15A--99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7"/>
    <s v="15-15B-_______99"/>
    <n v="2839"/>
    <x v="1"/>
    <x v="1"/>
    <x v="2"/>
    <x v="2"/>
    <s v=""/>
    <s v=""/>
    <s v="PF"/>
    <s v="Professional Fees"/>
    <s v="O"/>
    <x v="4"/>
    <n v="99"/>
    <x v="36"/>
    <s v="Item"/>
    <s v="-"/>
    <s v="-"/>
    <n v="12000"/>
    <s v="54_PF"/>
    <s v="05__O"/>
    <s v="15-15B"/>
    <n v="94"/>
    <s v="094 - ST MARYS - 33 AYLIFFES ROAD MAIN OFFICE"/>
    <b v="1"/>
    <m/>
    <b v="1"/>
    <n v="997"/>
    <s v=""/>
    <s v=""/>
    <s v="99-Professional Fees-15"/>
    <n v="0"/>
    <s v="15-15B--99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12"/>
    <s v="15-15C-_______99"/>
    <n v="2880"/>
    <x v="1"/>
    <x v="1"/>
    <x v="28"/>
    <x v="21"/>
    <s v=""/>
    <s v=""/>
    <s v="PF"/>
    <s v="Professional Fees"/>
    <s v="O"/>
    <x v="4"/>
    <n v="99"/>
    <x v="36"/>
    <s v="Item"/>
    <s v="-"/>
    <s v="-"/>
    <n v="6000"/>
    <s v="54_PF"/>
    <s v="05__O"/>
    <s v="15-15C"/>
    <n v="95"/>
    <s v="095 - ST MARYS - 33 AYLIFFES ROAD MALE TOILET BLOCK"/>
    <b v="1"/>
    <m/>
    <b v="1"/>
    <n v="1012"/>
    <s v=""/>
    <s v=""/>
    <s v="99-Professional Fees-15"/>
    <n v="0"/>
    <s v="15-15C--99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22"/>
    <s v="15-15F-_______99"/>
    <n v="2918"/>
    <x v="1"/>
    <x v="1"/>
    <x v="82"/>
    <x v="5"/>
    <s v=""/>
    <s v=""/>
    <s v="PF"/>
    <s v="Professional Fees"/>
    <s v="O"/>
    <x v="4"/>
    <n v="99"/>
    <x v="36"/>
    <s v="Item"/>
    <s v="-"/>
    <s v="-"/>
    <n v="31000"/>
    <s v="54_PF"/>
    <s v="05__O"/>
    <s v="15-15F"/>
    <n v="98"/>
    <s v="098 - ST MARYS - 33 AYLIFFES ROAD WORKSHOP"/>
    <b v="1"/>
    <m/>
    <b v="1"/>
    <n v="1022"/>
    <s v=""/>
    <s v=""/>
    <s v="99-Professional Fees-15"/>
    <n v="0"/>
    <s v="15-15F--99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30"/>
    <s v="15-15G-_______99"/>
    <n v="2944"/>
    <x v="1"/>
    <x v="1"/>
    <x v="83"/>
    <x v="24"/>
    <s v=""/>
    <s v=""/>
    <s v="PF"/>
    <s v="Professional Fees"/>
    <s v="O"/>
    <x v="4"/>
    <n v="99"/>
    <x v="36"/>
    <s v="Item"/>
    <s v="-"/>
    <s v="-"/>
    <n v="6000"/>
    <s v="54_PF"/>
    <s v="05__O"/>
    <s v="15-15G"/>
    <n v="99"/>
    <s v="099 - ST MARYS - 33 AYLIFFES ROAD STORAGE SHED"/>
    <b v="1"/>
    <m/>
    <b v="1"/>
    <n v="1030"/>
    <s v=""/>
    <s v=""/>
    <s v="99-Professional Fees-15"/>
    <n v="0"/>
    <s v="15-15G--99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8"/>
    <s v="15-15H-_______99"/>
    <n v="2970"/>
    <x v="1"/>
    <x v="1"/>
    <x v="84"/>
    <x v="66"/>
    <s v=""/>
    <s v=""/>
    <s v="PF"/>
    <s v="Professional Fees"/>
    <s v="O"/>
    <x v="4"/>
    <n v="99"/>
    <x v="36"/>
    <s v="Item"/>
    <s v="-"/>
    <s v="-"/>
    <n v="17500"/>
    <s v="54_PF"/>
    <s v="05__O"/>
    <s v="15-15H"/>
    <n v="100"/>
    <s v="100 - ST MARYS - 33 AYLIFFES ROAD WORKSHOP / STORAGE"/>
    <b v="1"/>
    <m/>
    <b v="1"/>
    <n v="1038"/>
    <s v=""/>
    <s v=""/>
    <s v="99-Professional Fees-15"/>
    <n v="0"/>
    <s v="15-15H--99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5"/>
    <s v="15-15I-_______99"/>
    <n v="2993"/>
    <x v="1"/>
    <x v="1"/>
    <x v="85"/>
    <x v="67"/>
    <s v=""/>
    <s v=""/>
    <s v="PF"/>
    <s v="Professional Fees"/>
    <s v="O"/>
    <x v="4"/>
    <n v="99"/>
    <x v="36"/>
    <s v="Item"/>
    <s v="-"/>
    <s v="-"/>
    <n v="8500"/>
    <s v="54_PF"/>
    <s v="05__O"/>
    <s v="15-15I"/>
    <n v="101"/>
    <s v="101 - ST MARYS - 33 AYLIFFES ROAD WASH BAY"/>
    <b v="1"/>
    <m/>
    <b v="1"/>
    <n v="1045"/>
    <s v=""/>
    <s v=""/>
    <s v="99-Professional Fees-15"/>
    <n v="0"/>
    <s v="15-15I--99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3"/>
    <s v="15-15J-_______99"/>
    <n v="3039"/>
    <x v="1"/>
    <x v="1"/>
    <x v="86"/>
    <x v="10"/>
    <s v=""/>
    <s v=""/>
    <s v="PF"/>
    <s v="Professional Fees"/>
    <s v="O"/>
    <x v="4"/>
    <n v="99"/>
    <x v="36"/>
    <s v="Item"/>
    <s v="-"/>
    <s v="-"/>
    <n v="288500"/>
    <s v="54_PF"/>
    <s v="05__O"/>
    <s v="15-15J"/>
    <n v="102"/>
    <s v="102 - ST MARYS - 33 AYLIFFES ROAD EXTERNAL WORKS"/>
    <b v="1"/>
    <m/>
    <b v="1"/>
    <n v="1063"/>
    <s v=""/>
    <s v=""/>
    <s v="99-Professional Fees-15"/>
    <n v="0"/>
    <s v="15-15J--99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5"/>
    <s v="16--__________99"/>
    <n v="3074"/>
    <x v="28"/>
    <x v="28"/>
    <x v="53"/>
    <x v="39"/>
    <s v=""/>
    <s v=""/>
    <s v="PF"/>
    <s v="Professional Fees"/>
    <s v="O"/>
    <x v="4"/>
    <n v="99"/>
    <x v="36"/>
    <s v="Item"/>
    <s v="-"/>
    <s v="-"/>
    <n v="16000"/>
    <s v="54_PF"/>
    <s v="05__O"/>
    <s v="16"/>
    <n v="103"/>
    <s v="103 - WAYVILLE - 2-3 GREENHILL ROAD"/>
    <b v="1"/>
    <m/>
    <b v="1"/>
    <n v="1075"/>
    <s v=""/>
    <s v=""/>
    <s v="99-Professional Fees-16"/>
    <n v="0"/>
    <s v="16---99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4"/>
    <s v="17-17A-_______99"/>
    <n v="3103"/>
    <x v="29"/>
    <x v="29"/>
    <x v="87"/>
    <x v="1"/>
    <s v=""/>
    <s v=""/>
    <s v="PF"/>
    <s v="Professional Fees"/>
    <s v="O"/>
    <x v="4"/>
    <n v="99"/>
    <x v="36"/>
    <s v="Item"/>
    <s v="-"/>
    <s v="-"/>
    <n v="2000"/>
    <s v="54_PF"/>
    <s v="05__O"/>
    <s v="17-17A"/>
    <n v="105"/>
    <s v="105 - WINGFIELD (LEASED) - 12-14 SENNA ROAD OFFICE BUILDING"/>
    <b v="1"/>
    <m/>
    <b v="1"/>
    <n v="1084"/>
    <s v=""/>
    <s v=""/>
    <s v="99-Professional Fees-17"/>
    <n v="0"/>
    <s v="17-17A--99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4"/>
    <s v="17-17B-_______99"/>
    <n v="3135"/>
    <x v="29"/>
    <x v="29"/>
    <x v="88"/>
    <x v="5"/>
    <s v=""/>
    <s v=""/>
    <s v="PF"/>
    <s v="Professional Fees"/>
    <s v="O"/>
    <x v="4"/>
    <n v="99"/>
    <x v="36"/>
    <s v="Item"/>
    <s v="-"/>
    <s v="-"/>
    <n v="1000"/>
    <s v="54_PF"/>
    <s v="05__O"/>
    <s v="17-17B"/>
    <n v="106"/>
    <s v="106 - WINGFIELD (LEASED) - 12-14 SENNA ROAD WORKSHOP"/>
    <b v="1"/>
    <m/>
    <b v="1"/>
    <n v="1094"/>
    <s v=""/>
    <s v=""/>
    <s v="99-Professional Fees-17"/>
    <n v="0"/>
    <s v="17-17B--99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9"/>
    <s v="18--__________99"/>
    <n v="3183"/>
    <x v="30"/>
    <x v="30"/>
    <x v="53"/>
    <x v="39"/>
    <s v=""/>
    <s v=""/>
    <s v="PF"/>
    <s v="Professional Fees"/>
    <s v="O"/>
    <x v="4"/>
    <n v="99"/>
    <x v="36"/>
    <s v="Item"/>
    <s v="-"/>
    <s v="-"/>
    <n v="1500"/>
    <s v="54_PF"/>
    <s v="05__O"/>
    <s v="18"/>
    <n v="108"/>
    <s v="108 - WINGFIELD (NBN LEASED) - 261 SCHUMACHER ROAD"/>
    <b v="1"/>
    <m/>
    <b v="1"/>
    <n v="1109"/>
    <s v=""/>
    <s v=""/>
    <s v="99-Professional Fees-18"/>
    <n v="0"/>
    <s v="18---99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7"/>
    <s v="19-19A-_______99"/>
    <n v="3209"/>
    <x v="31"/>
    <x v="31"/>
    <x v="89"/>
    <x v="61"/>
    <s v=""/>
    <s v=""/>
    <s v="PF"/>
    <s v="Professional Fees"/>
    <s v="O"/>
    <x v="4"/>
    <n v="99"/>
    <x v="36"/>
    <s v="Item"/>
    <s v="-"/>
    <s v="-"/>
    <n v="0"/>
    <s v="54_PF"/>
    <s v="05__O"/>
    <s v="19-19A"/>
    <n v="110"/>
    <s v="110 - NURIOOTPA - 6 FRANCIS STREET OFFICE BUILDING - EXCLUDED"/>
    <b v="1"/>
    <m/>
    <b v="1"/>
    <n v="1117"/>
    <s v=""/>
    <s v=""/>
    <s v="99-Professional Fees-19"/>
    <n v="0"/>
    <s v="19-19A--99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4"/>
    <s v="19-19B-_______99"/>
    <n v="3232"/>
    <x v="31"/>
    <x v="31"/>
    <x v="90"/>
    <x v="68"/>
    <s v=""/>
    <s v=""/>
    <s v="PF"/>
    <s v="Professional Fees"/>
    <s v="O"/>
    <x v="4"/>
    <n v="99"/>
    <x v="36"/>
    <s v="Item"/>
    <s v="-"/>
    <s v="-"/>
    <n v="0"/>
    <s v="54_PF"/>
    <s v="05__O"/>
    <s v="19-19B"/>
    <n v="111"/>
    <s v="111 - NURIOOTPA - 6 FRANCIS STREET LUNCHROOM / AMENITIES BUILDING - EXCLUDED"/>
    <b v="1"/>
    <m/>
    <b v="1"/>
    <n v="1124"/>
    <s v=""/>
    <s v=""/>
    <s v="99-Professional Fees-19"/>
    <n v="0"/>
    <s v="19-19B--99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1"/>
    <s v="19-19C-_______99"/>
    <n v="3255"/>
    <x v="31"/>
    <x v="31"/>
    <x v="91"/>
    <x v="69"/>
    <s v=""/>
    <s v=""/>
    <s v="PF"/>
    <s v="Professional Fees"/>
    <s v="O"/>
    <x v="4"/>
    <n v="99"/>
    <x v="36"/>
    <s v="Item"/>
    <s v="-"/>
    <s v="-"/>
    <n v="0"/>
    <s v="54_PF"/>
    <s v="05__O"/>
    <s v="19-19C"/>
    <n v="112"/>
    <s v="112 - NURIOOTPA - 6 FRANCIS STREET WORKSHOP - EXCLUDED"/>
    <b v="1"/>
    <m/>
    <b v="1"/>
    <n v="1131"/>
    <s v=""/>
    <s v=""/>
    <s v="99-Professional Fees-19"/>
    <n v="0"/>
    <s v="19-19C--99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8"/>
    <s v="19-19D-_______99"/>
    <n v="3278"/>
    <x v="31"/>
    <x v="31"/>
    <x v="92"/>
    <x v="65"/>
    <s v=""/>
    <s v=""/>
    <s v="PF"/>
    <s v="Professional Fees"/>
    <s v="O"/>
    <x v="4"/>
    <n v="99"/>
    <x v="36"/>
    <s v="Item"/>
    <s v="-"/>
    <s v="-"/>
    <n v="0"/>
    <s v="54_PF"/>
    <s v="05__O"/>
    <s v="19-19D"/>
    <n v="113"/>
    <s v="113 - NURIOOTPA - 6 FRANCIS STREET EXTERNAL WORKS - EXCLUDED"/>
    <b v="1"/>
    <m/>
    <b v="1"/>
    <n v="1138"/>
    <s v=""/>
    <s v=""/>
    <s v="99-Professional Fees-19"/>
    <n v="0"/>
    <s v="19-19D--99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8"/>
    <s v="20-20A-_______99"/>
    <n v="3308"/>
    <x v="32"/>
    <x v="32"/>
    <x v="93"/>
    <x v="1"/>
    <s v=""/>
    <s v=""/>
    <s v="PF"/>
    <s v="Professional Fees"/>
    <s v="O"/>
    <x v="4"/>
    <n v="99"/>
    <x v="36"/>
    <s v="Item"/>
    <s v="-"/>
    <s v="-"/>
    <n v="72000"/>
    <s v="54_PF"/>
    <s v="05__O"/>
    <s v="20-20A"/>
    <n v="115"/>
    <s v="115 - BARMERA - 59-61 TONKIN AVENUE OFFICE BUILDING"/>
    <b v="1"/>
    <m/>
    <b v="1"/>
    <n v="1148"/>
    <s v=""/>
    <s v=""/>
    <s v="99-Professional Fees-20"/>
    <n v="0"/>
    <s v="20-20A--99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8"/>
    <s v="20-20B-_______99"/>
    <n v="3338"/>
    <x v="32"/>
    <x v="32"/>
    <x v="94"/>
    <x v="5"/>
    <s v=""/>
    <s v=""/>
    <s v="PF"/>
    <s v="Professional Fees"/>
    <s v="O"/>
    <x v="4"/>
    <n v="99"/>
    <x v="36"/>
    <s v="Item"/>
    <s v="-"/>
    <s v="-"/>
    <n v="3000"/>
    <s v="54_PF"/>
    <s v="05__O"/>
    <s v="20-20B"/>
    <n v="116"/>
    <s v="116 - BARMERA - 59-61 TONKIN AVENUE WORKSHOP"/>
    <b v="1"/>
    <m/>
    <b v="1"/>
    <n v="1158"/>
    <s v=""/>
    <s v=""/>
    <s v="99-Professional Fees-20"/>
    <n v="0"/>
    <s v="20-20B--99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4"/>
    <s v="20-20C-_______99"/>
    <n v="3383"/>
    <x v="32"/>
    <x v="32"/>
    <x v="95"/>
    <x v="11"/>
    <s v=""/>
    <s v=""/>
    <s v="PF"/>
    <s v="Professional Fees"/>
    <s v="O"/>
    <x v="4"/>
    <n v="99"/>
    <x v="36"/>
    <s v="Item"/>
    <s v="-"/>
    <s v="-"/>
    <n v="49000"/>
    <s v="54_PF"/>
    <s v="05__O"/>
    <s v="20-20C"/>
    <n v="117"/>
    <s v="117 - BARMERA - 59-61 TONKIN AVENUE EXTERNAL WORKS"/>
    <b v="1"/>
    <m/>
    <b v="1"/>
    <n v="1174"/>
    <s v=""/>
    <s v=""/>
    <s v="99-Professional Fees-20"/>
    <n v="0"/>
    <s v="20-20C--99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8"/>
    <s v="21-21A-_______99"/>
    <n v="3425"/>
    <x v="4"/>
    <x v="4"/>
    <x v="17"/>
    <x v="1"/>
    <s v=""/>
    <s v=""/>
    <s v="PF"/>
    <s v="Professional Fees"/>
    <s v="O"/>
    <x v="4"/>
    <n v="99"/>
    <x v="36"/>
    <s v="Item"/>
    <s v="-"/>
    <s v="-"/>
    <n v="1000"/>
    <s v="54_PF"/>
    <s v="05__O"/>
    <s v="21-21A"/>
    <n v="119"/>
    <s v="119 - MT GAMBIER - 18 AVEY ROAD OFFICE BUILDING"/>
    <b v="1"/>
    <m/>
    <b v="1"/>
    <n v="1188"/>
    <s v=""/>
    <s v=""/>
    <s v="99-Professional Fees-21"/>
    <n v="0"/>
    <s v="21-21A--99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7"/>
    <s v="21-21B-_______99"/>
    <n v="3454"/>
    <x v="4"/>
    <x v="4"/>
    <x v="30"/>
    <x v="22"/>
    <s v=""/>
    <s v=""/>
    <s v="PF"/>
    <s v="Professional Fees"/>
    <s v="O"/>
    <x v="4"/>
    <n v="99"/>
    <x v="36"/>
    <s v="Item"/>
    <s v="-"/>
    <s v="-"/>
    <n v="15500"/>
    <s v="54_PF"/>
    <s v="05__O"/>
    <s v="21-21B"/>
    <n v="120"/>
    <s v="120 - MT GAMBIER - 18 AVEY ROAD AMENITIES / OFFICES"/>
    <b v="1"/>
    <m/>
    <b v="1"/>
    <n v="1197"/>
    <s v=""/>
    <s v=""/>
    <s v="99-Professional Fees-21"/>
    <n v="0"/>
    <s v="21-21B--99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21"/>
    <s v="21-21C-_______99"/>
    <n v="3516"/>
    <x v="4"/>
    <x v="4"/>
    <x v="5"/>
    <x v="5"/>
    <s v=""/>
    <s v=""/>
    <s v="PF"/>
    <s v="Professional Fees"/>
    <s v="O"/>
    <x v="4"/>
    <n v="99"/>
    <x v="36"/>
    <s v="Item"/>
    <s v="-"/>
    <s v="-"/>
    <n v="24500"/>
    <s v="54_PF"/>
    <s v="05__O"/>
    <s v="21-21C"/>
    <n v="121"/>
    <s v="121 - MT GAMBIER - 18 AVEY ROAD WORKSHOP"/>
    <b v="1"/>
    <m/>
    <b v="1"/>
    <n v="1221"/>
    <s v=""/>
    <s v=""/>
    <s v="99-Professional Fees-21"/>
    <n v="0"/>
    <s v="21-21C--99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5"/>
    <s v="21-21D-_______99"/>
    <n v="3557"/>
    <x v="4"/>
    <x v="4"/>
    <x v="38"/>
    <x v="27"/>
    <s v=""/>
    <s v=""/>
    <s v="PF"/>
    <s v="Professional Fees"/>
    <s v="O"/>
    <x v="4"/>
    <n v="99"/>
    <x v="36"/>
    <s v="Item"/>
    <s v="-"/>
    <s v="-"/>
    <n v="10000"/>
    <s v="54_PF"/>
    <s v="05__O"/>
    <s v="21-21D"/>
    <n v="122"/>
    <s v="122 - MT GAMBIER - 18 AVEY ROAD WASHDOWN BAY / SHED"/>
    <b v="1"/>
    <m/>
    <b v="1"/>
    <n v="1235"/>
    <s v=""/>
    <s v=""/>
    <s v="99-Professional Fees-21"/>
    <n v="0"/>
    <s v="21-21D--99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7"/>
    <s v="21-21E-_______99"/>
    <n v="3593"/>
    <x v="4"/>
    <x v="4"/>
    <x v="96"/>
    <x v="70"/>
    <s v=""/>
    <s v=""/>
    <s v="PF"/>
    <s v="Professional Fees"/>
    <s v="O"/>
    <x v="4"/>
    <n v="99"/>
    <x v="36"/>
    <s v="Item"/>
    <s v="-"/>
    <s v="-"/>
    <n v="500"/>
    <s v="54_PF"/>
    <s v="05__O"/>
    <s v="21-21E"/>
    <n v="123"/>
    <s v="123 - MT GAMBIER - 18 AVEY ROAD STORAGE SHEDS"/>
    <b v="1"/>
    <m/>
    <b v="1"/>
    <n v="1247"/>
    <s v=""/>
    <s v=""/>
    <s v="99-Professional Fees-21"/>
    <n v="0"/>
    <s v="21-21E--99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5"/>
    <s v="21-21F-_______99"/>
    <n v="3664"/>
    <x v="4"/>
    <x v="4"/>
    <x v="21"/>
    <x v="11"/>
    <s v=""/>
    <s v=""/>
    <s v="PF"/>
    <s v="Professional Fees"/>
    <s v="O"/>
    <x v="4"/>
    <n v="99"/>
    <x v="36"/>
    <s v="Item"/>
    <s v="-"/>
    <s v="-"/>
    <n v="35000"/>
    <s v="54_PF"/>
    <s v="05__O"/>
    <s v="21-21F"/>
    <n v="124"/>
    <s v="124 - MT GAMBIER - 18 AVEY ROAD EXTERNAL WORKS"/>
    <b v="1"/>
    <m/>
    <b v="1"/>
    <n v="1275"/>
    <s v=""/>
    <s v=""/>
    <s v="99-Professional Fees-21"/>
    <n v="0"/>
    <s v="21-21F--99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5"/>
    <s v="22-22A-_______99"/>
    <n v="3696"/>
    <x v="15"/>
    <x v="15"/>
    <x v="97"/>
    <x v="1"/>
    <s v=""/>
    <s v=""/>
    <s v="PF"/>
    <s v="Professional Fees"/>
    <s v="O"/>
    <x v="4"/>
    <n v="99"/>
    <x v="36"/>
    <s v="Item"/>
    <s v="-"/>
    <s v="-"/>
    <n v="1000"/>
    <s v="54_PF"/>
    <s v="05__O"/>
    <s v="22-22A"/>
    <n v="126"/>
    <s v="126 - NARACOORTE - 99 CEDAR AVENUE OFFICE BUILDING"/>
    <b v="1"/>
    <m/>
    <b v="1"/>
    <n v="1285"/>
    <s v=""/>
    <s v=""/>
    <s v="99-Professional Fees-22"/>
    <n v="0"/>
    <s v="22-22A--99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3"/>
    <s v="22-22B-_______99"/>
    <n v="3722"/>
    <x v="15"/>
    <x v="15"/>
    <x v="98"/>
    <x v="71"/>
    <s v=""/>
    <s v=""/>
    <s v="PF"/>
    <s v="Professional Fees"/>
    <s v="O"/>
    <x v="4"/>
    <n v="99"/>
    <x v="36"/>
    <s v="Item"/>
    <s v="-"/>
    <s v="-"/>
    <n v="11500"/>
    <s v="54_PF"/>
    <s v="05__O"/>
    <s v="22-22B"/>
    <n v="127"/>
    <s v="127 - NARACOORTE - 99 CEDAR AVENUE LUNCHROOM / OFFICES"/>
    <b v="1"/>
    <m/>
    <b v="1"/>
    <n v="1293"/>
    <s v=""/>
    <s v=""/>
    <s v="99-Professional Fees-22"/>
    <n v="0"/>
    <s v="22-22B--99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7"/>
    <s v="22-22C-_______99"/>
    <n v="3762"/>
    <x v="15"/>
    <x v="15"/>
    <x v="99"/>
    <x v="29"/>
    <s v=""/>
    <s v=""/>
    <s v="PF"/>
    <s v="Professional Fees"/>
    <s v="O"/>
    <x v="4"/>
    <n v="99"/>
    <x v="36"/>
    <s v="Item"/>
    <s v="-"/>
    <s v="-"/>
    <n v="3500"/>
    <s v="54_PF"/>
    <s v="05__O"/>
    <s v="22-22C"/>
    <n v="128"/>
    <s v="128 - NARACOORTE - 99 CEDAR AVENUE GARAGE / WORKSHOP"/>
    <b v="1"/>
    <m/>
    <b v="1"/>
    <n v="1307"/>
    <s v=""/>
    <s v=""/>
    <s v="99-Professional Fees-22"/>
    <n v="0"/>
    <s v="22-22C--99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20"/>
    <s v="22-22D-_______99"/>
    <n v="3801"/>
    <x v="15"/>
    <x v="15"/>
    <x v="100"/>
    <x v="70"/>
    <s v=""/>
    <s v=""/>
    <s v="PF"/>
    <s v="Professional Fees"/>
    <s v="O"/>
    <x v="4"/>
    <n v="99"/>
    <x v="36"/>
    <s v="Item"/>
    <s v="-"/>
    <s v="-"/>
    <n v="2500"/>
    <s v="54_PF"/>
    <s v="05__O"/>
    <s v="22-22D"/>
    <n v="129"/>
    <s v="129 - NARACOORTE - 99 CEDAR AVENUE STORAGE SHEDS"/>
    <b v="1"/>
    <m/>
    <b v="1"/>
    <n v="1320"/>
    <s v=""/>
    <s v=""/>
    <s v="99-Professional Fees-22"/>
    <n v="0"/>
    <s v="22-22D--99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5"/>
    <s v="22-22E-_______99"/>
    <n v="3865"/>
    <x v="15"/>
    <x v="15"/>
    <x v="22"/>
    <x v="11"/>
    <s v=""/>
    <s v=""/>
    <s v="PF"/>
    <s v="Professional Fees"/>
    <s v="O"/>
    <x v="4"/>
    <n v="99"/>
    <x v="36"/>
    <s v="Item"/>
    <s v="-"/>
    <s v="-"/>
    <n v="54500"/>
    <s v="54_PF"/>
    <s v="05__O"/>
    <s v="22-22E"/>
    <n v="130"/>
    <s v="130 - NARACOORTE - 99 CEDAR AVENUE EXTERNAL WORKS"/>
    <b v="1"/>
    <m/>
    <b v="1"/>
    <n v="1345"/>
    <s v=""/>
    <s v=""/>
    <s v="99-Professional Fees-22"/>
    <n v="0"/>
    <s v="22-22E--99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7"/>
    <s v="23-23A-_______99"/>
    <n v="3901"/>
    <x v="21"/>
    <x v="21"/>
    <x v="101"/>
    <x v="1"/>
    <s v=""/>
    <s v=""/>
    <s v="PF"/>
    <s v="Professional Fees"/>
    <s v="O"/>
    <x v="4"/>
    <n v="99"/>
    <x v="36"/>
    <s v="Item"/>
    <s v="-"/>
    <s v="-"/>
    <n v="31000"/>
    <s v="54_PF"/>
    <s v="05__O"/>
    <s v="23-23A"/>
    <n v="132"/>
    <s v="132 - BORDERTOWN - POWER HOUSE ROAD OFFICE BUILDING"/>
    <b v="1"/>
    <m/>
    <b v="1"/>
    <n v="1357"/>
    <s v=""/>
    <s v=""/>
    <s v="99-Professional Fees-23"/>
    <n v="0"/>
    <s v="23-23A--99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7"/>
    <s v="23-23B-_______99"/>
    <n v="3931"/>
    <x v="21"/>
    <x v="21"/>
    <x v="102"/>
    <x v="72"/>
    <s v=""/>
    <s v=""/>
    <s v="PF"/>
    <s v="Professional Fees"/>
    <s v="O"/>
    <x v="4"/>
    <n v="99"/>
    <x v="36"/>
    <s v="Item"/>
    <s v="-"/>
    <s v="-"/>
    <n v="20500"/>
    <s v="54_PF"/>
    <s v="05__O"/>
    <s v="23-23B"/>
    <n v="133"/>
    <s v="133 - BORDERTOWN - POWER HOUSE ROAD WORKSHOP / STORE"/>
    <b v="1"/>
    <m/>
    <b v="1"/>
    <n v="1367"/>
    <s v=""/>
    <s v=""/>
    <s v="99-Professional Fees-23"/>
    <n v="0"/>
    <s v="23-23B--99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80"/>
    <s v="23-23C-_______99"/>
    <n v="3970"/>
    <x v="21"/>
    <x v="21"/>
    <x v="39"/>
    <x v="28"/>
    <s v=""/>
    <s v=""/>
    <s v="PF"/>
    <s v="Professional Fees"/>
    <s v="O"/>
    <x v="4"/>
    <n v="99"/>
    <x v="36"/>
    <s v="Item"/>
    <s v="-"/>
    <s v="-"/>
    <n v="4500"/>
    <s v="54_PF"/>
    <s v="05__O"/>
    <s v="23-23C"/>
    <n v="134"/>
    <s v="134 - BORDERTOWN - POWER HOUSE ROAD GARAGE"/>
    <b v="1"/>
    <m/>
    <b v="1"/>
    <n v="1380"/>
    <s v=""/>
    <s v=""/>
    <s v="99-Professional Fees-23"/>
    <n v="0"/>
    <s v="23-23C--99"/>
    <s v=""/>
    <s v="23-23C-"/>
    <n v="0"/>
    <m/>
    <s v="not APN"/>
    <s v="not APN"/>
    <n v="0"/>
    <n v="0.87723044776119408"/>
    <n v="0"/>
    <s v="on costs"/>
    <n v="1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402"/>
    <s v="23-23D-_______99"/>
    <n v="4024"/>
    <x v="21"/>
    <x v="21"/>
    <x v="103"/>
    <x v="11"/>
    <s v=""/>
    <s v=""/>
    <s v="PF"/>
    <s v="Professional Fees"/>
    <s v="O"/>
    <x v="4"/>
    <n v="99"/>
    <x v="36"/>
    <s v="Item"/>
    <s v="-"/>
    <s v="-"/>
    <n v="48000"/>
    <s v="54_PF"/>
    <s v="05__O"/>
    <s v="23-23D"/>
    <n v="135"/>
    <s v="135 - BORDERTOWN - POWER HOUSE ROAD EXTERNAL WORKS"/>
    <b v="1"/>
    <m/>
    <b v="1"/>
    <n v="1402"/>
    <s v=""/>
    <s v=""/>
    <s v="99-Professional Fees-23"/>
    <n v="0"/>
    <s v="23-23D--99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3"/>
    <s v="24-24A-_______99"/>
    <n v="4057"/>
    <x v="19"/>
    <x v="19"/>
    <x v="31"/>
    <x v="1"/>
    <s v=""/>
    <s v=""/>
    <s v="PF"/>
    <s v="Professional Fees"/>
    <s v="O"/>
    <x v="4"/>
    <n v="99"/>
    <x v="36"/>
    <s v="Item"/>
    <s v="-"/>
    <s v="-"/>
    <n v="7500"/>
    <s v="54_PF"/>
    <s v="05__O"/>
    <s v="24-24A"/>
    <n v="137"/>
    <s v="137 - MURRAY BRIDGE - 16-18 WILLOW AVENUE OFFICE BUILDING"/>
    <b v="1"/>
    <m/>
    <b v="1"/>
    <n v="1413"/>
    <s v=""/>
    <s v=""/>
    <s v="99-Professional Fees-24"/>
    <n v="0"/>
    <s v="24-24A--99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6"/>
    <s v="24-24B-_______99"/>
    <n v="4096"/>
    <x v="19"/>
    <x v="19"/>
    <x v="104"/>
    <x v="73"/>
    <s v=""/>
    <s v=""/>
    <s v="PF"/>
    <s v="Professional Fees"/>
    <s v="O"/>
    <x v="4"/>
    <n v="99"/>
    <x v="36"/>
    <s v="Item"/>
    <s v="-"/>
    <s v="-"/>
    <n v="13000"/>
    <s v="54_PF"/>
    <s v="05__O"/>
    <s v="24-24B"/>
    <n v="138"/>
    <s v="138 - MURRAY BRIDGE - 16-18 WILLOW AVENUE WORKSHOP / OFFICES"/>
    <b v="1"/>
    <m/>
    <b v="1"/>
    <n v="1426"/>
    <s v=""/>
    <s v=""/>
    <s v="99-Professional Fees-24"/>
    <n v="0"/>
    <s v="24-24B--99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6"/>
    <s v="24-24D-_______99"/>
    <n v="4153"/>
    <x v="19"/>
    <x v="19"/>
    <x v="105"/>
    <x v="11"/>
    <s v=""/>
    <s v=""/>
    <s v="PF"/>
    <s v="Professional Fees"/>
    <s v="O"/>
    <x v="4"/>
    <n v="99"/>
    <x v="36"/>
    <s v="Item"/>
    <s v="-"/>
    <s v="-"/>
    <n v="55500"/>
    <s v="54_PF"/>
    <s v="05__O"/>
    <s v="24-24D"/>
    <n v="140"/>
    <s v="140 - MURRAY BRIDGE - 16-18 WILLOW AVENUE EXTERNAL WORKS"/>
    <b v="1"/>
    <m/>
    <b v="1"/>
    <n v="1446"/>
    <s v=""/>
    <s v=""/>
    <s v="99-Professional Fees-24"/>
    <n v="0"/>
    <s v="24-24D--99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62"/>
    <s v="25-25A-_______99"/>
    <n v="4199"/>
    <x v="16"/>
    <x v="16"/>
    <x v="23"/>
    <x v="1"/>
    <s v=""/>
    <s v=""/>
    <s v="PF"/>
    <s v="Professional Fees"/>
    <s v="O"/>
    <x v="4"/>
    <n v="99"/>
    <x v="36"/>
    <s v="Item"/>
    <s v="-"/>
    <s v="-"/>
    <n v="4000"/>
    <s v="54_PF"/>
    <s v="05__O"/>
    <s v="25-25A"/>
    <n v="142"/>
    <s v="142 - WHYALLA - 61-65 MCRITCHIE CRESCENT OFFICE BUILDING"/>
    <b v="1"/>
    <m/>
    <b v="1"/>
    <n v="1462"/>
    <s v=""/>
    <s v=""/>
    <s v="99-Professional Fees-25"/>
    <n v="0"/>
    <s v="25-25A--99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3"/>
    <s v="25-25B-_______99"/>
    <n v="4233"/>
    <x v="16"/>
    <x v="16"/>
    <x v="106"/>
    <x v="74"/>
    <s v=""/>
    <s v=""/>
    <s v="PF"/>
    <s v="Professional Fees"/>
    <s v="O"/>
    <x v="4"/>
    <n v="99"/>
    <x v="36"/>
    <s v="Item"/>
    <s v="-"/>
    <s v="-"/>
    <n v="4000"/>
    <s v="54_PF"/>
    <s v="05__O"/>
    <s v="25-25B"/>
    <n v="143"/>
    <s v="143 - WHYALLA - 61-65 MCRITCHIE CRESCENT GARAGE / STORAGE"/>
    <b v="1"/>
    <m/>
    <b v="1"/>
    <n v="1473"/>
    <s v=""/>
    <s v=""/>
    <s v="99-Professional Fees-25"/>
    <n v="0"/>
    <s v="25-25B--99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6"/>
    <s v="25-25E-_______99"/>
    <n v="4280"/>
    <x v="16"/>
    <x v="16"/>
    <x v="107"/>
    <x v="10"/>
    <s v=""/>
    <s v=""/>
    <s v="PF"/>
    <s v="Professional Fees"/>
    <s v="O"/>
    <x v="4"/>
    <n v="99"/>
    <x v="36"/>
    <s v="Item"/>
    <s v="-"/>
    <s v="-"/>
    <n v="57500"/>
    <s v="54_PF"/>
    <s v="05__O"/>
    <s v="25-25E"/>
    <n v="146"/>
    <s v="146 - WHYALLA - 61-65 MCRITCHIE CRESCENT EXTERNAL WORKS"/>
    <b v="1"/>
    <m/>
    <b v="1"/>
    <n v="1486"/>
    <s v=""/>
    <s v=""/>
    <s v="99-Professional Fees-25"/>
    <n v="0"/>
    <s v="25-25E--99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500"/>
    <s v="26-26A-_______99"/>
    <n v="4322"/>
    <x v="9"/>
    <x v="9"/>
    <x v="108"/>
    <x v="40"/>
    <s v=""/>
    <s v=""/>
    <s v="PF"/>
    <s v="Professional Fees"/>
    <s v="O"/>
    <x v="4"/>
    <n v="99"/>
    <x v="36"/>
    <s v="Item"/>
    <s v="-"/>
    <s v="-"/>
    <n v="14000"/>
    <s v="54_PF"/>
    <s v="05__O"/>
    <s v="26-26A"/>
    <n v="148"/>
    <s v="148 - WUDINNA - LEFEVRE STREET OFFICE BUILDING"/>
    <b v="1"/>
    <m/>
    <b v="1"/>
    <n v="1500"/>
    <s v=""/>
    <s v=""/>
    <s v="99-Professional Fees-26"/>
    <n v="0"/>
    <s v="26-26A--99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10"/>
    <s v="26-26B-_______99"/>
    <n v="4352"/>
    <x v="9"/>
    <x v="9"/>
    <x v="109"/>
    <x v="75"/>
    <s v=""/>
    <s v=""/>
    <s v="PF"/>
    <s v="Professional Fees"/>
    <s v="O"/>
    <x v="4"/>
    <n v="99"/>
    <x v="36"/>
    <s v="Item"/>
    <s v="-"/>
    <s v="-"/>
    <n v="3500"/>
    <s v="54_PF"/>
    <s v="05__O"/>
    <s v="26-26B"/>
    <n v="149"/>
    <s v="149 - WUDINNA - LEFEVRE STREET STORAGE SHED"/>
    <b v="1"/>
    <m/>
    <b v="1"/>
    <n v="1510"/>
    <s v=""/>
    <s v=""/>
    <s v="99-Professional Fees-26"/>
    <n v="0"/>
    <s v="26-26B--99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7"/>
    <s v="26-26C-_______99"/>
    <n v="4375"/>
    <x v="9"/>
    <x v="9"/>
    <x v="110"/>
    <x v="67"/>
    <s v=""/>
    <s v=""/>
    <s v="PF"/>
    <s v="Professional Fees"/>
    <s v="O"/>
    <x v="4"/>
    <n v="99"/>
    <x v="36"/>
    <s v="Item"/>
    <s v="-"/>
    <s v="-"/>
    <n v="8500"/>
    <s v="54_PF"/>
    <s v="05__O"/>
    <s v="26-26C"/>
    <n v="150"/>
    <s v="150 - WUDINNA - LEFEVRE STREET WASH BAY"/>
    <b v="1"/>
    <m/>
    <b v="1"/>
    <n v="1517"/>
    <s v=""/>
    <s v=""/>
    <s v="99-Professional Fees-26"/>
    <n v="0"/>
    <s v="26-26C--99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7"/>
    <s v="26-26D-_______99"/>
    <n v="4429"/>
    <x v="9"/>
    <x v="9"/>
    <x v="12"/>
    <x v="10"/>
    <s v=""/>
    <s v=""/>
    <s v="PF"/>
    <s v="Professional Fees"/>
    <s v="O"/>
    <x v="4"/>
    <n v="99"/>
    <x v="36"/>
    <s v="Item"/>
    <s v="-"/>
    <s v="-"/>
    <n v="27500"/>
    <s v="54_PF"/>
    <s v="05__O"/>
    <s v="26-26D"/>
    <n v="151"/>
    <s v="151 - WUDINNA - LEFEVRE STREET EXTERNAL WORKS"/>
    <b v="1"/>
    <m/>
    <b v="1"/>
    <n v="1537"/>
    <s v=""/>
    <s v=""/>
    <s v="99-Professional Fees-26"/>
    <n v="0"/>
    <s v="26-26D--99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7"/>
    <s v="27-27C-_______99"/>
    <n v="4467"/>
    <x v="33"/>
    <x v="33"/>
    <x v="111"/>
    <x v="67"/>
    <s v=""/>
    <s v=""/>
    <s v="PF"/>
    <s v="Professional Fees"/>
    <s v="O"/>
    <x v="4"/>
    <n v="99"/>
    <x v="36"/>
    <s v="Item"/>
    <s v="-"/>
    <s v="-"/>
    <n v="8500"/>
    <s v="54_PF"/>
    <s v="05__O"/>
    <s v="27-27C"/>
    <n v="155"/>
    <s v="155 - STREAKY BAY - MUDGE TERRACE WASH BAY"/>
    <b v="1"/>
    <m/>
    <b v="1"/>
    <n v="1547"/>
    <s v=""/>
    <s v=""/>
    <s v="99-Professional Fees-27"/>
    <n v="0"/>
    <s v="27-27C--99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8"/>
    <s v="27-27D-_______99"/>
    <n v="4500"/>
    <x v="33"/>
    <x v="33"/>
    <x v="112"/>
    <x v="11"/>
    <s v=""/>
    <s v=""/>
    <s v="PF"/>
    <s v="Professional Fees"/>
    <s v="O"/>
    <x v="4"/>
    <n v="99"/>
    <x v="36"/>
    <s v="Item"/>
    <s v="-"/>
    <s v="-"/>
    <n v="10500"/>
    <s v="54_PF"/>
    <s v="05__O"/>
    <s v="27-27D"/>
    <n v="156"/>
    <s v="156 - STREAKY BAY - MUDGE TERRACE EXTERNAL WORKS"/>
    <b v="1"/>
    <m/>
    <b v="1"/>
    <n v="1558"/>
    <s v=""/>
    <s v=""/>
    <s v="99-Professional Fees-27"/>
    <n v="0"/>
    <s v="27-27D--99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69"/>
    <s v="28-28A-_______99"/>
    <n v="4535"/>
    <x v="7"/>
    <x v="7"/>
    <x v="113"/>
    <x v="40"/>
    <s v=""/>
    <s v=""/>
    <s v="PF"/>
    <s v="Professional Fees"/>
    <s v="O"/>
    <x v="4"/>
    <n v="99"/>
    <x v="36"/>
    <s v="Item"/>
    <s v="-"/>
    <s v="-"/>
    <n v="103000"/>
    <s v="54_PF"/>
    <s v="05__O"/>
    <s v="28-28A"/>
    <n v="158"/>
    <s v="158 - PT AUGUSTA - PT 12 CHAPEL STREET OFFICE BUILDING"/>
    <b v="1"/>
    <m/>
    <b v="1"/>
    <n v="1569"/>
    <s v=""/>
    <s v=""/>
    <s v="99-Professional Fees-28"/>
    <n v="0"/>
    <s v="28-28A--99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7"/>
    <s v="28-28B-_______99"/>
    <n v="4585"/>
    <x v="7"/>
    <x v="7"/>
    <x v="14"/>
    <x v="12"/>
    <s v=""/>
    <s v=""/>
    <s v="PF"/>
    <s v="Professional Fees"/>
    <s v="O"/>
    <x v="4"/>
    <n v="99"/>
    <x v="36"/>
    <s v="Item"/>
    <s v="-"/>
    <s v="-"/>
    <n v="8000"/>
    <s v="54_PF"/>
    <s v="05__O"/>
    <s v="28-28B"/>
    <n v="159"/>
    <s v="159 - PT AUGUSTA - PT 12 CHAPEL STREET TENANT OFFICE"/>
    <b v="1"/>
    <m/>
    <b v="1"/>
    <n v="1587"/>
    <s v=""/>
    <s v=""/>
    <s v="99-Professional Fees-28"/>
    <n v="0"/>
    <s v="28-28B--99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601"/>
    <s v="28-28C-_______99"/>
    <n v="4625"/>
    <x v="7"/>
    <x v="7"/>
    <x v="10"/>
    <x v="9"/>
    <s v=""/>
    <s v=""/>
    <s v="PF"/>
    <s v="Professional Fees"/>
    <s v="O"/>
    <x v="4"/>
    <n v="99"/>
    <x v="36"/>
    <s v="Item"/>
    <s v="-"/>
    <s v="-"/>
    <n v="5000"/>
    <s v="54_PF"/>
    <s v="05__O"/>
    <s v="28-28C"/>
    <n v="160"/>
    <s v="160 - PT AUGUSTA - PT 12 CHAPEL STREET GARAGE / STORE"/>
    <b v="1"/>
    <m/>
    <b v="1"/>
    <n v="1601"/>
    <s v=""/>
    <s v=""/>
    <s v="99-Professional Fees-28"/>
    <n v="0"/>
    <s v="28-28C--99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11"/>
    <s v="28-28F-_______99"/>
    <n v="4663"/>
    <x v="7"/>
    <x v="7"/>
    <x v="114"/>
    <x v="72"/>
    <s v=""/>
    <s v=""/>
    <s v="PF"/>
    <s v="Professional Fees"/>
    <s v="O"/>
    <x v="4"/>
    <n v="99"/>
    <x v="36"/>
    <s v="Item"/>
    <s v="-"/>
    <s v="-"/>
    <n v="2500"/>
    <s v="54_PF"/>
    <s v="05__O"/>
    <s v="28-28F"/>
    <n v="163"/>
    <s v="163 - PT AUGUSTA - PT 12 CHAPEL STREET WORKSHOP / STORE"/>
    <b v="1"/>
    <m/>
    <b v="1"/>
    <n v="1611"/>
    <s v=""/>
    <s v=""/>
    <s v="99-Professional Fees-28"/>
    <n v="0"/>
    <s v="28-28F--99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8"/>
    <s v="28-28G-_______99"/>
    <n v="4686"/>
    <x v="7"/>
    <x v="7"/>
    <x v="115"/>
    <x v="67"/>
    <s v=""/>
    <s v=""/>
    <s v="PF"/>
    <s v="Professional Fees"/>
    <s v="O"/>
    <x v="4"/>
    <n v="99"/>
    <x v="36"/>
    <s v="Item"/>
    <s v="-"/>
    <s v="-"/>
    <n v="8500"/>
    <s v="54_PF"/>
    <s v="05__O"/>
    <s v="28-28G"/>
    <n v="164"/>
    <s v="164 - PT AUGUSTA - PT 12 CHAPEL STREET WASH BAY"/>
    <b v="1"/>
    <m/>
    <b v="1"/>
    <n v="1618"/>
    <s v=""/>
    <s v=""/>
    <s v="99-Professional Fees-28"/>
    <n v="0"/>
    <s v="28-28G--99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8"/>
    <s v="28-28H-_______99"/>
    <n v="4718"/>
    <x v="7"/>
    <x v="7"/>
    <x v="116"/>
    <x v="10"/>
    <s v=""/>
    <s v=""/>
    <s v="PF"/>
    <s v="Professional Fees"/>
    <s v="O"/>
    <x v="4"/>
    <n v="99"/>
    <x v="36"/>
    <s v="Item"/>
    <s v="-"/>
    <s v="-"/>
    <n v="10500"/>
    <s v="54_PF"/>
    <s v="05__O"/>
    <s v="28-28H"/>
    <n v="165"/>
    <s v="165 - PT AUGUSTA - PT 12 CHAPEL STREET EXTERNAL WORKS"/>
    <b v="1"/>
    <m/>
    <b v="1"/>
    <n v="1628"/>
    <s v=""/>
    <s v=""/>
    <s v="99-Professional Fees-28"/>
    <n v="0"/>
    <s v="28-28H--99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41"/>
    <s v="29-29A-_______99"/>
    <n v="4753"/>
    <x v="34"/>
    <x v="34"/>
    <x v="117"/>
    <x v="40"/>
    <s v=""/>
    <s v=""/>
    <s v="PF"/>
    <s v="Professional Fees"/>
    <s v="O"/>
    <x v="4"/>
    <n v="99"/>
    <x v="36"/>
    <s v="Item"/>
    <s v="-"/>
    <s v="-"/>
    <n v="7000"/>
    <s v="54_PF"/>
    <s v="05__O"/>
    <s v="29-29A"/>
    <n v="167"/>
    <s v="167 - PT LINCOLN - BEL AIRE DRIVE OFFICE BUILDING"/>
    <b v="1"/>
    <m/>
    <b v="1"/>
    <n v="1641"/>
    <s v=""/>
    <s v=""/>
    <s v="99-Professional Fees-29"/>
    <n v="0"/>
    <s v="29-29A--99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3"/>
    <s v="29-29B-_______99"/>
    <n v="4789"/>
    <x v="34"/>
    <x v="34"/>
    <x v="118"/>
    <x v="72"/>
    <s v=""/>
    <s v=""/>
    <s v="PF"/>
    <s v="Professional Fees"/>
    <s v="O"/>
    <x v="4"/>
    <n v="99"/>
    <x v="36"/>
    <s v="Item"/>
    <s v="-"/>
    <s v="-"/>
    <n v="3500"/>
    <s v="54_PF"/>
    <s v="05__O"/>
    <s v="29-29B"/>
    <n v="168"/>
    <s v="168 - PT LINCOLN - BEL AIRE DRIVE WORKSHOP / STORE"/>
    <b v="1"/>
    <m/>
    <b v="1"/>
    <n v="1653"/>
    <s v=""/>
    <s v=""/>
    <s v="99-Professional Fees-29"/>
    <n v="0"/>
    <s v="29-29B--99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4"/>
    <s v="29-29D-_______99"/>
    <n v="4827"/>
    <x v="34"/>
    <x v="34"/>
    <x v="119"/>
    <x v="75"/>
    <s v=""/>
    <s v=""/>
    <s v="PF"/>
    <s v="Professional Fees"/>
    <s v="O"/>
    <x v="4"/>
    <n v="99"/>
    <x v="36"/>
    <s v="Item"/>
    <s v="-"/>
    <s v="-"/>
    <n v="500"/>
    <s v="54_PF"/>
    <s v="05__O"/>
    <s v="29-29D"/>
    <n v="170"/>
    <s v="170 - PT LINCOLN - BEL AIRE DRIVE STORAGE SHED"/>
    <b v="1"/>
    <m/>
    <b v="1"/>
    <n v="1664"/>
    <s v=""/>
    <s v=""/>
    <s v="99-Professional Fees-29"/>
    <n v="0"/>
    <s v="29-29D--99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71"/>
    <s v="29-29E-_______99"/>
    <n v="4850"/>
    <x v="34"/>
    <x v="34"/>
    <x v="120"/>
    <x v="76"/>
    <s v=""/>
    <s v=""/>
    <s v="PF"/>
    <s v="Professional Fees"/>
    <s v="O"/>
    <x v="4"/>
    <n v="99"/>
    <x v="36"/>
    <s v="Item"/>
    <s v="-"/>
    <s v="-"/>
    <n v="6000"/>
    <s v="54_PF"/>
    <s v="05__O"/>
    <s v="29-29E"/>
    <n v="171"/>
    <s v="171 - PT LINCOLN - BEL AIRE DRIVE TOILET BLOCK"/>
    <b v="1"/>
    <m/>
    <b v="1"/>
    <n v="1671"/>
    <s v=""/>
    <s v=""/>
    <s v="99-Professional Fees-29"/>
    <n v="0"/>
    <s v="29-29E--99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79"/>
    <s v="29-29F-_______99"/>
    <n v="4876"/>
    <x v="34"/>
    <x v="34"/>
    <x v="121"/>
    <x v="67"/>
    <s v=""/>
    <s v=""/>
    <s v="PF"/>
    <s v="Professional Fees"/>
    <s v="O"/>
    <x v="4"/>
    <n v="99"/>
    <x v="36"/>
    <s v="Item"/>
    <s v="-"/>
    <s v="-"/>
    <n v="8500"/>
    <s v="54_PF"/>
    <s v="05__O"/>
    <s v="29-29F"/>
    <n v="172"/>
    <s v="172 - PT LINCOLN - BEL AIRE DRIVE WASH BAY"/>
    <b v="1"/>
    <m/>
    <b v="1"/>
    <n v="1679"/>
    <s v=""/>
    <s v=""/>
    <s v="99-Professional Fees-29"/>
    <n v="0"/>
    <s v="29-29F--99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91"/>
    <s v="29-29G-_______99"/>
    <n v="4912"/>
    <x v="34"/>
    <x v="34"/>
    <x v="122"/>
    <x v="10"/>
    <s v=""/>
    <s v=""/>
    <s v="PF"/>
    <s v="Professional Fees"/>
    <s v="O"/>
    <x v="4"/>
    <n v="99"/>
    <x v="36"/>
    <s v="Item"/>
    <s v="-"/>
    <s v="-"/>
    <n v="61000"/>
    <s v="54_PF"/>
    <s v="05__O"/>
    <s v="29-29G"/>
    <n v="173"/>
    <s v="173 - PT LINCOLN - BEL AIRE DRIVE EXTERNAL WORKS"/>
    <b v="1"/>
    <m/>
    <b v="1"/>
    <n v="1691"/>
    <s v=""/>
    <s v=""/>
    <s v="99-Professional Fees-29"/>
    <n v="0"/>
    <s v="29-29G--99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3"/>
    <s v="30-30A-_______99"/>
    <n v="4948"/>
    <x v="35"/>
    <x v="35"/>
    <x v="123"/>
    <x v="40"/>
    <s v=""/>
    <s v=""/>
    <s v="PF"/>
    <s v="Professional Fees"/>
    <s v="O"/>
    <x v="4"/>
    <n v="99"/>
    <x v="36"/>
    <s v="Item"/>
    <s v="-"/>
    <s v="-"/>
    <n v="10000"/>
    <s v="54_PF"/>
    <s v="05__O"/>
    <s v="30-30A"/>
    <n v="175"/>
    <s v="175 - CEDUNA - GOODES ROAD OFFICE BUILDING"/>
    <b v="1"/>
    <m/>
    <b v="1"/>
    <n v="1703"/>
    <s v=""/>
    <s v=""/>
    <s v="99-Professional Fees-30"/>
    <n v="0"/>
    <s v="30-30A--99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4"/>
    <s v="30-30C-_______99"/>
    <n v="4986"/>
    <x v="35"/>
    <x v="35"/>
    <x v="124"/>
    <x v="77"/>
    <s v=""/>
    <s v=""/>
    <s v="PF"/>
    <s v="Professional Fees"/>
    <s v="O"/>
    <x v="4"/>
    <n v="99"/>
    <x v="36"/>
    <s v="Item"/>
    <s v="-"/>
    <s v="-"/>
    <n v="1000"/>
    <s v="54_PF"/>
    <s v="05__O"/>
    <s v="30-30C"/>
    <n v="177"/>
    <s v="177 - CEDUNA - GOODES ROAD STORAGE"/>
    <b v="1"/>
    <m/>
    <b v="1"/>
    <n v="1714"/>
    <s v=""/>
    <s v=""/>
    <s v="99-Professional Fees-30"/>
    <n v="0"/>
    <s v="30-30C--99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29"/>
    <s v="30-30E-_______99"/>
    <n v="5030"/>
    <x v="35"/>
    <x v="35"/>
    <x v="125"/>
    <x v="10"/>
    <s v=""/>
    <s v=""/>
    <s v="PF"/>
    <s v="Professional Fees"/>
    <s v="O"/>
    <x v="4"/>
    <n v="99"/>
    <x v="36"/>
    <s v="Item"/>
    <s v="-"/>
    <s v="-"/>
    <n v="41000"/>
    <s v="54_PF"/>
    <s v="05__O"/>
    <s v="30-30E"/>
    <n v="179"/>
    <s v="179 - CEDUNA - GOODES ROAD EXTERNAL WORKS"/>
    <b v="1"/>
    <m/>
    <b v="1"/>
    <n v="1729"/>
    <s v=""/>
    <s v=""/>
    <s v="99-Professional Fees-30"/>
    <n v="0"/>
    <s v="30-30E--99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40"/>
    <s v="31-31A-_______99"/>
    <n v="5065"/>
    <x v="36"/>
    <x v="36"/>
    <x v="126"/>
    <x v="1"/>
    <s v=""/>
    <s v=""/>
    <s v="PF"/>
    <s v="Professional Fees"/>
    <s v="O"/>
    <x v="4"/>
    <n v="99"/>
    <x v="36"/>
    <s v="Item"/>
    <s v="-"/>
    <s v="-"/>
    <n v="60000"/>
    <s v="54_PF"/>
    <s v="05__O"/>
    <s v="31-31A"/>
    <n v="181"/>
    <s v="181 - CLARE - 14 LENNON STREET OFFICE BUILDING"/>
    <b v="1"/>
    <m/>
    <b v="1"/>
    <n v="1740"/>
    <s v=""/>
    <s v=""/>
    <s v="99-Professional Fees-31"/>
    <n v="0"/>
    <s v="31-31A--99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7"/>
    <s v="31-31B-_______99"/>
    <n v="5113"/>
    <x v="36"/>
    <x v="36"/>
    <x v="127"/>
    <x v="78"/>
    <s v=""/>
    <s v=""/>
    <s v="PF"/>
    <s v="Professional Fees"/>
    <s v="O"/>
    <x v="4"/>
    <n v="99"/>
    <x v="36"/>
    <s v="Item"/>
    <s v="-"/>
    <s v="-"/>
    <n v="7500"/>
    <s v="54_PF"/>
    <s v="05__O"/>
    <s v="31-31B"/>
    <n v="182"/>
    <s v="182 - CLARE - 14 LENNON STREET ENGINEERING OFFICE / LUNCHROOM BUILDING"/>
    <b v="1"/>
    <m/>
    <b v="1"/>
    <n v="1757"/>
    <s v=""/>
    <s v=""/>
    <s v="99-Professional Fees-31"/>
    <n v="0"/>
    <s v="31-31B--99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7"/>
    <s v="31-31C-_______99"/>
    <n v="5145"/>
    <x v="36"/>
    <x v="36"/>
    <x v="128"/>
    <x v="5"/>
    <s v=""/>
    <s v=""/>
    <s v="PF"/>
    <s v="Professional Fees"/>
    <s v="O"/>
    <x v="4"/>
    <n v="99"/>
    <x v="36"/>
    <s v="Item"/>
    <s v="-"/>
    <s v="-"/>
    <n v="2500"/>
    <s v="54_PF"/>
    <s v="05__O"/>
    <s v="31-31C"/>
    <n v="183"/>
    <s v="183 - CLARE - 14 LENNON STREET WORKSHOP"/>
    <b v="1"/>
    <m/>
    <b v="1"/>
    <n v="1767"/>
    <s v=""/>
    <s v=""/>
    <s v="99-Professional Fees-31"/>
    <n v="0"/>
    <s v="31-31C--99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6"/>
    <s v="31-31D-_______99"/>
    <n v="5174"/>
    <x v="36"/>
    <x v="36"/>
    <x v="129"/>
    <x v="79"/>
    <s v=""/>
    <s v=""/>
    <s v="PF"/>
    <s v="Professional Fees"/>
    <s v="O"/>
    <x v="4"/>
    <n v="99"/>
    <x v="36"/>
    <s v="Item"/>
    <s v="-"/>
    <s v="-"/>
    <n v="3500"/>
    <s v="54_PF"/>
    <s v="05__O"/>
    <s v="31-31D"/>
    <n v="184"/>
    <s v="184 - CLARE - 14 LENNON STREET TRUCK SHELTER"/>
    <b v="1"/>
    <m/>
    <b v="1"/>
    <n v="1776"/>
    <s v=""/>
    <s v=""/>
    <s v="99-Professional Fees-31"/>
    <n v="0"/>
    <s v="31-31D--99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7"/>
    <s v="31-31E-_______99"/>
    <n v="5207"/>
    <x v="36"/>
    <x v="36"/>
    <x v="130"/>
    <x v="11"/>
    <s v=""/>
    <s v=""/>
    <s v="PF"/>
    <s v="Professional Fees"/>
    <s v="O"/>
    <x v="4"/>
    <n v="99"/>
    <x v="36"/>
    <s v="Item"/>
    <s v="-"/>
    <s v="-"/>
    <n v="43500"/>
    <s v="54_PF"/>
    <s v="05__O"/>
    <s v="31-31E"/>
    <n v="185"/>
    <s v="185 - CLARE - 14 LENNON STREET EXTERNAL WORKS"/>
    <b v="1"/>
    <m/>
    <b v="1"/>
    <n v="1787"/>
    <s v=""/>
    <s v=""/>
    <s v="99-Professional Fees-31"/>
    <n v="0"/>
    <s v="31-31E--99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802"/>
    <s v="32-32A-_______99"/>
    <n v="5249"/>
    <x v="22"/>
    <x v="22"/>
    <x v="131"/>
    <x v="40"/>
    <s v=""/>
    <s v=""/>
    <s v="PF"/>
    <s v="Professional Fees"/>
    <s v="O"/>
    <x v="4"/>
    <n v="99"/>
    <x v="36"/>
    <s v="Item"/>
    <s v="-"/>
    <s v="-"/>
    <n v="3500"/>
    <s v="54_PF"/>
    <s v="05__O"/>
    <s v="32-32A"/>
    <n v="187"/>
    <s v="187 - CLEVE - DEPOT STREET OFFICE BUILDING"/>
    <b v="1"/>
    <m/>
    <b v="1"/>
    <n v="1802"/>
    <s v=""/>
    <s v=""/>
    <s v="99-Professional Fees-32"/>
    <n v="0"/>
    <s v="32-32A--99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5"/>
    <s v="32-32B-_______99"/>
    <n v="5289"/>
    <x v="22"/>
    <x v="22"/>
    <x v="40"/>
    <x v="29"/>
    <s v=""/>
    <s v=""/>
    <s v="PF"/>
    <s v="Professional Fees"/>
    <s v="O"/>
    <x v="4"/>
    <n v="99"/>
    <x v="36"/>
    <s v="Item"/>
    <s v="-"/>
    <s v="-"/>
    <n v="6500"/>
    <s v="54_PF"/>
    <s v="05__O"/>
    <s v="32-32B"/>
    <n v="188"/>
    <s v="188 - CLEVE - DEPOT STREET GARAGE / WORKSHOP"/>
    <b v="1"/>
    <m/>
    <b v="1"/>
    <n v="1815"/>
    <s v=""/>
    <s v=""/>
    <s v="99-Professional Fees-32"/>
    <n v="0"/>
    <s v="32-32B--99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3"/>
    <s v="32-32D-_______99"/>
    <n v="5318"/>
    <x v="22"/>
    <x v="22"/>
    <x v="132"/>
    <x v="67"/>
    <s v=""/>
    <s v=""/>
    <s v="PF"/>
    <s v="Professional Fees"/>
    <s v="O"/>
    <x v="4"/>
    <n v="99"/>
    <x v="36"/>
    <s v="Item"/>
    <s v="-"/>
    <s v="-"/>
    <n v="8500"/>
    <s v="54_PF"/>
    <s v="05__O"/>
    <s v="32-32D"/>
    <n v="190"/>
    <s v="190 - CLEVE - DEPOT STREET WASH BAY"/>
    <b v="1"/>
    <m/>
    <b v="1"/>
    <n v="1823"/>
    <s v=""/>
    <s v=""/>
    <s v="99-Professional Fees-32"/>
    <n v="0"/>
    <s v="32-32D--99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4"/>
    <s v="32-32E-_______99"/>
    <n v="5351"/>
    <x v="22"/>
    <x v="22"/>
    <x v="133"/>
    <x v="10"/>
    <s v=""/>
    <s v=""/>
    <s v="PF"/>
    <s v="Professional Fees"/>
    <s v="O"/>
    <x v="4"/>
    <n v="99"/>
    <x v="36"/>
    <s v="Item"/>
    <s v="-"/>
    <s v="-"/>
    <n v="18500"/>
    <s v="54_PF"/>
    <s v="05__O"/>
    <s v="32-32E"/>
    <n v="191"/>
    <s v="191 - CLEVE - DEPOT STREET EXTERNAL WORKS"/>
    <b v="1"/>
    <m/>
    <b v="1"/>
    <n v="1834"/>
    <s v=""/>
    <s v=""/>
    <s v="99-Professional Fees-32"/>
    <n v="0"/>
    <s v="32-32E--99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5"/>
    <s v="33-33A-_______99"/>
    <n v="5386"/>
    <x v="12"/>
    <x v="12"/>
    <x v="16"/>
    <x v="14"/>
    <s v=""/>
    <s v=""/>
    <s v="PF"/>
    <s v="Professional Fees"/>
    <s v="O"/>
    <x v="4"/>
    <n v="99"/>
    <x v="36"/>
    <s v="Item"/>
    <s v="-"/>
    <s v="-"/>
    <n v="2500"/>
    <s v="54_PF"/>
    <s v="05__O"/>
    <s v="33-33A"/>
    <n v="193"/>
    <s v="193 - DAVENPORT - YORKEYS CROSSING ROAD TRAINING OFFICE"/>
    <b v="1"/>
    <m/>
    <b v="1"/>
    <n v="1845"/>
    <s v=""/>
    <s v=""/>
    <s v="99-Professional Fees-33"/>
    <n v="0"/>
    <s v="33-33A--99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5"/>
    <s v="33-33B-_______99"/>
    <n v="5418"/>
    <x v="12"/>
    <x v="12"/>
    <x v="134"/>
    <x v="5"/>
    <s v=""/>
    <s v=""/>
    <s v="PF"/>
    <s v="Professional Fees"/>
    <s v="O"/>
    <x v="4"/>
    <n v="99"/>
    <x v="36"/>
    <s v="Item"/>
    <s v="-"/>
    <s v="-"/>
    <n v="2500"/>
    <s v="54_PF"/>
    <s v="05__O"/>
    <s v="33-33B"/>
    <n v="194"/>
    <s v="194 - DAVENPORT - YORKEYS CROSSING ROAD WORKSHOP"/>
    <b v="1"/>
    <m/>
    <b v="1"/>
    <n v="1855"/>
    <s v=""/>
    <s v=""/>
    <s v="99-Professional Fees-33"/>
    <n v="0"/>
    <s v="33-33B--99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8"/>
    <s v="33-33C-_______99"/>
    <n v="5453"/>
    <x v="12"/>
    <x v="12"/>
    <x v="135"/>
    <x v="10"/>
    <s v=""/>
    <s v=""/>
    <s v="PF"/>
    <s v="Professional Fees"/>
    <s v="O"/>
    <x v="4"/>
    <n v="99"/>
    <x v="36"/>
    <s v="Item"/>
    <s v="-"/>
    <s v="-"/>
    <n v="46500"/>
    <s v="54_PF"/>
    <s v="05__O"/>
    <s v="33-33C"/>
    <n v="195"/>
    <s v="195 - DAVENPORT - YORKEYS CROSSING ROAD EXTERNAL WORKS"/>
    <b v="1"/>
    <m/>
    <b v="1"/>
    <n v="1868"/>
    <s v=""/>
    <s v=""/>
    <s v="99-Professional Fees-33"/>
    <n v="0"/>
    <s v="33-33C--99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82"/>
    <s v="34-34A-_______99"/>
    <n v="5495"/>
    <x v="37"/>
    <x v="37"/>
    <x v="136"/>
    <x v="80"/>
    <s v=""/>
    <s v=""/>
    <s v="PF"/>
    <s v="Professional Fees"/>
    <s v="O"/>
    <x v="4"/>
    <n v="99"/>
    <x v="36"/>
    <s v="Item"/>
    <s v="-"/>
    <s v="-"/>
    <n v="6000"/>
    <s v="54_PF"/>
    <s v="05__O"/>
    <s v="34-34A"/>
    <n v="197"/>
    <s v="197 - KINGSCOTE - 32 TELEGRAPH ROAD MAIN BUILDING"/>
    <b v="1"/>
    <m/>
    <b v="1"/>
    <n v="1882"/>
    <s v=""/>
    <s v=""/>
    <s v="99-Professional Fees-34"/>
    <n v="0"/>
    <s v="34-34A--99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92"/>
    <s v="34-34B-_______99"/>
    <n v="5525"/>
    <x v="37"/>
    <x v="37"/>
    <x v="137"/>
    <x v="11"/>
    <s v=""/>
    <s v=""/>
    <s v="PF"/>
    <s v="Professional Fees"/>
    <s v="O"/>
    <x v="4"/>
    <n v="99"/>
    <x v="36"/>
    <s v="Item"/>
    <s v="-"/>
    <s v="-"/>
    <n v="21500"/>
    <s v="54_PF"/>
    <s v="05__O"/>
    <s v="34-34B"/>
    <n v="198"/>
    <s v="198 - KINGSCOTE - 32 TELEGRAPH ROAD EXTERNAL WORKS"/>
    <b v="1"/>
    <m/>
    <b v="1"/>
    <n v="1892"/>
    <s v=""/>
    <s v=""/>
    <s v="99-Professional Fees-34"/>
    <n v="0"/>
    <s v="34-34B--99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3"/>
    <s v="35-35A-_______99"/>
    <n v="5556"/>
    <x v="8"/>
    <x v="8"/>
    <x v="11"/>
    <x v="1"/>
    <s v=""/>
    <s v=""/>
    <s v="PF"/>
    <s v="Professional Fees"/>
    <s v="O"/>
    <x v="4"/>
    <n v="99"/>
    <x v="36"/>
    <s v="Item"/>
    <s v="-"/>
    <s v="-"/>
    <n v="50000"/>
    <s v="54_PF"/>
    <s v="05__O"/>
    <s v="35-35A"/>
    <n v="200"/>
    <s v="200 - GUMERACHA - BIRDWOOD ROAD OFFICE BUILDING"/>
    <b v="1"/>
    <m/>
    <b v="1"/>
    <n v="1903"/>
    <s v=""/>
    <s v=""/>
    <s v="99-Professional Fees-35"/>
    <n v="0"/>
    <s v="35-35A--99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12"/>
    <s v="35-35B-_______99"/>
    <n v="5585"/>
    <x v="8"/>
    <x v="8"/>
    <x v="138"/>
    <x v="81"/>
    <s v=""/>
    <s v=""/>
    <s v="PF"/>
    <s v="Professional Fees"/>
    <s v="O"/>
    <x v="4"/>
    <n v="99"/>
    <x v="36"/>
    <s v="Item"/>
    <s v="-"/>
    <s v="-"/>
    <n v="10000"/>
    <s v="54_PF"/>
    <s v="05__O"/>
    <s v="35-35B"/>
    <n v="201"/>
    <s v="201 - GUMERACHA - BIRDWOOD ROAD LUNCH/MEETING ROOM"/>
    <b v="1"/>
    <m/>
    <b v="1"/>
    <n v="1912"/>
    <s v=""/>
    <s v=""/>
    <s v="99-Professional Fees-35"/>
    <n v="0"/>
    <s v="35-35B--99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21"/>
    <s v="35-35C-_______99"/>
    <n v="5614"/>
    <x v="8"/>
    <x v="8"/>
    <x v="139"/>
    <x v="5"/>
    <s v=""/>
    <s v=""/>
    <s v="PF"/>
    <s v="Professional Fees"/>
    <s v="O"/>
    <x v="4"/>
    <n v="99"/>
    <x v="36"/>
    <s v="Item"/>
    <s v="-"/>
    <s v="-"/>
    <n v="99000"/>
    <s v="54_PF"/>
    <s v="05__O"/>
    <s v="35-35C"/>
    <n v="202"/>
    <s v="202 - GUMERACHA - BIRDWOOD ROAD WORKSHOP"/>
    <b v="1"/>
    <m/>
    <b v="1"/>
    <n v="1921"/>
    <s v=""/>
    <s v=""/>
    <s v="99-Professional Fees-35"/>
    <n v="0"/>
    <s v="35-35C--99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4"/>
    <s v="35-35D-_______99"/>
    <n v="5655"/>
    <x v="8"/>
    <x v="8"/>
    <x v="140"/>
    <x v="11"/>
    <s v=""/>
    <s v=""/>
    <s v="PF"/>
    <s v="Professional Fees"/>
    <s v="O"/>
    <x v="4"/>
    <n v="99"/>
    <x v="36"/>
    <s v="Item"/>
    <s v="-"/>
    <s v="-"/>
    <n v="30000"/>
    <s v="54_PF"/>
    <s v="05__O"/>
    <s v="35-35D"/>
    <n v="203"/>
    <s v="203 - GUMERACHA - BIRDWOOD ROAD EXTERNAL WORKS"/>
    <b v="1"/>
    <m/>
    <b v="1"/>
    <n v="1934"/>
    <s v=""/>
    <s v=""/>
    <s v="99-Professional Fees-35"/>
    <n v="0"/>
    <s v="35-35D--99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8"/>
    <s v="36-36A-_______99"/>
    <n v="5717"/>
    <x v="13"/>
    <x v="13"/>
    <x v="24"/>
    <x v="18"/>
    <s v=""/>
    <s v=""/>
    <s v="PF"/>
    <s v="Professional Fees"/>
    <s v="O"/>
    <x v="4"/>
    <n v="99"/>
    <x v="36"/>
    <s v="Item"/>
    <s v="-"/>
    <s v="-"/>
    <n v="14000"/>
    <s v="54_PF"/>
    <s v="05__O"/>
    <s v="36-36A"/>
    <n v="205"/>
    <s v="205 - MT BARKER - 31 ALEXANDRINA ROAD MAIN OFFICE BUILDING"/>
    <b v="1"/>
    <m/>
    <b v="1"/>
    <n v="1958"/>
    <s v=""/>
    <s v=""/>
    <s v="99-Professional Fees-36"/>
    <n v="0"/>
    <s v="36-36A--99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3"/>
    <s v="36-36B-_______99"/>
    <n v="5762"/>
    <x v="13"/>
    <x v="13"/>
    <x v="141"/>
    <x v="72"/>
    <s v=""/>
    <s v=""/>
    <s v="PF"/>
    <s v="Professional Fees"/>
    <s v="O"/>
    <x v="4"/>
    <n v="99"/>
    <x v="36"/>
    <s v="Item"/>
    <s v="-"/>
    <s v="-"/>
    <n v="10000"/>
    <s v="54_PF"/>
    <s v="05__O"/>
    <s v="36-36B"/>
    <n v="206"/>
    <s v="206 - MT BARKER - 31 ALEXANDRINA ROAD WORKSHOP / STORE"/>
    <b v="1"/>
    <m/>
    <b v="1"/>
    <n v="1973"/>
    <s v=""/>
    <s v=""/>
    <s v="99-Professional Fees-36"/>
    <n v="0"/>
    <s v="36-36B--99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5"/>
    <s v="36-36C-_______99"/>
    <n v="5799"/>
    <x v="13"/>
    <x v="13"/>
    <x v="19"/>
    <x v="16"/>
    <s v=""/>
    <s v=""/>
    <s v="PF"/>
    <s v="Professional Fees"/>
    <s v="O"/>
    <x v="4"/>
    <n v="99"/>
    <x v="36"/>
    <s v="Item"/>
    <s v="-"/>
    <s v="-"/>
    <n v="7500"/>
    <s v="54_PF"/>
    <s v="05__O"/>
    <s v="36-36C"/>
    <n v="207"/>
    <s v="207 - MT BARKER - 31 ALEXANDRINA ROAD LINESMANS OFFICE"/>
    <b v="1"/>
    <m/>
    <b v="1"/>
    <n v="1985"/>
    <s v=""/>
    <s v=""/>
    <s v="99-Professional Fees-36"/>
    <n v="0"/>
    <s v="36-36C--99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1999"/>
    <s v="36-36D-_______99"/>
    <n v="5839"/>
    <x v="13"/>
    <x v="13"/>
    <x v="142"/>
    <x v="11"/>
    <s v=""/>
    <s v=""/>
    <s v="PF"/>
    <s v="Professional Fees"/>
    <s v="O"/>
    <x v="4"/>
    <n v="99"/>
    <x v="36"/>
    <s v="Item"/>
    <s v="-"/>
    <s v="-"/>
    <n v="70500"/>
    <s v="54_PF"/>
    <s v="05__O"/>
    <s v="36-36D"/>
    <n v="208"/>
    <s v="208 - MT BARKER - 31 ALEXANDRINA ROAD EXTERNAL WORKS"/>
    <b v="1"/>
    <m/>
    <b v="1"/>
    <n v="1999"/>
    <s v=""/>
    <s v=""/>
    <s v="99-Professional Fees-36"/>
    <n v="0"/>
    <s v="36-36D--99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10"/>
    <s v="37-37A-_______99"/>
    <n v="5872"/>
    <x v="38"/>
    <x v="38"/>
    <x v="143"/>
    <x v="40"/>
    <s v=""/>
    <s v=""/>
    <s v="PF"/>
    <s v="Professional Fees"/>
    <s v="O"/>
    <x v="4"/>
    <n v="99"/>
    <x v="36"/>
    <s v="Item"/>
    <s v="-"/>
    <s v="-"/>
    <n v="51500"/>
    <s v="54_PF"/>
    <s v="05__O"/>
    <s v="37-37A"/>
    <n v="210"/>
    <s v="210 - VICTOR HARBOR - 45 MENTONE ROAD OFFICE BUILDING"/>
    <b v="1"/>
    <m/>
    <b v="1"/>
    <n v="2010"/>
    <s v=""/>
    <s v=""/>
    <s v="99-Professional Fees-37"/>
    <n v="0"/>
    <s v="37-37A--99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21"/>
    <s v="37-37B-_______99"/>
    <n v="5906"/>
    <x v="38"/>
    <x v="38"/>
    <x v="144"/>
    <x v="82"/>
    <s v=""/>
    <s v=""/>
    <s v="PF"/>
    <s v="Professional Fees"/>
    <s v="O"/>
    <x v="4"/>
    <n v="99"/>
    <x v="36"/>
    <s v="Item"/>
    <s v="-"/>
    <s v="-"/>
    <n v="2000"/>
    <s v="54_PF"/>
    <s v="05__O"/>
    <s v="37-37B"/>
    <n v="211"/>
    <s v="211 - VICTOR HARBOR - 45 MENTONE ROAD GARAGE"/>
    <b v="1"/>
    <m/>
    <b v="1"/>
    <n v="2021"/>
    <s v=""/>
    <s v=""/>
    <s v="99-Professional Fees-37"/>
    <n v="0"/>
    <s v="37-37B--99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39"/>
    <s v="37-37E-_______99"/>
    <n v="5961"/>
    <x v="38"/>
    <x v="38"/>
    <x v="145"/>
    <x v="10"/>
    <s v=""/>
    <s v=""/>
    <s v="PF"/>
    <s v="Professional Fees"/>
    <s v="O"/>
    <x v="4"/>
    <n v="99"/>
    <x v="36"/>
    <s v="Item"/>
    <s v="-"/>
    <s v="-"/>
    <n v="61000"/>
    <s v="54_PF"/>
    <s v="05__O"/>
    <s v="37-37E"/>
    <n v="214"/>
    <s v="214 - VICTOR HARBOR - 45 MENTONE ROAD EXTERNAL WORKS"/>
    <b v="1"/>
    <m/>
    <b v="1"/>
    <n v="2039"/>
    <s v=""/>
    <s v=""/>
    <s v="99-Professional Fees-37"/>
    <n v="0"/>
    <s v="37-37E--99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4"/>
    <s v="38-38C-_______99"/>
    <n v="6013"/>
    <x v="39"/>
    <x v="39"/>
    <x v="146"/>
    <x v="11"/>
    <s v=""/>
    <s v=""/>
    <s v="PF"/>
    <s v="Professional Fees"/>
    <s v="O"/>
    <x v="4"/>
    <n v="99"/>
    <x v="36"/>
    <s v="Item"/>
    <s v="-"/>
    <s v="-"/>
    <n v="39000"/>
    <s v="54_PF"/>
    <s v="05__O"/>
    <s v="38-38C"/>
    <n v="218"/>
    <s v="218 - KADINA - SOUTH TERRACE EXTERNAL WORKS"/>
    <b v="1"/>
    <m/>
    <b v="1"/>
    <n v="2054"/>
    <s v=""/>
    <s v=""/>
    <s v="99-Professional Fees-38"/>
    <n v="0"/>
    <s v="38-38C--99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4"/>
    <s v="39-39A-_______99"/>
    <n v="6043"/>
    <x v="18"/>
    <x v="18"/>
    <x v="147"/>
    <x v="13"/>
    <s v=""/>
    <s v=""/>
    <s v="PF"/>
    <s v="Professional Fees"/>
    <s v="O"/>
    <x v="4"/>
    <n v="99"/>
    <x v="36"/>
    <s v="Item"/>
    <s v="-"/>
    <s v="-"/>
    <n v="500"/>
    <s v="54_PF"/>
    <s v="05__O"/>
    <s v="39-39A"/>
    <n v="220"/>
    <s v="220 - PT PIRIE - FEELEY STREET OFFICE"/>
    <b v="1"/>
    <m/>
    <b v="1"/>
    <n v="2064"/>
    <s v=""/>
    <s v=""/>
    <s v="99-Professional Fees-39"/>
    <n v="0"/>
    <s v="39-39A--99"/>
    <s v=""/>
    <s v="39-39A-"/>
    <n v="1"/>
    <m/>
    <s v="not APN"/>
    <s v="not APN"/>
    <n v="0"/>
    <n v="1.04"/>
    <n v="0"/>
    <s v="on costs"/>
    <n v="1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72"/>
    <s v="39-39B-_______99"/>
    <n v="6070"/>
    <x v="18"/>
    <x v="18"/>
    <x v="148"/>
    <x v="83"/>
    <s v=""/>
    <s v=""/>
    <s v="PF"/>
    <s v="Professional Fees"/>
    <s v="O"/>
    <x v="4"/>
    <n v="99"/>
    <x v="36"/>
    <s v="Item"/>
    <s v="-"/>
    <s v="-"/>
    <n v="1500"/>
    <s v="54_PF"/>
    <s v="05__O"/>
    <s v="39-39B"/>
    <n v="221"/>
    <s v="221 - PT PIRIE - FEELEY STREET LUNCHROOM/MEETING ROOM"/>
    <b v="1"/>
    <m/>
    <b v="1"/>
    <n v="2072"/>
    <s v=""/>
    <s v=""/>
    <s v="99-Professional Fees-39"/>
    <n v="0"/>
    <s v="39-39B--99"/>
    <s v=""/>
    <s v="39-39B-"/>
    <n v="1"/>
    <m/>
    <s v="not APN"/>
    <s v="not APN"/>
    <n v="0"/>
    <n v="0.78139534883720929"/>
    <n v="0"/>
    <s v="on costs"/>
    <n v="1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4"/>
    <s v="39-39C-_______99"/>
    <n v="6106"/>
    <x v="18"/>
    <x v="18"/>
    <x v="29"/>
    <x v="5"/>
    <s v=""/>
    <s v=""/>
    <s v="PF"/>
    <s v="Professional Fees"/>
    <s v="O"/>
    <x v="4"/>
    <n v="99"/>
    <x v="36"/>
    <s v="Item"/>
    <s v="-"/>
    <s v="-"/>
    <n v="2000"/>
    <s v="54_PF"/>
    <s v="05__O"/>
    <s v="39-39C"/>
    <n v="222"/>
    <s v="222 - PT PIRIE - FEELEY STREET WORKSHOP"/>
    <b v="1"/>
    <m/>
    <b v="1"/>
    <n v="2084"/>
    <s v=""/>
    <s v=""/>
    <s v="99-Professional Fees-39"/>
    <n v="0"/>
    <s v="39-39C--99"/>
    <s v=""/>
    <s v="39-39C-"/>
    <n v="1"/>
    <m/>
    <s v="not APN"/>
    <s v="not APN"/>
    <n v="0"/>
    <n v="0.73098301987360081"/>
    <n v="0"/>
    <s v="on costs"/>
    <n v="1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89"/>
    <s v="39-39D-_______99"/>
    <n v="6124"/>
    <x v="18"/>
    <x v="18"/>
    <x v="149"/>
    <x v="67"/>
    <s v=""/>
    <s v=""/>
    <s v="PF"/>
    <s v="Professional Fees"/>
    <s v="O"/>
    <x v="4"/>
    <n v="99"/>
    <x v="36"/>
    <s v="Item"/>
    <s v="-"/>
    <s v="-"/>
    <n v="8500"/>
    <s v="54_PF"/>
    <s v="05__O"/>
    <s v="39-39D"/>
    <n v="223"/>
    <s v="223 - PT PIRIE - FEELEY STREET WASH BAY"/>
    <b v="1"/>
    <m/>
    <b v="1"/>
    <n v="2089"/>
    <s v=""/>
    <s v=""/>
    <s v="99-Professional Fees-39"/>
    <n v="0"/>
    <s v="39-39D--99"/>
    <s v=""/>
    <s v="39-39D-"/>
    <n v="1"/>
    <m/>
    <s v="not APN"/>
    <s v="not APN"/>
    <n v="0"/>
    <n v="0.53230769230769226"/>
    <n v="0"/>
    <s v="on costs"/>
    <n v="1"/>
    <n v="0.10055248618784531"/>
    <m/>
    <n v="0"/>
    <x v="1"/>
    <n v="0.93473895582329314"/>
    <n v="0"/>
    <x v="1"/>
    <x v="0"/>
    <n v="0"/>
    <x v="3"/>
    <x v="3"/>
    <n v="300000"/>
    <s v="Other smaller work items"/>
    <s v="Regional"/>
    <x v="1"/>
  </r>
  <r>
    <n v="2100"/>
    <s v="39-39E-_______99"/>
    <n v="6158"/>
    <x v="18"/>
    <x v="18"/>
    <x v="150"/>
    <x v="11"/>
    <s v=""/>
    <s v=""/>
    <s v="PF"/>
    <s v="Professional Fees"/>
    <s v="O"/>
    <x v="4"/>
    <n v="99"/>
    <x v="36"/>
    <s v="Item"/>
    <s v="-"/>
    <s v="-"/>
    <n v="39000"/>
    <s v="54_PF"/>
    <s v="05__O"/>
    <s v="39-39E"/>
    <n v="224"/>
    <s v="224 - PT PIRIE - FEELEY STREET EXTERNAL WORKS"/>
    <b v="1"/>
    <m/>
    <b v="1"/>
    <n v="2100"/>
    <s v=""/>
    <s v=""/>
    <s v="99-Professional Fees-39"/>
    <n v="0"/>
    <s v="39-39E--99"/>
    <s v=""/>
    <s v="39-39E-"/>
    <n v="1"/>
    <m/>
    <s v="not APN"/>
    <s v="not APN"/>
    <n v="0"/>
    <n v="0.67533051677884692"/>
    <n v="0"/>
    <s v="on costs"/>
    <n v="1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09"/>
    <s v="40-40A-_______99"/>
    <n v="6186"/>
    <x v="10"/>
    <x v="10"/>
    <x v="151"/>
    <x v="80"/>
    <s v=""/>
    <s v=""/>
    <s v="PF"/>
    <s v="Professional Fees"/>
    <s v="O"/>
    <x v="4"/>
    <n v="99"/>
    <x v="36"/>
    <s v="Item"/>
    <s v="-"/>
    <s v="-"/>
    <n v="93000"/>
    <s v="54_PF"/>
    <s v="05__O"/>
    <s v="40-40A"/>
    <n v="226"/>
    <s v="226 - YORKETOWN - WAROOKA ROAD MAIN BUILDING"/>
    <b v="1"/>
    <m/>
    <b v="1"/>
    <n v="2109"/>
    <s v=""/>
    <s v=""/>
    <s v="99-Professional Fees-40"/>
    <n v="0"/>
    <s v="40-40A--99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4"/>
    <s v="40-40B-_______99"/>
    <n v="6230"/>
    <x v="10"/>
    <x v="10"/>
    <x v="13"/>
    <x v="11"/>
    <s v=""/>
    <s v=""/>
    <s v="PF"/>
    <s v="Professional Fees"/>
    <s v="O"/>
    <x v="4"/>
    <n v="99"/>
    <x v="36"/>
    <s v="Item"/>
    <s v="-"/>
    <s v="-"/>
    <n v="45000"/>
    <s v="54_PF"/>
    <s v="05__O"/>
    <s v="40-40B"/>
    <n v="227"/>
    <s v="227 - YORKETOWN - WAROOKA ROAD EXTERNAL WORKS"/>
    <b v="1"/>
    <m/>
    <b v="1"/>
    <n v="2124"/>
    <s v=""/>
    <s v=""/>
    <s v="99-Professional Fees-40"/>
    <n v="0"/>
    <s v="40-40B--99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4"/>
    <s v="41-41A-_______99"/>
    <n v="6270"/>
    <x v="40"/>
    <x v="40"/>
    <x v="152"/>
    <x v="84"/>
    <s v=""/>
    <s v=""/>
    <s v="PF"/>
    <s v="Professional Fees"/>
    <s v="O"/>
    <x v="4"/>
    <n v="99"/>
    <x v="36"/>
    <s v="Item"/>
    <s v="-"/>
    <s v="-"/>
    <n v="175000"/>
    <s v="54_PF"/>
    <s v="05__O"/>
    <s v="41-41A"/>
    <n v="229"/>
    <s v="229 - SEAFORD - 37 SHEARER DRIVE Logistic Shed"/>
    <b v="1"/>
    <m/>
    <b v="1"/>
    <n v="2134"/>
    <s v=""/>
    <s v=""/>
    <s v="99-Professional Fees-41"/>
    <n v="0"/>
    <s v="41-41A--99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42"/>
    <s v="41-41B-_______99"/>
    <n v="6311"/>
    <x v="40"/>
    <x v="40"/>
    <x v="153"/>
    <x v="67"/>
    <s v=""/>
    <s v=""/>
    <s v="PF"/>
    <s v="Professional Fees"/>
    <s v="O"/>
    <x v="4"/>
    <n v="99"/>
    <x v="36"/>
    <s v="Item"/>
    <s v="-"/>
    <s v="-"/>
    <n v="8500"/>
    <s v="54_PF"/>
    <s v="05__O"/>
    <s v="41-41B"/>
    <n v="230"/>
    <s v="230 - SEAFORD - 37 SHEARER DRIVE Wash bay"/>
    <b v="1"/>
    <m/>
    <b v="1"/>
    <n v="2142"/>
    <s v=""/>
    <s v=""/>
    <s v="99-Professional Fees-41"/>
    <n v="0"/>
    <s v="41-41B--99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7"/>
    <s v="41-41C-_______99"/>
    <n v="6375"/>
    <x v="40"/>
    <x v="40"/>
    <x v="154"/>
    <x v="10"/>
    <s v=""/>
    <s v=""/>
    <s v="PF"/>
    <s v="Professional Fees"/>
    <s v="O"/>
    <x v="4"/>
    <n v="99"/>
    <x v="36"/>
    <s v="Item"/>
    <s v="-"/>
    <s v="-"/>
    <n v="357000"/>
    <s v="54_PF"/>
    <s v="05__O"/>
    <s v="41-41C"/>
    <n v="231"/>
    <s v="231 - SEAFORD - 37 SHEARER DRIVE External Works"/>
    <b v="1"/>
    <m/>
    <b v="1"/>
    <n v="2157"/>
    <s v=""/>
    <s v=""/>
    <s v="99-Professional Fees-41"/>
    <n v="0"/>
    <s v="41-41C--99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511"/>
    <s v="7-7B-________386"/>
    <n v="1402"/>
    <x v="0"/>
    <x v="0"/>
    <x v="0"/>
    <x v="0"/>
    <s v=""/>
    <s v=""/>
    <s v="PF"/>
    <s v="Professional Fees"/>
    <s v="C"/>
    <x v="2"/>
    <n v="386"/>
    <x v="152"/>
    <s v="Item"/>
    <s v="-"/>
    <s v="-"/>
    <n v="7500"/>
    <s v="54_PF"/>
    <s v="04__C"/>
    <s v="7-7B"/>
    <n v="45"/>
    <s v="045 - KESWICK - 1 ANZAC HIGHWAY UNDERCROFT &amp; DECK CARPARK"/>
    <b v="1"/>
    <m/>
    <b v="1"/>
    <n v="511"/>
    <s v=""/>
    <s v=""/>
    <s v="386-Professional fees for Engineer to inspect concrete deck to building entry plaza and consider jointing issues causing retaining wall effluorescence-7"/>
    <n v="0"/>
    <s v="7-7B--386"/>
    <s v=""/>
    <s v="7-7B-"/>
    <n v="0"/>
    <m/>
    <s v="not APN"/>
    <s v="not APN"/>
    <n v="0"/>
    <n v="0.61163824655979571"/>
    <n v="12087.286849198468"/>
    <s v="direct"/>
    <n v="1"/>
    <n v="0.10013133279839573"/>
    <m/>
    <n v="1"/>
    <x v="0"/>
    <n v="0.93750240967821841"/>
    <n v="11331.860547595405"/>
    <x v="0"/>
    <x v="0"/>
    <n v="0"/>
    <x v="0"/>
    <x v="0"/>
    <n v="350000"/>
    <s v="Other smaller work items"/>
    <s v="Metropolitan"/>
    <x v="0"/>
  </r>
  <r>
    <n v="2"/>
    <s v="1-1A-1AW______36"/>
    <n v="9"/>
    <x v="23"/>
    <x v="23"/>
    <x v="41"/>
    <x v="30"/>
    <s v="1AW"/>
    <s v="Warehouse"/>
    <s v="ED"/>
    <s v="External Doors"/>
    <s v="E"/>
    <x v="0"/>
    <n v="36"/>
    <x v="46"/>
    <s v="Item"/>
    <s v="-"/>
    <s v="-"/>
    <n v="2550"/>
    <s v="07_ED"/>
    <s v="03__E"/>
    <s v="1-1A-1AW"/>
    <n v="3"/>
    <s v="003 - ANGLE PARK - 500 GRAND JUNCTION ROAD LOGISTICS Warehouse"/>
    <b v="1"/>
    <m/>
    <b v="1"/>
    <n v="2"/>
    <s v="Not working"/>
    <s v="Access / Egress issues"/>
    <s v="36-Replace roller door motor-1"/>
    <n v="1"/>
    <s v="1-1A-1AW-36"/>
    <s v=""/>
    <s v="1-1A-1AW"/>
    <n v="0"/>
    <n v="1"/>
    <s v="minor"/>
    <n v="0.61003275185936445"/>
    <n v="4105.583517241379"/>
    <n v="0.61003275185936445"/>
    <n v="4105.583517241379"/>
    <s v="direct"/>
    <n v="1"/>
    <n v="0.10016454891643857"/>
    <m/>
    <n v="1"/>
    <x v="0"/>
    <n v="0.93784746730361035"/>
    <n v="3850.4111034482758"/>
    <x v="0"/>
    <x v="0"/>
    <n v="0"/>
    <x v="1"/>
    <x v="7"/>
    <n v="350000"/>
    <s v="Other smaller work items"/>
    <s v="Metropolitan"/>
    <x v="0"/>
  </r>
  <r>
    <n v="20"/>
    <s v="1-1A-1AW_____114"/>
    <n v="51"/>
    <x v="23"/>
    <x v="23"/>
    <x v="41"/>
    <x v="30"/>
    <s v="1AW"/>
    <s v="Warehouse"/>
    <s v="ES"/>
    <s v="Escalation"/>
    <s v="O"/>
    <x v="4"/>
    <n v="114"/>
    <x v="33"/>
    <s v="Item"/>
    <s v="-"/>
    <s v="-"/>
    <n v="54200"/>
    <s v="53_ES"/>
    <s v="05__O"/>
    <s v="1-1A-1AW"/>
    <n v="3"/>
    <s v="003 - ANGLE PARK - 500 GRAND JUNCTION ROAD LOGISTICS Warehouse"/>
    <b v="1"/>
    <m/>
    <b v="1"/>
    <n v="20"/>
    <n v="0"/>
    <n v="0"/>
    <s v="114-Escalation - calculated to the mid-point of seven year forecast-1"/>
    <n v="1"/>
    <s v="1-1A-1AW-114"/>
    <s v=""/>
    <s v="1-1A-1AW"/>
    <n v="0"/>
    <n v="1"/>
    <s v="minor"/>
    <n v="0.61003275185936445"/>
    <n v="87263.775150777554"/>
    <n v="0.61003275185936445"/>
    <n v="0"/>
    <s v="on costs"/>
    <n v="0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7"/>
    <s v="1-1A-1AW______38"/>
    <n v="20"/>
    <x v="23"/>
    <x v="23"/>
    <x v="41"/>
    <x v="30"/>
    <s v="1AW"/>
    <s v="Warehouse"/>
    <s v="FF"/>
    <s v="Floor Finishes"/>
    <s v="A"/>
    <x v="1"/>
    <n v="38"/>
    <x v="153"/>
    <s v="Item"/>
    <s v="-"/>
    <s v="-"/>
    <n v="7500"/>
    <s v="12_FF"/>
    <s v="01__A"/>
    <s v="1-1A-1AW"/>
    <n v="3"/>
    <s v="003 - ANGLE PARK - 500 GRAND JUNCTION ROAD LOGISTICS Warehouse"/>
    <b v="1"/>
    <m/>
    <b v="1"/>
    <n v="7"/>
    <n v="0"/>
    <n v="0"/>
    <s v="38-Allowance for line marking to walkways where repaired-1"/>
    <n v="1"/>
    <s v="1-1A-1AW-38"/>
    <s v=""/>
    <s v="1-1A-1AW"/>
    <n v="0"/>
    <n v="1"/>
    <s v="minor"/>
    <n v="0.61003275185936445"/>
    <n v="12075.245638945233"/>
    <n v="0.61003275185936445"/>
    <n v="12075.245638945233"/>
    <s v="direct"/>
    <n v="1"/>
    <n v="0.10016454891643857"/>
    <m/>
    <n v="1"/>
    <x v="0"/>
    <n v="0.93784746730361035"/>
    <n v="11324.738539553753"/>
    <x v="0"/>
    <x v="0"/>
    <n v="0"/>
    <x v="1"/>
    <x v="7"/>
    <n v="350000"/>
    <s v="Other smaller work items"/>
    <s v="Metropolitan"/>
    <x v="0"/>
  </r>
  <r>
    <n v="5"/>
    <s v="1-1A-1AW______26"/>
    <n v="18"/>
    <x v="23"/>
    <x v="23"/>
    <x v="41"/>
    <x v="30"/>
    <s v="1AW"/>
    <s v="Warehouse"/>
    <s v="FF"/>
    <s v="Floor Finishes"/>
    <s v="A"/>
    <x v="1"/>
    <n v="26"/>
    <x v="78"/>
    <s v="Item"/>
    <s v="-"/>
    <s v="-"/>
    <n v="1650"/>
    <s v="12_FF"/>
    <s v="01__A"/>
    <s v="1-1A-1AW"/>
    <n v="3"/>
    <s v="003 - ANGLE PARK - 500 GRAND JUNCTION ROAD LOGISTICS Warehouse"/>
    <b v="1"/>
    <m/>
    <b v="1"/>
    <n v="5"/>
    <s v="Beyond design life - not functioning as a mat should"/>
    <s v="Increase in dirt being spread throughout workspace"/>
    <s v="26-Replace entrance mats-1"/>
    <n v="1"/>
    <s v="1-1A-1AW-26"/>
    <s v=""/>
    <s v="1-1A-1AW"/>
    <n v="0"/>
    <n v="1"/>
    <s v="minor"/>
    <n v="0.61003275185936445"/>
    <n v="2656.5540405679512"/>
    <n v="0.61003275185936445"/>
    <n v="2656.5540405679512"/>
    <s v="direct"/>
    <n v="1"/>
    <n v="0.10016454891643857"/>
    <m/>
    <n v="1"/>
    <x v="0"/>
    <n v="0.93784746730361035"/>
    <n v="2491.4424787018256"/>
    <x v="0"/>
    <x v="0"/>
    <n v="0"/>
    <x v="1"/>
    <x v="7"/>
    <n v="350000"/>
    <s v="Other smaller work items"/>
    <s v="Metropolitan"/>
    <x v="0"/>
  </r>
  <r>
    <n v="6"/>
    <s v="1-1A-1AW______27"/>
    <n v="19"/>
    <x v="23"/>
    <x v="23"/>
    <x v="41"/>
    <x v="30"/>
    <s v="1AW"/>
    <s v="Warehouse"/>
    <s v="FF"/>
    <s v="Floor Finishes"/>
    <s v="A"/>
    <x v="1"/>
    <n v="27"/>
    <x v="82"/>
    <s v="Item"/>
    <s v="-"/>
    <s v="-"/>
    <n v="2500"/>
    <s v="12_FF"/>
    <s v="01__A"/>
    <s v="1-1A-1AW"/>
    <n v="3"/>
    <s v="003 - ANGLE PARK - 500 GRAND JUNCTION ROAD LOGISTICS Warehouse"/>
    <b v="1"/>
    <m/>
    <b v="1"/>
    <n v="6"/>
    <s v="Beyond design life"/>
    <s v="No longer is a resilient finish that can be cleaned"/>
    <s v="27-Replace vinyl floor finish-1"/>
    <n v="1"/>
    <s v="1-1A-1AW-27"/>
    <s v=""/>
    <s v="1-1A-1AW"/>
    <n v="0"/>
    <n v="1"/>
    <s v="minor"/>
    <n v="0.61003275185936445"/>
    <n v="4025.0818796484109"/>
    <n v="0.61003275185936445"/>
    <n v="4025.0818796484109"/>
    <s v="direct"/>
    <n v="1"/>
    <n v="0.10016454891643857"/>
    <m/>
    <n v="1"/>
    <x v="0"/>
    <n v="0.93784746730361035"/>
    <n v="3774.9128465179174"/>
    <x v="0"/>
    <x v="0"/>
    <n v="0"/>
    <x v="1"/>
    <x v="7"/>
    <n v="350000"/>
    <s v="Other smaller work items"/>
    <s v="Metropolitan"/>
    <x v="0"/>
  </r>
  <r>
    <n v="11"/>
    <s v="1-1A-1AW______37"/>
    <n v="28"/>
    <x v="23"/>
    <x v="23"/>
    <x v="41"/>
    <x v="30"/>
    <s v="1AW"/>
    <s v="Warehouse"/>
    <s v="FP"/>
    <s v="Fire Protection"/>
    <s v="E"/>
    <x v="0"/>
    <n v="37"/>
    <x v="154"/>
    <s v="Item"/>
    <s v="-"/>
    <s v="-"/>
    <n v="187500"/>
    <s v="24_FP"/>
    <s v="03__E"/>
    <s v="1-1A-1AW"/>
    <n v="3"/>
    <s v="003 - ANGLE PARK - 500 GRAND JUNCTION ROAD LOGISTICS Warehouse"/>
    <b v="1"/>
    <m/>
    <b v="1"/>
    <n v="11"/>
    <s v="Fire services deficient - likely non-compliant"/>
    <s v="Life safety"/>
    <s v="37-Allowance for fire services upgrade including sprinklers, detection, fire hose reels, pump etc.-1"/>
    <n v="1"/>
    <s v="1-1A-1AW-37"/>
    <n v="1"/>
    <s v="1-1A-1AW"/>
    <n v="1"/>
    <n v="1"/>
    <s v="minor"/>
    <n v="0.61003275185936445"/>
    <n v="301881.14097363083"/>
    <n v="0.61003275185936445"/>
    <n v="301881.14097363083"/>
    <s v="direct"/>
    <n v="1"/>
    <n v="0.10016454891643857"/>
    <m/>
    <n v="1"/>
    <x v="0"/>
    <n v="0.93784746730361035"/>
    <n v="283118.46348884382"/>
    <x v="0"/>
    <x v="1"/>
    <n v="0"/>
    <x v="1"/>
    <x v="7"/>
    <n v="350000"/>
    <s v="Other smaller work items"/>
    <s v="Metropolitan"/>
    <x v="0"/>
  </r>
  <r>
    <n v="8"/>
    <s v="1-1A-1AW______40"/>
    <n v="23"/>
    <x v="23"/>
    <x v="23"/>
    <x v="41"/>
    <x v="30"/>
    <s v="1AW"/>
    <s v="Warehouse"/>
    <s v="FT"/>
    <s v="Fitments"/>
    <s v="A"/>
    <x v="1"/>
    <n v="40"/>
    <x v="155"/>
    <s v="Item"/>
    <s v="-"/>
    <s v="-"/>
    <n v="1000"/>
    <s v="14_FT"/>
    <s v="01__A"/>
    <s v="1-1A-1AW"/>
    <n v="3"/>
    <s v="003 - ANGLE PARK - 500 GRAND JUNCTION ROAD LOGISTICS Warehouse"/>
    <b v="1"/>
    <m/>
    <b v="1"/>
    <n v="8"/>
    <s v="non-compliant with NCC and unsafe"/>
    <s v="WHS claim"/>
    <s v="40-Replace damaged galvanised steel safety balustrade-1"/>
    <n v="1"/>
    <s v="1-1A-1AW-40"/>
    <s v=""/>
    <s v="1-1A-1AW"/>
    <n v="0"/>
    <n v="1"/>
    <s v="minor"/>
    <n v="0.61003275185936445"/>
    <n v="1610.0327518593645"/>
    <n v="0.61003275185936445"/>
    <n v="1610.0327518593645"/>
    <s v="direct"/>
    <n v="1"/>
    <n v="0.10016454891643857"/>
    <m/>
    <n v="1"/>
    <x v="0"/>
    <n v="0.93784746730361035"/>
    <n v="1509.9651386071671"/>
    <x v="0"/>
    <x v="0"/>
    <n v="0"/>
    <x v="1"/>
    <x v="7"/>
    <n v="350000"/>
    <s v="Other smaller work items"/>
    <s v="Metropolitan"/>
    <x v="0"/>
  </r>
  <r>
    <n v="9"/>
    <s v="1-1A-1AW______41"/>
    <n v="24"/>
    <x v="23"/>
    <x v="23"/>
    <x v="41"/>
    <x v="30"/>
    <s v="1AW"/>
    <s v="Warehouse"/>
    <s v="FT"/>
    <s v="Fitments"/>
    <s v="A"/>
    <x v="1"/>
    <n v="41"/>
    <x v="101"/>
    <s v="Item"/>
    <s v="-"/>
    <s v="-"/>
    <n v="9500"/>
    <s v="14_FT"/>
    <s v="01__A"/>
    <s v="1-1A-1AW"/>
    <n v="3"/>
    <s v="003 - ANGLE PARK - 500 GRAND JUNCTION ROAD LOGISTICS Warehouse"/>
    <b v="1"/>
    <m/>
    <b v="1"/>
    <n v="9"/>
    <s v="beyond design life"/>
    <s v="Nil"/>
    <s v="41-Replace existing joinery-1"/>
    <n v="1"/>
    <s v="1-1A-1AW-41"/>
    <s v=""/>
    <s v="1-1A-1AW"/>
    <n v="0"/>
    <n v="1"/>
    <s v="minor"/>
    <n v="0.61003275185936445"/>
    <n v="15295.311142663963"/>
    <n v="0.61003275185936445"/>
    <n v="15295.311142663963"/>
    <s v="direct"/>
    <n v="1"/>
    <n v="0.10016454891643857"/>
    <m/>
    <n v="1"/>
    <x v="0"/>
    <n v="0.93784746730361035"/>
    <n v="14344.668816768088"/>
    <x v="0"/>
    <x v="0"/>
    <n v="0"/>
    <x v="1"/>
    <x v="7"/>
    <n v="350000"/>
    <s v="Other smaller work items"/>
    <s v="Metropolitan"/>
    <x v="0"/>
  </r>
  <r>
    <n v="10"/>
    <s v="1-1A-1AW______42"/>
    <n v="25"/>
    <x v="23"/>
    <x v="23"/>
    <x v="41"/>
    <x v="30"/>
    <s v="1AW"/>
    <s v="Warehouse"/>
    <s v="FT"/>
    <s v="Fitments"/>
    <s v="A"/>
    <x v="1"/>
    <n v="42"/>
    <x v="107"/>
    <s v="Item"/>
    <s v="-"/>
    <s v="-"/>
    <n v="3850"/>
    <s v="14_FT"/>
    <s v="01__A"/>
    <s v="1-1A-1AW"/>
    <n v="3"/>
    <s v="003 - ANGLE PARK - 500 GRAND JUNCTION ROAD LOGISTICS Warehouse"/>
    <b v="1"/>
    <m/>
    <b v="1"/>
    <n v="10"/>
    <s v="damaged - not performing function"/>
    <s v="Nil"/>
    <s v="42-Replace window blinds-1"/>
    <n v="1"/>
    <s v="1-1A-1AW-42"/>
    <s v=""/>
    <s v="1-1A-1AW"/>
    <n v="0"/>
    <n v="1"/>
    <s v="minor"/>
    <n v="0.61003275185936445"/>
    <n v="6198.6260946585535"/>
    <n v="0.61003275185936445"/>
    <n v="6198.6260946585535"/>
    <s v="direct"/>
    <n v="1"/>
    <n v="0.10016454891643857"/>
    <m/>
    <n v="1"/>
    <x v="0"/>
    <n v="0.93784746730361035"/>
    <n v="5813.3657836375933"/>
    <x v="0"/>
    <x v="0"/>
    <n v="0"/>
    <x v="1"/>
    <x v="7"/>
    <n v="350000"/>
    <s v="Other smaller work items"/>
    <s v="Metropolitan"/>
    <x v="0"/>
  </r>
  <r>
    <n v="18"/>
    <s v="1-1A-1AW_____116"/>
    <n v="45"/>
    <x v="23"/>
    <x v="23"/>
    <x v="41"/>
    <x v="30"/>
    <s v="1AW"/>
    <s v="Warehouse"/>
    <s v="LL"/>
    <s v="Locality Loading"/>
    <s v="O"/>
    <x v="4"/>
    <n v="116"/>
    <x v="34"/>
    <s v="Item"/>
    <s v="-"/>
    <s v="-"/>
    <s v="Excl."/>
    <s v="51_LL"/>
    <s v="05__O"/>
    <s v="1-1A-1AW"/>
    <n v="3"/>
    <s v="003 - ANGLE PARK - 500 GRAND JUNCTION ROAD LOGISTICS Warehouse"/>
    <b v="1"/>
    <m/>
    <b v="1"/>
    <n v="18"/>
    <s v="Not applicable to metro sites"/>
    <n v="0"/>
    <s v="116-Locality Loading-1"/>
    <n v="1"/>
    <s v="1-1A-1AW-116"/>
    <s v=""/>
    <s v="1-1A-1AW"/>
    <n v="0"/>
    <n v="1"/>
    <s v="minor"/>
    <n v="0.61003275185936445"/>
    <n v="0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146"/>
    <s v="2-2A-________389"/>
    <n v="433"/>
    <x v="6"/>
    <x v="6"/>
    <x v="9"/>
    <x v="8"/>
    <s v=""/>
    <s v=""/>
    <s v="PF"/>
    <s v="Professional Fees"/>
    <s v="PF"/>
    <x v="5"/>
    <n v="389"/>
    <x v="37"/>
    <s v="Item"/>
    <s v="-"/>
    <s v="-"/>
    <n v="28191.68"/>
    <s v="54_PF"/>
    <s v="09_PF"/>
    <s v="2-2A"/>
    <n v="15"/>
    <s v="015 - ANGLE PARK - 480 GRAND JUNCTION ROAD TRAINING CENTRE (1985)"/>
    <b v="1"/>
    <m/>
    <b v="1"/>
    <n v="146"/>
    <s v=""/>
    <s v=""/>
    <s v="389-SAPN Supervision-2"/>
    <n v="0"/>
    <s v="2-2A--389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7"/>
    <s v="2-2B-________389"/>
    <n v="468"/>
    <x v="6"/>
    <x v="6"/>
    <x v="42"/>
    <x v="31"/>
    <s v=""/>
    <s v=""/>
    <s v="PF"/>
    <s v="Professional Fees"/>
    <s v="PF"/>
    <x v="5"/>
    <n v="389"/>
    <x v="37"/>
    <s v="Item"/>
    <s v="-"/>
    <s v="-"/>
    <n v="3605.68"/>
    <s v="54_PF"/>
    <s v="09_PF"/>
    <s v="2-2B"/>
    <n v="16"/>
    <s v="016 - ANGLE PARK - 480 GRAND JUNCTION ROAD LARGE TRAINING CENTRE TRANSPORTABLE 1 (2013)"/>
    <b v="1"/>
    <m/>
    <b v="1"/>
    <n v="157"/>
    <s v=""/>
    <s v=""/>
    <s v="389-SAPN Supervision-2"/>
    <n v="0"/>
    <s v="2-2B--389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8"/>
    <s v="2-2C-________389"/>
    <n v="503"/>
    <x v="6"/>
    <x v="6"/>
    <x v="43"/>
    <x v="32"/>
    <s v=""/>
    <s v=""/>
    <s v="PF"/>
    <s v="Professional Fees"/>
    <s v="PF"/>
    <x v="5"/>
    <n v="389"/>
    <x v="37"/>
    <s v="Item"/>
    <s v="-"/>
    <s v="-"/>
    <n v="3044.18"/>
    <s v="54_PF"/>
    <s v="09_PF"/>
    <s v="2-2C"/>
    <n v="17"/>
    <s v="017 - ANGLE PARK - 480 GRAND JUNCTION ROAD LARGE TRAINING CENTRE TRANSPORTABLE 2 (2013)"/>
    <b v="1"/>
    <m/>
    <b v="1"/>
    <n v="168"/>
    <s v=""/>
    <s v=""/>
    <s v="389-SAPN Supervision-2"/>
    <n v="0"/>
    <s v="2-2C--389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8"/>
    <s v="2-2E-________389"/>
    <n v="538"/>
    <x v="6"/>
    <x v="6"/>
    <x v="44"/>
    <x v="33"/>
    <s v=""/>
    <s v=""/>
    <s v="PF"/>
    <s v="Professional Fees"/>
    <s v="PF"/>
    <x v="5"/>
    <n v="389"/>
    <x v="37"/>
    <s v="Item"/>
    <s v="-"/>
    <s v="-"/>
    <n v="1319.55"/>
    <s v="54_PF"/>
    <s v="09_PF"/>
    <s v="2-2E"/>
    <n v="19"/>
    <s v="019 - ANGLE PARK - 480 GRAND JUNCTION ROAD TRAINING CENTRE WORKSHOP"/>
    <b v="1"/>
    <m/>
    <b v="1"/>
    <n v="178"/>
    <s v=""/>
    <s v=""/>
    <s v="389-SAPN Supervision-2"/>
    <n v="0"/>
    <s v="2-2E--389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93"/>
    <s v="2-2G-________389"/>
    <n v="582"/>
    <x v="6"/>
    <x v="6"/>
    <x v="45"/>
    <x v="11"/>
    <s v=""/>
    <s v=""/>
    <s v="PF"/>
    <s v="Professional Fees"/>
    <s v="PF"/>
    <x v="5"/>
    <n v="389"/>
    <x v="37"/>
    <s v="Item"/>
    <s v="-"/>
    <s v="-"/>
    <n v="19712.919999999998"/>
    <s v="54_PF"/>
    <s v="09_PF"/>
    <s v="2-2G"/>
    <n v="21"/>
    <s v="021 - ANGLE PARK - 480 GRAND JUNCTION ROAD EXTERNAL WORKS"/>
    <b v="1"/>
    <m/>
    <b v="1"/>
    <n v="193"/>
    <s v=""/>
    <s v=""/>
    <s v="389-SAPN Supervision-2"/>
    <n v="0"/>
    <s v="2-2G--389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7"/>
    <s v="3-3B-________389"/>
    <n v="650"/>
    <x v="5"/>
    <x v="5"/>
    <x v="6"/>
    <x v="6"/>
    <s v=""/>
    <s v=""/>
    <s v="PF"/>
    <s v="Professional Fees"/>
    <s v="PF"/>
    <x v="5"/>
    <n v="389"/>
    <x v="37"/>
    <s v="Item"/>
    <s v="-"/>
    <s v="-"/>
    <n v="59054.52"/>
    <s v="54_PF"/>
    <s v="09_PF"/>
    <s v="3-3B"/>
    <n v="24"/>
    <s v="024 - ANGLE PARK - 622 SOUTH ROAD FLEET WORKSHOP"/>
    <b v="1"/>
    <m/>
    <b v="1"/>
    <n v="217"/>
    <s v=""/>
    <s v=""/>
    <s v="389-SAPN Supervision-3"/>
    <n v="0"/>
    <s v="3-3B--389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8"/>
    <s v="3-3C-________389"/>
    <n v="685"/>
    <x v="5"/>
    <x v="5"/>
    <x v="46"/>
    <x v="34"/>
    <s v=""/>
    <s v=""/>
    <s v="PF"/>
    <s v="Professional Fees"/>
    <s v="PF"/>
    <x v="5"/>
    <n v="389"/>
    <x v="37"/>
    <s v="Item"/>
    <s v="-"/>
    <s v="-"/>
    <n v="2687.22"/>
    <s v="54_PF"/>
    <s v="09_PF"/>
    <s v="3-3C"/>
    <n v="25"/>
    <s v="025 - ANGLE PARK - 622 SOUTH ROAD FLEET OFFICE"/>
    <b v="1"/>
    <m/>
    <b v="1"/>
    <n v="228"/>
    <s v=""/>
    <s v=""/>
    <s v="389-SAPN Supervision-3"/>
    <n v="0"/>
    <s v="3-3C--389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6"/>
    <s v="3-3E-________389"/>
    <n v="714"/>
    <x v="5"/>
    <x v="5"/>
    <x v="47"/>
    <x v="35"/>
    <s v=""/>
    <s v=""/>
    <s v="PF"/>
    <s v="Professional Fees"/>
    <s v="PF"/>
    <x v="5"/>
    <n v="389"/>
    <x v="37"/>
    <s v="Item"/>
    <s v="-"/>
    <s v="-"/>
    <n v="1624.37"/>
    <s v="54_PF"/>
    <s v="09_PF"/>
    <s v="3-3E"/>
    <n v="27"/>
    <s v="027 - ANGLE PARK - 622 SOUTH ROAD SUBSTATION TOILET BLOCK"/>
    <b v="1"/>
    <m/>
    <b v="1"/>
    <n v="236"/>
    <s v=""/>
    <s v=""/>
    <s v="389-SAPN Supervision-3"/>
    <n v="0"/>
    <s v="3-3E--389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7"/>
    <s v="3-3F-________389"/>
    <n v="748"/>
    <x v="5"/>
    <x v="5"/>
    <x v="48"/>
    <x v="36"/>
    <s v=""/>
    <s v=""/>
    <s v="PF"/>
    <s v="Professional Fees"/>
    <s v="PF"/>
    <x v="5"/>
    <n v="389"/>
    <x v="37"/>
    <s v="Item"/>
    <s v="-"/>
    <s v="-"/>
    <n v="9465.41"/>
    <s v="54_PF"/>
    <s v="09_PF"/>
    <s v="3-3F"/>
    <n v="28"/>
    <s v="028 - ANGLE PARK - 622 SOUTH ROAD SUBSTATION TRANSPORTABLE LUNCHROOM"/>
    <b v="1"/>
    <m/>
    <b v="1"/>
    <n v="247"/>
    <s v=""/>
    <s v=""/>
    <s v="389-SAPN Supervision-3"/>
    <n v="0"/>
    <s v="3-3F--389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9"/>
    <s v="3-3G-________389"/>
    <n v="786"/>
    <x v="5"/>
    <x v="5"/>
    <x v="7"/>
    <x v="3"/>
    <s v=""/>
    <s v=""/>
    <s v="PF"/>
    <s v="Professional Fees"/>
    <s v="PF"/>
    <x v="5"/>
    <n v="389"/>
    <x v="37"/>
    <s v="Item"/>
    <s v="-"/>
    <s v="-"/>
    <n v="14077.8"/>
    <s v="54_PF"/>
    <s v="09_PF"/>
    <s v="3-3G"/>
    <n v="29"/>
    <s v="029 - ANGLE PARK - 622 SOUTH ROAD SUBSTATION WORKSHOP"/>
    <b v="1"/>
    <m/>
    <b v="1"/>
    <n v="259"/>
    <s v=""/>
    <s v=""/>
    <s v="389-SAPN Supervision-3"/>
    <n v="0"/>
    <s v="3-3G--389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82"/>
    <s v="4-4A-________389"/>
    <n v="845"/>
    <x v="14"/>
    <x v="14"/>
    <x v="20"/>
    <x v="17"/>
    <s v=""/>
    <s v=""/>
    <s v="PF"/>
    <s v="Professional Fees"/>
    <s v="PF"/>
    <x v="5"/>
    <n v="389"/>
    <x v="37"/>
    <s v="Item"/>
    <s v="-"/>
    <s v="-"/>
    <n v="8230.1"/>
    <s v="54_PF"/>
    <s v="09_PF"/>
    <s v="4-4A"/>
    <n v="31"/>
    <s v="031 - ELIZABETH - PEWSEY AVENUE MAIN OFFICE BUILDNG"/>
    <b v="1"/>
    <m/>
    <b v="1"/>
    <n v="282"/>
    <s v=""/>
    <s v=""/>
    <s v="389-SAPN Supervision-4"/>
    <n v="0"/>
    <s v="4-4A--389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5"/>
    <s v="4-4B-________389"/>
    <n v="886"/>
    <x v="14"/>
    <x v="14"/>
    <x v="25"/>
    <x v="19"/>
    <s v=""/>
    <s v=""/>
    <s v="PF"/>
    <s v="Professional Fees"/>
    <s v="PF"/>
    <x v="5"/>
    <n v="389"/>
    <x v="37"/>
    <s v="Item"/>
    <s v="-"/>
    <s v="-"/>
    <n v="4427.49"/>
    <s v="54_PF"/>
    <s v="09_PF"/>
    <s v="4-4B"/>
    <n v="32"/>
    <s v="032 - ELIZABETH - PEWSEY AVENUE WORKSHOP / OFFICE"/>
    <b v="1"/>
    <m/>
    <b v="1"/>
    <n v="295"/>
    <s v=""/>
    <s v=""/>
    <s v="389-SAPN Supervision-4"/>
    <n v="0"/>
    <s v="4-4B--389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303"/>
    <s v="4-4C-________389"/>
    <n v="912"/>
    <x v="14"/>
    <x v="14"/>
    <x v="49"/>
    <x v="37"/>
    <s v=""/>
    <s v=""/>
    <s v="PF"/>
    <s v="Professional Fees"/>
    <s v="PF"/>
    <x v="5"/>
    <n v="389"/>
    <x v="37"/>
    <s v="Item"/>
    <s v="-"/>
    <s v="-"/>
    <n v="2647.11"/>
    <s v="54_PF"/>
    <s v="09_PF"/>
    <s v="4-4C"/>
    <n v="33"/>
    <s v="033 - ELIZABETH - PEWSEY AVENUE TRANSPORTABLE OFFICE 1"/>
    <b v="1"/>
    <m/>
    <b v="1"/>
    <n v="303"/>
    <s v=""/>
    <s v=""/>
    <s v="389-SAPN Supervision-4"/>
    <n v="0"/>
    <s v="4-4C--389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11"/>
    <s v="4-4D-________389"/>
    <n v="938"/>
    <x v="14"/>
    <x v="14"/>
    <x v="50"/>
    <x v="38"/>
    <s v=""/>
    <s v=""/>
    <s v="PF"/>
    <s v="Professional Fees"/>
    <s v="PF"/>
    <x v="5"/>
    <n v="389"/>
    <x v="37"/>
    <s v="Item"/>
    <s v="-"/>
    <s v="-"/>
    <n v="1925.17"/>
    <s v="54_PF"/>
    <s v="09_PF"/>
    <s v="4-4D"/>
    <n v="34"/>
    <s v="034 - ELIZABETH - PEWSEY AVENUE TRANSPORTABLE OFFICE 2"/>
    <b v="1"/>
    <m/>
    <b v="1"/>
    <n v="311"/>
    <s v=""/>
    <s v=""/>
    <s v="389-SAPN Supervision-4"/>
    <n v="0"/>
    <s v="4-4D--389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8"/>
    <s v="4-4E-________389"/>
    <n v="983"/>
    <x v="14"/>
    <x v="14"/>
    <x v="33"/>
    <x v="11"/>
    <s v=""/>
    <s v=""/>
    <s v="PF"/>
    <s v="Professional Fees"/>
    <s v="PF"/>
    <x v="5"/>
    <n v="389"/>
    <x v="37"/>
    <s v="Item"/>
    <s v="-"/>
    <s v="-"/>
    <n v="113927.8"/>
    <s v="54_PF"/>
    <s v="09_PF"/>
    <s v="4-4E"/>
    <n v="35"/>
    <s v="035 - ELIZABETH - PEWSEY AVENUE EXTERNAL WORKS"/>
    <b v="1"/>
    <m/>
    <b v="1"/>
    <n v="328"/>
    <s v=""/>
    <s v=""/>
    <s v="389-SAPN Supervision-4"/>
    <n v="0"/>
    <s v="4-4E--389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43"/>
    <s v="5-5A-________389"/>
    <n v="1028"/>
    <x v="17"/>
    <x v="17"/>
    <x v="26"/>
    <x v="1"/>
    <s v=""/>
    <s v=""/>
    <s v="PF"/>
    <s v="Professional Fees"/>
    <s v="PF"/>
    <x v="5"/>
    <n v="389"/>
    <x v="37"/>
    <s v="Item"/>
    <s v="-"/>
    <s v="-"/>
    <n v="12692.08"/>
    <s v="54_PF"/>
    <s v="09_PF"/>
    <s v="5-5A"/>
    <n v="37"/>
    <s v="037 - HINDMARSH - 1 STATION PLACE OFFICE BUILDING"/>
    <b v="1"/>
    <m/>
    <b v="1"/>
    <n v="343"/>
    <s v=""/>
    <s v=""/>
    <s v="389-SAPN Supervision-5"/>
    <n v="0"/>
    <s v="5-5A--389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5"/>
    <s v="5-5B-________389"/>
    <n v="1066"/>
    <x v="17"/>
    <x v="17"/>
    <x v="51"/>
    <x v="11"/>
    <s v=""/>
    <s v=""/>
    <s v="PF"/>
    <s v="Professional Fees"/>
    <s v="PF"/>
    <x v="5"/>
    <n v="389"/>
    <x v="37"/>
    <s v="Item"/>
    <s v="-"/>
    <s v="-"/>
    <n v="9573.7000000000007"/>
    <s v="54_PF"/>
    <s v="09_PF"/>
    <s v="5-5B"/>
    <n v="38"/>
    <s v="038 - HINDMARSH - 1 STATION PLACE EXTERNAL WORKS"/>
    <b v="1"/>
    <m/>
    <b v="1"/>
    <n v="355"/>
    <s v=""/>
    <s v=""/>
    <s v="389-SAPN Supervision-5"/>
    <n v="0"/>
    <s v="5-5B--389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72"/>
    <s v="6-6A-________389"/>
    <n v="1116"/>
    <x v="11"/>
    <x v="11"/>
    <x v="15"/>
    <x v="13"/>
    <s v=""/>
    <s v=""/>
    <s v="PF"/>
    <s v="Professional Fees"/>
    <s v="PF"/>
    <x v="5"/>
    <n v="389"/>
    <x v="37"/>
    <s v="Item"/>
    <s v="-"/>
    <s v="-"/>
    <n v="2165.8200000000002"/>
    <s v="54_PF"/>
    <s v="09_PF"/>
    <s v="6-6A"/>
    <n v="40"/>
    <s v="040 - HOLDEN HILL - 38-44 JACOBSON CRESCENT OFFICE"/>
    <b v="1"/>
    <m/>
    <b v="1"/>
    <n v="372"/>
    <s v=""/>
    <s v=""/>
    <s v="389-SAPN Supervision-6"/>
    <n v="0"/>
    <s v="6-6A--389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4"/>
    <s v="6-6B-________389"/>
    <n v="1154"/>
    <x v="11"/>
    <x v="11"/>
    <x v="34"/>
    <x v="5"/>
    <s v=""/>
    <s v=""/>
    <s v="PF"/>
    <s v="Professional Fees"/>
    <s v="PF"/>
    <x v="5"/>
    <n v="389"/>
    <x v="37"/>
    <s v="Item"/>
    <s v="-"/>
    <s v="-"/>
    <n v="2246.0300000000002"/>
    <s v="54_PF"/>
    <s v="09_PF"/>
    <s v="6-6B"/>
    <n v="41"/>
    <s v="041 - HOLDEN HILL - 38-44 JACOBSON CRESCENT WORKSHOP"/>
    <b v="1"/>
    <m/>
    <b v="1"/>
    <n v="384"/>
    <s v=""/>
    <s v=""/>
    <s v="389-SAPN Supervision-6"/>
    <n v="0"/>
    <s v="6-6B--389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8"/>
    <s v="6-6C-________389"/>
    <n v="1194"/>
    <x v="11"/>
    <x v="11"/>
    <x v="52"/>
    <x v="11"/>
    <s v=""/>
    <s v=""/>
    <s v="PF"/>
    <s v="Professional Fees"/>
    <s v="PF"/>
    <x v="5"/>
    <n v="389"/>
    <x v="37"/>
    <s v="Item"/>
    <s v="-"/>
    <s v="-"/>
    <n v="8386.51"/>
    <s v="54_PF"/>
    <s v="09_PF"/>
    <s v="6-6C"/>
    <n v="42"/>
    <s v="042 - HOLDEN HILL - 38-44 JACOBSON CRESCENT EXTERNAL WORKS"/>
    <b v="1"/>
    <m/>
    <b v="1"/>
    <n v="398"/>
    <s v=""/>
    <s v=""/>
    <s v="389-SAPN Supervision-6"/>
    <n v="0"/>
    <s v="6-6C--389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71"/>
    <s v="7-7A-________389"/>
    <n v="1316"/>
    <x v="0"/>
    <x v="0"/>
    <x v="1"/>
    <x v="1"/>
    <s v=""/>
    <s v=""/>
    <s v="PF"/>
    <s v="Professional Fees"/>
    <s v="PF"/>
    <x v="5"/>
    <n v="389"/>
    <x v="37"/>
    <s v="Item"/>
    <s v="-"/>
    <s v="-"/>
    <n v="789166.84"/>
    <s v="54_PF"/>
    <s v="09_PF"/>
    <s v="7-7A"/>
    <n v="44"/>
    <s v="044 - KESWICK - 1 ANZAC HIGHWAY OFFICE BUILDING"/>
    <b v="1"/>
    <m/>
    <b v="1"/>
    <n v="471"/>
    <s v=""/>
    <s v=""/>
    <s v="389-SAPN Supervision-7"/>
    <n v="0"/>
    <s v="7-7A--389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13"/>
    <s v="7-7B-________389"/>
    <n v="1406"/>
    <x v="0"/>
    <x v="0"/>
    <x v="0"/>
    <x v="0"/>
    <s v=""/>
    <s v=""/>
    <s v="PF"/>
    <s v="Professional Fees"/>
    <s v="PF"/>
    <x v="5"/>
    <n v="389"/>
    <x v="37"/>
    <s v="Item"/>
    <s v="-"/>
    <s v="-"/>
    <n v="28271.9"/>
    <s v="54_PF"/>
    <s v="09_PF"/>
    <s v="7-7B"/>
    <n v="45"/>
    <s v="045 - KESWICK - 1 ANZAC HIGHWAY UNDERCROFT &amp; DECK CARPARK"/>
    <b v="1"/>
    <m/>
    <b v="1"/>
    <n v="513"/>
    <s v=""/>
    <s v=""/>
    <s v="389-SAPN Supervision-7"/>
    <n v="0"/>
    <s v="7-7B--389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21"/>
    <s v="8--__________389"/>
    <n v="1431"/>
    <x v="24"/>
    <x v="24"/>
    <x v="53"/>
    <x v="39"/>
    <s v=""/>
    <s v=""/>
    <s v="PF"/>
    <s v="Professional Fees"/>
    <s v="PF"/>
    <x v="5"/>
    <n v="389"/>
    <x v="37"/>
    <s v="Item"/>
    <s v="-"/>
    <s v="-"/>
    <n v="72995.95"/>
    <s v="54_PF"/>
    <s v="09_PF"/>
    <s v="8"/>
    <n v="46"/>
    <s v="046 - KESWICK - 1F, 12-22 RICHMOND ROAD"/>
    <b v="1"/>
    <m/>
    <b v="1"/>
    <n v="521"/>
    <s v=""/>
    <s v=""/>
    <s v="389-SAPN Supervision-8"/>
    <n v="0"/>
    <s v="8---389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4"/>
    <s v="9--__________389"/>
    <n v="1485"/>
    <x v="25"/>
    <x v="25"/>
    <x v="53"/>
    <x v="39"/>
    <s v=""/>
    <s v=""/>
    <s v="PF"/>
    <s v="Professional Fees"/>
    <s v="PF"/>
    <x v="5"/>
    <n v="389"/>
    <x v="37"/>
    <s v="Item"/>
    <s v="-"/>
    <s v="-"/>
    <n v="60767.12"/>
    <s v="54_PF"/>
    <s v="09_PF"/>
    <s v="9"/>
    <n v="47"/>
    <s v="047 - KESWICK (CARPARK) - RAILWAY TERRACE"/>
    <b v="1"/>
    <m/>
    <b v="1"/>
    <n v="544"/>
    <s v=""/>
    <s v=""/>
    <s v="389-SAPN Supervision-9"/>
    <n v="0"/>
    <s v="9---389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52"/>
    <s v="10-10A-______389"/>
    <n v="1511"/>
    <x v="20"/>
    <x v="20"/>
    <x v="54"/>
    <x v="40"/>
    <s v=""/>
    <s v=""/>
    <s v="PF"/>
    <s v="Professional Fees"/>
    <s v="PF"/>
    <x v="5"/>
    <n v="389"/>
    <x v="37"/>
    <s v="Item"/>
    <s v="-"/>
    <s v="-"/>
    <n v="36899.050000000003"/>
    <s v="54_PF"/>
    <s v="09_PF"/>
    <s v="10-10A"/>
    <n v="49"/>
    <s v="049 - KURRALTA PARK - 31-33 BROUGHTON AVENUE OFFICE BUILDING"/>
    <b v="1"/>
    <m/>
    <b v="1"/>
    <n v="552"/>
    <s v=""/>
    <s v=""/>
    <s v="389-SAPN Supervision-10"/>
    <n v="0"/>
    <s v="10-10A--389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62"/>
    <s v="10-10B-______389"/>
    <n v="1543"/>
    <x v="20"/>
    <x v="20"/>
    <x v="55"/>
    <x v="41"/>
    <s v=""/>
    <s v=""/>
    <s v="PF"/>
    <s v="Professional Fees"/>
    <s v="PF"/>
    <x v="5"/>
    <n v="389"/>
    <x v="37"/>
    <s v="Item"/>
    <s v="-"/>
    <s v="-"/>
    <n v="14559.08"/>
    <s v="54_PF"/>
    <s v="09_PF"/>
    <s v="10-10B"/>
    <n v="50"/>
    <s v="050 - KURRALTA PARK - 31-33 BROUGHTON AVENUE MUSEUM"/>
    <b v="1"/>
    <m/>
    <b v="1"/>
    <n v="562"/>
    <s v=""/>
    <s v=""/>
    <s v="389-SAPN Supervision-10"/>
    <n v="0"/>
    <s v="10-10B--389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4"/>
    <s v="10-10C-______389"/>
    <n v="1581"/>
    <x v="20"/>
    <x v="20"/>
    <x v="35"/>
    <x v="24"/>
    <s v=""/>
    <s v=""/>
    <s v="PF"/>
    <s v="Professional Fees"/>
    <s v="PF"/>
    <x v="5"/>
    <n v="389"/>
    <x v="37"/>
    <s v="Item"/>
    <s v="-"/>
    <s v="-"/>
    <n v="1885.07"/>
    <s v="54_PF"/>
    <s v="09_PF"/>
    <s v="10-10C"/>
    <n v="51"/>
    <s v="051 - KURRALTA PARK - 31-33 BROUGHTON AVENUE STORAGE SHED"/>
    <b v="1"/>
    <m/>
    <b v="1"/>
    <n v="574"/>
    <s v=""/>
    <s v=""/>
    <s v="389-SAPN Supervision-10"/>
    <n v="0"/>
    <s v="10-10C--389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8"/>
    <s v="10-10D-______389"/>
    <n v="1621"/>
    <x v="20"/>
    <x v="20"/>
    <x v="56"/>
    <x v="10"/>
    <s v=""/>
    <s v=""/>
    <s v="PF"/>
    <s v="Professional Fees"/>
    <s v="PF"/>
    <x v="5"/>
    <n v="389"/>
    <x v="37"/>
    <s v="Item"/>
    <s v="-"/>
    <s v="-"/>
    <n v="46793.599999999999"/>
    <s v="54_PF"/>
    <s v="09_PF"/>
    <s v="10-10D"/>
    <n v="52"/>
    <s v="052 - KURRALTA PARK - 31-33 BROUGHTON AVENUE EXTERNAL WORKS"/>
    <b v="1"/>
    <m/>
    <b v="1"/>
    <n v="588"/>
    <s v=""/>
    <s v=""/>
    <s v="389-SAPN Supervision-10"/>
    <n v="0"/>
    <s v="10-10D--389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603"/>
    <s v="11-11A-______389"/>
    <n v="1663"/>
    <x v="2"/>
    <x v="2"/>
    <x v="57"/>
    <x v="42"/>
    <s v=""/>
    <s v=""/>
    <s v="PF"/>
    <s v="Professional Fees"/>
    <s v="PF"/>
    <x v="5"/>
    <n v="389"/>
    <x v="37"/>
    <s v="Item"/>
    <s v="-"/>
    <s v="-"/>
    <n v="25380.94"/>
    <s v="54_PF"/>
    <s v="09_PF"/>
    <s v="11-11A"/>
    <n v="54"/>
    <s v="054 - MARLESTON NORTH - 212 RICHMOND ROAD OIL TEST LAB (TRANSCARE)"/>
    <b v="1"/>
    <m/>
    <b v="1"/>
    <n v="603"/>
    <s v=""/>
    <s v=""/>
    <s v="389-SAPN Supervision-11"/>
    <n v="0"/>
    <s v="11-11A--389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7"/>
    <s v="11-11B-______389"/>
    <n v="1705"/>
    <x v="2"/>
    <x v="2"/>
    <x v="58"/>
    <x v="43"/>
    <s v=""/>
    <s v=""/>
    <s v="PF"/>
    <s v="Professional Fees"/>
    <s v="PF"/>
    <x v="5"/>
    <n v="389"/>
    <x v="37"/>
    <s v="Item"/>
    <s v="-"/>
    <s v="-"/>
    <n v="5791.55"/>
    <s v="54_PF"/>
    <s v="09_PF"/>
    <s v="11-11B"/>
    <n v="55"/>
    <s v="055 - MARLESTON NORTH - 212 RICHMOND ROAD OIL PLANT &amp; STORAGE SHEDS"/>
    <b v="1"/>
    <m/>
    <b v="1"/>
    <n v="617"/>
    <s v=""/>
    <s v=""/>
    <s v="389-SAPN Supervision-11"/>
    <n v="0"/>
    <s v="11-11B--389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30"/>
    <s v="11-11C-______389"/>
    <n v="1742"/>
    <x v="2"/>
    <x v="2"/>
    <x v="59"/>
    <x v="44"/>
    <s v=""/>
    <s v=""/>
    <s v="PF"/>
    <s v="Professional Fees"/>
    <s v="PF"/>
    <x v="5"/>
    <n v="389"/>
    <x v="37"/>
    <s v="Item"/>
    <s v="-"/>
    <s v="-"/>
    <n v="2271.3000000000002"/>
    <s v="54_PF"/>
    <s v="09_PF"/>
    <s v="11-11C"/>
    <n v="56"/>
    <s v="056 - MARLESTON NORTH - 212 RICHMOND ROAD OUTPOST OFFICE"/>
    <b v="1"/>
    <m/>
    <b v="1"/>
    <n v="630"/>
    <s v=""/>
    <s v=""/>
    <s v="389-SAPN Supervision-11"/>
    <n v="0"/>
    <s v="11-11C--389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9"/>
    <s v="11-11D-______389"/>
    <n v="1771"/>
    <x v="2"/>
    <x v="2"/>
    <x v="36"/>
    <x v="25"/>
    <s v=""/>
    <s v=""/>
    <s v="PF"/>
    <s v="Professional Fees"/>
    <s v="PF"/>
    <x v="5"/>
    <n v="389"/>
    <x v="37"/>
    <s v="Item"/>
    <s v="-"/>
    <s v="-"/>
    <n v="3020.11"/>
    <s v="54_PF"/>
    <s v="09_PF"/>
    <s v="11-11D"/>
    <n v="57"/>
    <s v="057 - MARLESTON NORTH - 212 RICHMOND ROAD CRANE OPERATION AREA"/>
    <b v="1"/>
    <m/>
    <b v="1"/>
    <n v="639"/>
    <s v=""/>
    <s v=""/>
    <s v="389-SAPN Supervision-11"/>
    <n v="0"/>
    <s v="11-11D--389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63"/>
    <s v="11-11E-______389"/>
    <n v="1833"/>
    <x v="2"/>
    <x v="2"/>
    <x v="60"/>
    <x v="45"/>
    <s v=""/>
    <s v=""/>
    <s v="PF"/>
    <s v="Professional Fees"/>
    <s v="PF"/>
    <x v="5"/>
    <n v="389"/>
    <x v="37"/>
    <s v="Item"/>
    <s v="-"/>
    <s v="-"/>
    <n v="48945.39"/>
    <s v="54_PF"/>
    <s v="09_PF"/>
    <s v="11-11E"/>
    <n v="58"/>
    <s v="058 - MARLESTON NORTH - 212 RICHMOND ROAD TRANSFORMER WORKSHOP &amp; OFFICE (INCL. ADJACENT SHEDS)"/>
    <b v="1"/>
    <m/>
    <b v="1"/>
    <n v="663"/>
    <s v=""/>
    <s v=""/>
    <s v="389-SAPN Supervision-11"/>
    <n v="0"/>
    <s v="11-11E--389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9"/>
    <s v="11-11F-______389"/>
    <n v="1875"/>
    <x v="2"/>
    <x v="2"/>
    <x v="61"/>
    <x v="46"/>
    <s v=""/>
    <s v=""/>
    <s v="PF"/>
    <s v="Professional Fees"/>
    <s v="PF"/>
    <x v="5"/>
    <n v="389"/>
    <x v="37"/>
    <s v="Item"/>
    <s v="-"/>
    <s v="-"/>
    <n v="18508.89"/>
    <s v="54_PF"/>
    <s v="09_PF"/>
    <s v="11-11F"/>
    <n v="59"/>
    <s v="059 - MARLESTON NORTH - 212 RICHMOND ROAD EXTERNAL STORAGE AREA"/>
    <b v="1"/>
    <m/>
    <b v="1"/>
    <n v="679"/>
    <s v=""/>
    <s v=""/>
    <s v="389-SAPN Supervision-11"/>
    <n v="0"/>
    <s v="11-11F--389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92"/>
    <s v="11-11G-______389"/>
    <n v="1910"/>
    <x v="2"/>
    <x v="2"/>
    <x v="62"/>
    <x v="47"/>
    <s v=""/>
    <s v=""/>
    <s v="PF"/>
    <s v="Professional Fees"/>
    <s v="PF"/>
    <x v="5"/>
    <n v="389"/>
    <x v="37"/>
    <s v="Item"/>
    <s v="-"/>
    <s v="-"/>
    <n v="11688.98"/>
    <s v="54_PF"/>
    <s v="09_PF"/>
    <s v="11-11G"/>
    <n v="60"/>
    <s v="060 - MARLESTON NORTH - 212 RICHMOND ROAD CARPARK"/>
    <b v="1"/>
    <m/>
    <b v="1"/>
    <n v="692"/>
    <s v=""/>
    <s v=""/>
    <s v="389-SAPN Supervision-11"/>
    <n v="0"/>
    <s v="11-11G--389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8"/>
    <s v="11-11I-______389"/>
    <n v="1959"/>
    <x v="2"/>
    <x v="2"/>
    <x v="63"/>
    <x v="48"/>
    <s v=""/>
    <s v=""/>
    <s v="PF"/>
    <s v="Professional Fees"/>
    <s v="PF"/>
    <x v="5"/>
    <n v="389"/>
    <x v="37"/>
    <s v="Item"/>
    <s v="-"/>
    <s v="-"/>
    <n v="4255.83"/>
    <s v="54_PF"/>
    <s v="09_PF"/>
    <s v="11-11I"/>
    <n v="62"/>
    <s v="062 - MARLESTON NORTH - 212 RICHMOND ROAD WHITE HOUSE"/>
    <b v="1"/>
    <m/>
    <b v="1"/>
    <n v="708"/>
    <s v=""/>
    <s v=""/>
    <s v="389-SAPN Supervision-11"/>
    <n v="0"/>
    <s v="11-11I--389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9"/>
    <s v="11-11J-______389"/>
    <n v="1994"/>
    <x v="2"/>
    <x v="2"/>
    <x v="64"/>
    <x v="49"/>
    <s v=""/>
    <s v=""/>
    <s v="PF"/>
    <s v="Professional Fees"/>
    <s v="PF"/>
    <x v="5"/>
    <n v="389"/>
    <x v="37"/>
    <s v="Item"/>
    <s v="-"/>
    <s v="-"/>
    <n v="1564.2"/>
    <s v="54_PF"/>
    <s v="09_PF"/>
    <s v="11-11J"/>
    <n v="63"/>
    <s v="063 - MARLESTON NORTH - 212 RICHMOND ROAD ADMINISTRATION OFFICE"/>
    <b v="1"/>
    <m/>
    <b v="1"/>
    <n v="719"/>
    <s v=""/>
    <s v=""/>
    <s v="389-SAPN Supervision-11"/>
    <n v="0"/>
    <s v="11-11J--389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8"/>
    <s v="11-11K-______389"/>
    <n v="2023"/>
    <x v="2"/>
    <x v="2"/>
    <x v="65"/>
    <x v="50"/>
    <s v=""/>
    <s v=""/>
    <s v="PF"/>
    <s v="Professional Fees"/>
    <s v="PF"/>
    <x v="5"/>
    <n v="389"/>
    <x v="37"/>
    <s v="Item"/>
    <s v="-"/>
    <s v="-"/>
    <n v="922.48"/>
    <s v="54_PF"/>
    <s v="09_PF"/>
    <s v="11-11K"/>
    <n v="64"/>
    <s v="064 - MARLESTON NORTH - 212 RICHMOND ROAD SUBSTATION MAINTENANCE OFFICE"/>
    <b v="1"/>
    <m/>
    <b v="1"/>
    <n v="728"/>
    <s v=""/>
    <s v=""/>
    <s v="389-SAPN Supervision-11"/>
    <n v="0"/>
    <s v="11-11K--389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40"/>
    <s v="11-11L-______389"/>
    <n v="2057"/>
    <x v="2"/>
    <x v="2"/>
    <x v="66"/>
    <x v="51"/>
    <s v=""/>
    <s v=""/>
    <s v="PF"/>
    <s v="Professional Fees"/>
    <s v="PF"/>
    <x v="5"/>
    <n v="389"/>
    <x v="37"/>
    <s v="Item"/>
    <s v="-"/>
    <s v="-"/>
    <n v="5085.66"/>
    <s v="54_PF"/>
    <s v="09_PF"/>
    <s v="11-11L"/>
    <n v="65"/>
    <s v="065 - MARLESTON NORTH - 212 RICHMOND ROAD HV OFFICE/TEST CENTRE"/>
    <b v="1"/>
    <m/>
    <b v="1"/>
    <n v="740"/>
    <s v=""/>
    <s v=""/>
    <s v="389-SAPN Supervision-11"/>
    <n v="0"/>
    <s v="11-11L--389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9"/>
    <s v="11-11M-______389"/>
    <n v="2086"/>
    <x v="2"/>
    <x v="2"/>
    <x v="32"/>
    <x v="23"/>
    <s v=""/>
    <s v=""/>
    <s v="PF"/>
    <s v="Professional Fees"/>
    <s v="PF"/>
    <x v="5"/>
    <n v="389"/>
    <x v="37"/>
    <s v="Item"/>
    <s v="-"/>
    <s v="-"/>
    <n v="8302.2900000000009"/>
    <s v="54_PF"/>
    <s v="09_PF"/>
    <s v="11-11M"/>
    <n v="66"/>
    <s v="066 - MARLESTON NORTH - 212 RICHMOND ROAD CREATIVE SERVICES"/>
    <b v="1"/>
    <m/>
    <b v="1"/>
    <n v="749"/>
    <s v=""/>
    <s v=""/>
    <s v="389-SAPN Supervision-11"/>
    <n v="0"/>
    <s v="11-11M--389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60"/>
    <s v="11-11N-______389"/>
    <n v="2119"/>
    <x v="2"/>
    <x v="2"/>
    <x v="8"/>
    <x v="7"/>
    <s v=""/>
    <s v=""/>
    <s v="PF"/>
    <s v="Professional Fees"/>
    <s v="PF"/>
    <x v="5"/>
    <n v="389"/>
    <x v="37"/>
    <s v="Item"/>
    <s v="-"/>
    <s v="-"/>
    <n v="5454.65"/>
    <s v="54_PF"/>
    <s v="09_PF"/>
    <s v="11-11N"/>
    <n v="67"/>
    <s v="067 - MARLESTON NORTH - 212 RICHMOND ROAD WELDING WORKSHOP"/>
    <b v="1"/>
    <m/>
    <b v="1"/>
    <n v="760"/>
    <s v=""/>
    <s v=""/>
    <s v="389-SAPN Supervision-11"/>
    <n v="0"/>
    <s v="11-11N--389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7"/>
    <s v="11-11O-______389"/>
    <n v="2164"/>
    <x v="2"/>
    <x v="2"/>
    <x v="3"/>
    <x v="3"/>
    <s v=""/>
    <s v=""/>
    <s v="PF"/>
    <s v="Professional Fees"/>
    <s v="PF"/>
    <x v="5"/>
    <n v="389"/>
    <x v="37"/>
    <s v="Item"/>
    <s v="-"/>
    <s v="-"/>
    <n v="21504.93"/>
    <s v="54_PF"/>
    <s v="09_PF"/>
    <s v="11-11O"/>
    <n v="68"/>
    <s v="068 - MARLESTON NORTH - 212 RICHMOND ROAD SUBSTATION WORKSHOP"/>
    <b v="1"/>
    <m/>
    <b v="1"/>
    <n v="777"/>
    <s v=""/>
    <s v=""/>
    <s v="389-SAPN Supervision-11"/>
    <n v="0"/>
    <s v="11-11O--389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93"/>
    <s v="11-11P-______389"/>
    <n v="2207"/>
    <x v="2"/>
    <x v="2"/>
    <x v="67"/>
    <x v="52"/>
    <s v=""/>
    <s v=""/>
    <s v="PF"/>
    <s v="Professional Fees"/>
    <s v="PF"/>
    <x v="5"/>
    <n v="389"/>
    <x v="37"/>
    <s v="Item"/>
    <s v="-"/>
    <s v="-"/>
    <n v="17462.88"/>
    <s v="54_PF"/>
    <s v="09_PF"/>
    <s v="11-11P"/>
    <n v="69"/>
    <s v="069 - MARLESTON NORTH - 212 RICHMOND ROAD SUBSTATION STORE"/>
    <b v="1"/>
    <m/>
    <b v="1"/>
    <n v="793"/>
    <s v=""/>
    <s v=""/>
    <s v="389-SAPN Supervision-11"/>
    <n v="0"/>
    <s v="11-11P--389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5"/>
    <s v="11-11Q-______389"/>
    <n v="2241"/>
    <x v="2"/>
    <x v="2"/>
    <x v="68"/>
    <x v="53"/>
    <s v=""/>
    <s v=""/>
    <s v="PF"/>
    <s v="Professional Fees"/>
    <s v="PF"/>
    <x v="5"/>
    <n v="389"/>
    <x v="37"/>
    <s v="Item"/>
    <s v="-"/>
    <s v="-"/>
    <n v="14514.17"/>
    <s v="54_PF"/>
    <s v="09_PF"/>
    <s v="11-11Q"/>
    <n v="70"/>
    <s v="070 - MARLESTON NORTH - 212 RICHMOND ROAD SUBSTATION EXTERNAL STORAGE"/>
    <b v="1"/>
    <m/>
    <b v="1"/>
    <n v="805"/>
    <s v=""/>
    <s v=""/>
    <s v="389-SAPN Supervision-11"/>
    <n v="0"/>
    <s v="11-11Q--389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4"/>
    <s v="11-11R-______389"/>
    <n v="2270"/>
    <x v="2"/>
    <x v="2"/>
    <x v="69"/>
    <x v="54"/>
    <s v=""/>
    <s v=""/>
    <s v="PF"/>
    <s v="Professional Fees"/>
    <s v="PF"/>
    <x v="5"/>
    <n v="389"/>
    <x v="37"/>
    <s v="Item"/>
    <s v="-"/>
    <s v="-"/>
    <n v="782.1"/>
    <s v="54_PF"/>
    <s v="09_PF"/>
    <s v="11-11R"/>
    <n v="71"/>
    <s v="071 - MARLESTON NORTH - 212 RICHMOND ROAD CONSTRUCTION OFFICE"/>
    <b v="1"/>
    <m/>
    <b v="1"/>
    <n v="814"/>
    <s v=""/>
    <s v=""/>
    <s v="389-SAPN Supervision-11"/>
    <n v="0"/>
    <s v="11-11R--389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23"/>
    <s v="11-11S-______389"/>
    <n v="2299"/>
    <x v="2"/>
    <x v="2"/>
    <x v="70"/>
    <x v="55"/>
    <s v=""/>
    <s v=""/>
    <s v="PF"/>
    <s v="Professional Fees"/>
    <s v="PF"/>
    <x v="5"/>
    <n v="389"/>
    <x v="37"/>
    <s v="Item"/>
    <s v="-"/>
    <s v="-"/>
    <n v="4010.77"/>
    <s v="54_PF"/>
    <s v="09_PF"/>
    <s v="11-11S"/>
    <n v="72"/>
    <s v="072 - MARLESTON NORTH - 212 RICHMOND ROAD LUNCHROOM"/>
    <b v="1"/>
    <m/>
    <b v="1"/>
    <n v="823"/>
    <s v=""/>
    <s v=""/>
    <s v="389-SAPN Supervision-11"/>
    <n v="0"/>
    <s v="11-11S--389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31"/>
    <s v="11-11T-______389"/>
    <n v="2325"/>
    <x v="2"/>
    <x v="2"/>
    <x v="71"/>
    <x v="56"/>
    <s v=""/>
    <s v=""/>
    <s v="PF"/>
    <s v="Professional Fees"/>
    <s v="PF"/>
    <x v="5"/>
    <n v="389"/>
    <x v="37"/>
    <s v="Item"/>
    <s v="-"/>
    <s v="-"/>
    <n v="176.48"/>
    <s v="54_PF"/>
    <s v="09_PF"/>
    <s v="11-11T"/>
    <n v="73"/>
    <s v="073 - MARLESTON NORTH - 212 RICHMOND ROAD FLAMMABLE STORE"/>
    <b v="1"/>
    <m/>
    <b v="1"/>
    <n v="831"/>
    <s v=""/>
    <s v=""/>
    <s v="389-SAPN Supervision-11"/>
    <n v="0"/>
    <s v="11-11T--389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42"/>
    <s v="12-12A-______389"/>
    <n v="2360"/>
    <x v="3"/>
    <x v="3"/>
    <x v="72"/>
    <x v="57"/>
    <s v=""/>
    <s v=""/>
    <s v="PF"/>
    <s v="Professional Fees"/>
    <s v="PF"/>
    <x v="5"/>
    <n v="389"/>
    <x v="37"/>
    <s v="Item"/>
    <s v="-"/>
    <s v="-"/>
    <n v="3940.98"/>
    <s v="54_PF"/>
    <s v="09_PF"/>
    <s v="12-12A"/>
    <n v="75"/>
    <s v="075 - MARLESTON SOUTH - 41-55 BARNES AVENUE STORE A"/>
    <b v="1"/>
    <m/>
    <b v="1"/>
    <n v="842"/>
    <s v=""/>
    <s v=""/>
    <s v="389-SAPN Supervision-12"/>
    <n v="0"/>
    <s v="12-12A--389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53"/>
    <s v="12-12B-______389"/>
    <n v="2395"/>
    <x v="3"/>
    <x v="3"/>
    <x v="37"/>
    <x v="26"/>
    <s v=""/>
    <s v=""/>
    <s v="PF"/>
    <s v="Professional Fees"/>
    <s v="PF"/>
    <x v="5"/>
    <n v="389"/>
    <x v="37"/>
    <s v="Item"/>
    <s v="-"/>
    <s v="-"/>
    <n v="1247.3499999999999"/>
    <s v="54_PF"/>
    <s v="09_PF"/>
    <s v="12-12B"/>
    <n v="76"/>
    <s v="076 - MARLESTON SOUTH - 41-55 BARNES AVENUE STORE B"/>
    <b v="1"/>
    <m/>
    <b v="1"/>
    <n v="853"/>
    <s v=""/>
    <s v=""/>
    <s v="389-SAPN Supervision-12"/>
    <n v="0"/>
    <s v="12-12B--389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5"/>
    <s v="12-12C-______389"/>
    <n v="2433"/>
    <x v="3"/>
    <x v="3"/>
    <x v="73"/>
    <x v="58"/>
    <s v=""/>
    <s v=""/>
    <s v="PF"/>
    <s v="Professional Fees"/>
    <s v="PF"/>
    <x v="5"/>
    <n v="389"/>
    <x v="37"/>
    <s v="Item"/>
    <s v="-"/>
    <s v="-"/>
    <n v="10383.870000000001"/>
    <s v="54_PF"/>
    <s v="09_PF"/>
    <s v="12-12C"/>
    <n v="77"/>
    <s v="077 - MARLESTON SOUTH - 41-55 BARNES AVENUE MAIN OFFICE"/>
    <b v="1"/>
    <m/>
    <b v="1"/>
    <n v="865"/>
    <s v=""/>
    <s v=""/>
    <s v="389-SAPN Supervision-12"/>
    <n v="0"/>
    <s v="12-12C--389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6"/>
    <s v="12-12D-______389"/>
    <n v="2468"/>
    <x v="3"/>
    <x v="3"/>
    <x v="74"/>
    <x v="59"/>
    <s v=""/>
    <s v=""/>
    <s v="PF"/>
    <s v="Professional Fees"/>
    <s v="PF"/>
    <x v="5"/>
    <n v="389"/>
    <x v="37"/>
    <s v="Item"/>
    <s v="-"/>
    <s v="-"/>
    <n v="3585.63"/>
    <s v="54_PF"/>
    <s v="09_PF"/>
    <s v="12-12D"/>
    <n v="78"/>
    <s v="078 - MARLESTON SOUTH - 41-55 BARNES AVENUE OLD FLEET BUILDING"/>
    <b v="1"/>
    <m/>
    <b v="1"/>
    <n v="876"/>
    <s v=""/>
    <s v=""/>
    <s v="389-SAPN Supervision-12"/>
    <n v="0"/>
    <s v="12-12D--389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4"/>
    <s v="12-12E-______389"/>
    <n v="2516"/>
    <x v="3"/>
    <x v="3"/>
    <x v="4"/>
    <x v="4"/>
    <s v=""/>
    <s v=""/>
    <s v="PF"/>
    <s v="Professional Fees"/>
    <s v="PF"/>
    <x v="5"/>
    <n v="389"/>
    <x v="37"/>
    <s v="Item"/>
    <s v="-"/>
    <s v="-"/>
    <n v="5673.23"/>
    <s v="54_PF"/>
    <s v="09_PF"/>
    <s v="12-12E"/>
    <n v="79"/>
    <s v="079 - MARLESTON SOUTH - 41-55 BARNES AVENUE CBD OFFICE / AMENITIES / CANTEEN BUILDING"/>
    <b v="1"/>
    <m/>
    <b v="1"/>
    <n v="894"/>
    <s v=""/>
    <s v=""/>
    <s v="389-SAPN Supervision-12"/>
    <n v="0"/>
    <s v="12-12E--389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5"/>
    <s v="12-12F-______389"/>
    <n v="2549"/>
    <x v="3"/>
    <x v="3"/>
    <x v="27"/>
    <x v="20"/>
    <s v=""/>
    <s v=""/>
    <s v="PF"/>
    <s v="Professional Fees"/>
    <s v="PF"/>
    <x v="5"/>
    <n v="389"/>
    <x v="37"/>
    <s v="Item"/>
    <s v="-"/>
    <s v="-"/>
    <n v="2053.52"/>
    <s v="54_PF"/>
    <s v="09_PF"/>
    <s v="12-12F"/>
    <n v="80"/>
    <s v="080 - MARLESTON SOUTH - 41-55 BARNES AVENUE METERING SERVICES"/>
    <b v="1"/>
    <m/>
    <b v="1"/>
    <n v="905"/>
    <s v=""/>
    <s v=""/>
    <s v="389-SAPN Supervision-12"/>
    <n v="0"/>
    <s v="12-12F--389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4"/>
    <s v="12-12G-______389"/>
    <n v="2578"/>
    <x v="3"/>
    <x v="3"/>
    <x v="75"/>
    <x v="60"/>
    <s v=""/>
    <s v=""/>
    <s v="PF"/>
    <s v="Professional Fees"/>
    <s v="PF"/>
    <x v="5"/>
    <n v="389"/>
    <x v="37"/>
    <s v="Item"/>
    <s v="-"/>
    <s v="-"/>
    <n v="449.21"/>
    <s v="54_PF"/>
    <s v="09_PF"/>
    <s v="12-12G"/>
    <n v="81"/>
    <s v="081 - MARLESTON SOUTH - 41-55 BARNES AVENUE SCADA"/>
    <b v="1"/>
    <m/>
    <b v="1"/>
    <n v="914"/>
    <s v=""/>
    <s v=""/>
    <s v="389-SAPN Supervision-12"/>
    <n v="0"/>
    <s v="12-12G--389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9"/>
    <s v="12-12H-______389"/>
    <n v="2619"/>
    <x v="3"/>
    <x v="3"/>
    <x v="76"/>
    <x v="11"/>
    <s v=""/>
    <s v=""/>
    <s v="PF"/>
    <s v="Professional Fees"/>
    <s v="PF"/>
    <x v="5"/>
    <n v="389"/>
    <x v="37"/>
    <s v="Item"/>
    <s v="-"/>
    <s v="-"/>
    <n v="67159.06"/>
    <s v="54_PF"/>
    <s v="09_PF"/>
    <s v="12-12H"/>
    <n v="82"/>
    <s v="082 - MARLESTON SOUTH - 41-55 BARNES AVENUE EXTERNAL WORKS"/>
    <b v="1"/>
    <m/>
    <b v="1"/>
    <n v="929"/>
    <s v=""/>
    <s v=""/>
    <s v="389-SAPN Supervision-12"/>
    <n v="0"/>
    <s v="12-12H--389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41"/>
    <s v="13--_________389"/>
    <n v="2654"/>
    <x v="26"/>
    <x v="26"/>
    <x v="53"/>
    <x v="39"/>
    <s v=""/>
    <s v=""/>
    <s v="PF"/>
    <s v="Professional Fees"/>
    <s v="PF"/>
    <x v="5"/>
    <n v="389"/>
    <x v="37"/>
    <s v="Item"/>
    <s v="-"/>
    <s v="-"/>
    <n v="3119.18"/>
    <s v="54_PF"/>
    <s v="09_PF"/>
    <s v="13"/>
    <n v="83"/>
    <s v="083 - RICHMOND - 229-231 RICHMOND ROAD (LEASED)"/>
    <b v="1"/>
    <m/>
    <b v="1"/>
    <n v="941"/>
    <s v=""/>
    <s v=""/>
    <s v="389-SAPN Supervision-13"/>
    <n v="0"/>
    <s v="13---389"/>
    <s v=""/>
    <s v="13--"/>
    <n v="1"/>
    <m/>
    <s v="not APN"/>
    <s v="not APN"/>
    <n v="0"/>
    <n v="0.62284119840555485"/>
    <n v="0"/>
    <s v="on costs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8"/>
    <s v="14-14A-______389"/>
    <n v="2677"/>
    <x v="27"/>
    <x v="27"/>
    <x v="77"/>
    <x v="61"/>
    <s v=""/>
    <s v=""/>
    <s v="PF"/>
    <s v="Professional Fees"/>
    <s v="PF"/>
    <x v="5"/>
    <n v="389"/>
    <x v="37"/>
    <s v="Item"/>
    <s v="-"/>
    <s v="-"/>
    <n v="0"/>
    <s v="54_PF"/>
    <s v="09_PF"/>
    <s v="14-14A"/>
    <n v="85"/>
    <s v="085 - MORPHETT VALE - 58 PIMPALA ROAD OFFICE BUILDING - EXCLUDED"/>
    <b v="1"/>
    <m/>
    <b v="1"/>
    <n v="948"/>
    <s v=""/>
    <s v=""/>
    <s v="389-SAPN Supervision-14"/>
    <n v="0"/>
    <s v="14-14A--389"/>
    <s v=""/>
    <s v="14-14A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4"/>
    <s v="14-14B-______389"/>
    <n v="2697"/>
    <x v="27"/>
    <x v="27"/>
    <x v="78"/>
    <x v="62"/>
    <s v=""/>
    <s v=""/>
    <s v="PF"/>
    <s v="Professional Fees"/>
    <s v="PF"/>
    <x v="5"/>
    <n v="389"/>
    <x v="37"/>
    <s v="Item"/>
    <s v="-"/>
    <s v="-"/>
    <n v="0"/>
    <s v="54_PF"/>
    <s v="09_PF"/>
    <s v="14-14B"/>
    <n v="86"/>
    <s v="086 - MORPHETT VALE - 58 PIMPALA ROAD FIELD SERVICE OFFICE - EXCLUDED"/>
    <b v="1"/>
    <m/>
    <b v="1"/>
    <n v="954"/>
    <s v=""/>
    <s v=""/>
    <s v="389-SAPN Supervision-14"/>
    <n v="0"/>
    <s v="14-14B--389"/>
    <s v=""/>
    <s v="14-14B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0"/>
    <s v="14-14C-______389"/>
    <n v="2717"/>
    <x v="27"/>
    <x v="27"/>
    <x v="79"/>
    <x v="63"/>
    <s v=""/>
    <s v=""/>
    <s v="PF"/>
    <s v="Professional Fees"/>
    <s v="PF"/>
    <x v="5"/>
    <n v="389"/>
    <x v="37"/>
    <s v="Item"/>
    <s v="-"/>
    <s v="-"/>
    <n v="0"/>
    <s v="54_PF"/>
    <s v="09_PF"/>
    <s v="14-14C"/>
    <n v="87"/>
    <s v="087 - MORPHETT VALE - 58 PIMPALA ROAD LUNCH ROOM / TOILETS - EXCLUDED"/>
    <b v="1"/>
    <m/>
    <b v="1"/>
    <n v="960"/>
    <s v=""/>
    <s v=""/>
    <s v="389-SAPN Supervision-14"/>
    <n v="0"/>
    <s v="14-14C--389"/>
    <s v=""/>
    <s v="14-14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2"/>
    <s v="14-14D-______389"/>
    <n v="2726"/>
    <x v="27"/>
    <x v="27"/>
    <x v="155"/>
    <x v="85"/>
    <s v=""/>
    <s v=""/>
    <s v="PF"/>
    <s v="Professional Fees"/>
    <s v="PF"/>
    <x v="5"/>
    <n v="389"/>
    <x v="37"/>
    <s v="Item"/>
    <s v="-"/>
    <s v="-"/>
    <n v="0"/>
    <s v="54_PF"/>
    <s v="09_PF"/>
    <s v="14-14D"/>
    <n v="88"/>
    <s v="088 - MORPHETT VALE - 58 PIMPALA ROAD GARAGE / WORKSHOP - EXCLUDED"/>
    <b v="1"/>
    <m/>
    <b v="1"/>
    <n v="962"/>
    <s v=""/>
    <s v=""/>
    <s v="389-SAPN Supervision-14"/>
    <n v="0"/>
    <s v="14-14D--389"/>
    <s v=""/>
    <s v="14-14D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7"/>
    <s v="14-14E-______389"/>
    <n v="2743"/>
    <x v="27"/>
    <x v="27"/>
    <x v="80"/>
    <x v="64"/>
    <s v=""/>
    <s v=""/>
    <s v="PF"/>
    <s v="Professional Fees"/>
    <s v="PF"/>
    <x v="5"/>
    <n v="389"/>
    <x v="37"/>
    <s v="Item"/>
    <s v="-"/>
    <s v="-"/>
    <n v="0"/>
    <s v="54_PF"/>
    <s v="09_PF"/>
    <s v="14-14E"/>
    <n v="89"/>
    <s v="089 - MORPHETT VALE - 58 PIMPALA ROAD STORAGE SHED - EXCLUDED"/>
    <b v="1"/>
    <m/>
    <b v="1"/>
    <n v="967"/>
    <s v=""/>
    <s v=""/>
    <s v="389-SAPN Supervision-14"/>
    <n v="0"/>
    <s v="14-14E--389"/>
    <s v=""/>
    <s v="14-14E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9"/>
    <s v="14-14F-______389"/>
    <n v="2752"/>
    <x v="27"/>
    <x v="27"/>
    <x v="156"/>
    <x v="86"/>
    <s v=""/>
    <s v=""/>
    <s v="PF"/>
    <s v="Professional Fees"/>
    <s v="PF"/>
    <x v="5"/>
    <n v="389"/>
    <x v="37"/>
    <s v="Item"/>
    <s v="-"/>
    <s v="-"/>
    <n v="0"/>
    <s v="54_PF"/>
    <s v="09_PF"/>
    <s v="14-14F"/>
    <n v="90"/>
    <s v="090 - MORPHETT VALE - 58 PIMPALA ROAD STORAGE BAY - EXCLUDED"/>
    <b v="1"/>
    <m/>
    <b v="1"/>
    <n v="969"/>
    <s v=""/>
    <s v=""/>
    <s v="389-SAPN Supervision-14"/>
    <n v="0"/>
    <s v="14-14F--389"/>
    <s v=""/>
    <s v="14-14F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5"/>
    <s v="14-14G-______389"/>
    <n v="2772"/>
    <x v="27"/>
    <x v="27"/>
    <x v="81"/>
    <x v="65"/>
    <s v=""/>
    <s v=""/>
    <s v="PF"/>
    <s v="Professional Fees"/>
    <s v="PF"/>
    <x v="5"/>
    <n v="389"/>
    <x v="37"/>
    <s v="Item"/>
    <s v="-"/>
    <s v="-"/>
    <n v="0"/>
    <s v="54_PF"/>
    <s v="09_PF"/>
    <s v="14-14G"/>
    <n v="91"/>
    <s v="091 - MORPHETT VALE - 58 PIMPALA ROAD EXTERNAL WORKS - EXCLUDED"/>
    <b v="1"/>
    <m/>
    <b v="1"/>
    <n v="975"/>
    <s v=""/>
    <s v=""/>
    <s v="389-SAPN Supervision-14"/>
    <n v="0"/>
    <s v="14-14G--389"/>
    <s v=""/>
    <s v="14-14G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7"/>
    <s v="15-15A-______389"/>
    <n v="2806"/>
    <x v="1"/>
    <x v="1"/>
    <x v="18"/>
    <x v="15"/>
    <s v=""/>
    <s v=""/>
    <s v="PF"/>
    <s v="Professional Fees"/>
    <s v="PF"/>
    <x v="5"/>
    <n v="389"/>
    <x v="37"/>
    <s v="Item"/>
    <s v="-"/>
    <s v="-"/>
    <n v="3549.53"/>
    <s v="54_PF"/>
    <s v="09_PF"/>
    <s v="15-15A"/>
    <n v="93"/>
    <s v="093 - ST MARYS - 33 AYLIFFES ROAD LINESMAN OFFICE"/>
    <b v="1"/>
    <m/>
    <b v="1"/>
    <n v="987"/>
    <s v=""/>
    <s v=""/>
    <s v="389-SAPN Supervision-15"/>
    <n v="0"/>
    <s v="15-15A--389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8"/>
    <s v="15-15B-______389"/>
    <n v="2841"/>
    <x v="1"/>
    <x v="1"/>
    <x v="2"/>
    <x v="2"/>
    <s v=""/>
    <s v=""/>
    <s v="PF"/>
    <s v="Professional Fees"/>
    <s v="PF"/>
    <x v="5"/>
    <n v="389"/>
    <x v="37"/>
    <s v="Item"/>
    <s v="-"/>
    <s v="-"/>
    <n v="7660.57"/>
    <s v="54_PF"/>
    <s v="09_PF"/>
    <s v="15-15B"/>
    <n v="94"/>
    <s v="094 - ST MARYS - 33 AYLIFFES ROAD MAIN OFFICE"/>
    <b v="1"/>
    <m/>
    <b v="1"/>
    <n v="998"/>
    <s v=""/>
    <s v=""/>
    <s v="389-SAPN Supervision-15"/>
    <n v="0"/>
    <s v="15-15B--389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13"/>
    <s v="15-15C-______389"/>
    <n v="2882"/>
    <x v="1"/>
    <x v="1"/>
    <x v="28"/>
    <x v="21"/>
    <s v=""/>
    <s v=""/>
    <s v="PF"/>
    <s v="Professional Fees"/>
    <s v="PF"/>
    <x v="5"/>
    <n v="389"/>
    <x v="37"/>
    <s v="Item"/>
    <s v="-"/>
    <s v="-"/>
    <n v="3734.03"/>
    <s v="54_PF"/>
    <s v="09_PF"/>
    <s v="15-15C"/>
    <n v="95"/>
    <s v="095 - ST MARYS - 33 AYLIFFES ROAD MALE TOILET BLOCK"/>
    <b v="1"/>
    <m/>
    <b v="1"/>
    <n v="1013"/>
    <s v=""/>
    <s v=""/>
    <s v="389-SAPN Supervision-15"/>
    <n v="0"/>
    <s v="15-15C--389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23"/>
    <s v="15-15F-______389"/>
    <n v="2920"/>
    <x v="1"/>
    <x v="1"/>
    <x v="82"/>
    <x v="5"/>
    <s v=""/>
    <s v=""/>
    <s v="PF"/>
    <s v="Professional Fees"/>
    <s v="PF"/>
    <x v="5"/>
    <n v="389"/>
    <x v="37"/>
    <s v="Item"/>
    <s v="-"/>
    <s v="-"/>
    <n v="19652.759999999998"/>
    <s v="54_PF"/>
    <s v="09_PF"/>
    <s v="15-15F"/>
    <n v="98"/>
    <s v="098 - ST MARYS - 33 AYLIFFES ROAD WORKSHOP"/>
    <b v="1"/>
    <m/>
    <b v="1"/>
    <n v="1023"/>
    <s v=""/>
    <s v=""/>
    <s v="389-SAPN Supervision-15"/>
    <n v="0"/>
    <s v="15-15F--389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31"/>
    <s v="15-15G-______389"/>
    <n v="2946"/>
    <x v="1"/>
    <x v="1"/>
    <x v="83"/>
    <x v="24"/>
    <s v=""/>
    <s v=""/>
    <s v="PF"/>
    <s v="Professional Fees"/>
    <s v="PF"/>
    <x v="5"/>
    <n v="389"/>
    <x v="37"/>
    <s v="Item"/>
    <s v="-"/>
    <s v="-"/>
    <n v="3509.43"/>
    <s v="54_PF"/>
    <s v="09_PF"/>
    <s v="15-15G"/>
    <n v="99"/>
    <s v="099 - ST MARYS - 33 AYLIFFES ROAD STORAGE SHED"/>
    <b v="1"/>
    <m/>
    <b v="1"/>
    <n v="1031"/>
    <s v=""/>
    <s v=""/>
    <s v="389-SAPN Supervision-15"/>
    <n v="0"/>
    <s v="15-15G--389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9"/>
    <s v="15-15H-______389"/>
    <n v="2972"/>
    <x v="1"/>
    <x v="1"/>
    <x v="84"/>
    <x v="66"/>
    <s v=""/>
    <s v=""/>
    <s v="PF"/>
    <s v="Professional Fees"/>
    <s v="PF"/>
    <x v="5"/>
    <n v="389"/>
    <x v="37"/>
    <s v="Item"/>
    <s v="-"/>
    <s v="-"/>
    <n v="11230.15"/>
    <s v="54_PF"/>
    <s v="09_PF"/>
    <s v="15-15H"/>
    <n v="100"/>
    <s v="100 - ST MARYS - 33 AYLIFFES ROAD WORKSHOP / STORAGE"/>
    <b v="1"/>
    <m/>
    <b v="1"/>
    <n v="1039"/>
    <s v=""/>
    <s v=""/>
    <s v="389-SAPN Supervision-15"/>
    <n v="0"/>
    <s v="15-15H--389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6"/>
    <s v="15-15I-______389"/>
    <n v="2995"/>
    <x v="1"/>
    <x v="1"/>
    <x v="85"/>
    <x v="67"/>
    <s v=""/>
    <s v=""/>
    <s v="PF"/>
    <s v="Professional Fees"/>
    <s v="PF"/>
    <x v="5"/>
    <n v="389"/>
    <x v="37"/>
    <s v="Item"/>
    <s v="-"/>
    <s v="-"/>
    <n v="5214"/>
    <s v="54_PF"/>
    <s v="09_PF"/>
    <s v="15-15I"/>
    <n v="101"/>
    <s v="101 - ST MARYS - 33 AYLIFFES ROAD WASH BAY"/>
    <b v="1"/>
    <m/>
    <b v="1"/>
    <n v="1046"/>
    <s v=""/>
    <s v=""/>
    <s v="389-SAPN Supervision-15"/>
    <n v="0"/>
    <s v="15-15I--389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4"/>
    <s v="15-15J-______389"/>
    <n v="3041"/>
    <x v="1"/>
    <x v="1"/>
    <x v="86"/>
    <x v="10"/>
    <s v=""/>
    <s v=""/>
    <s v="PF"/>
    <s v="Professional Fees"/>
    <s v="PF"/>
    <x v="5"/>
    <n v="389"/>
    <x v="37"/>
    <s v="Item"/>
    <s v="-"/>
    <s v="-"/>
    <n v="184928.41"/>
    <s v="54_PF"/>
    <s v="09_PF"/>
    <s v="15-15J"/>
    <n v="102"/>
    <s v="102 - ST MARYS - 33 AYLIFFES ROAD EXTERNAL WORKS"/>
    <b v="1"/>
    <m/>
    <b v="1"/>
    <n v="1064"/>
    <s v=""/>
    <s v=""/>
    <s v="389-SAPN Supervision-15"/>
    <n v="0"/>
    <s v="15-15J--389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6"/>
    <s v="16--_________389"/>
    <n v="3076"/>
    <x v="28"/>
    <x v="28"/>
    <x v="53"/>
    <x v="39"/>
    <s v=""/>
    <s v=""/>
    <s v="PF"/>
    <s v="Professional Fees"/>
    <s v="PF"/>
    <x v="5"/>
    <n v="389"/>
    <x v="37"/>
    <s v="Item"/>
    <s v="-"/>
    <s v="-"/>
    <n v="9915.02"/>
    <s v="54_PF"/>
    <s v="09_PF"/>
    <s v="16"/>
    <n v="103"/>
    <s v="103 - WAYVILLE - 2-3 GREENHILL ROAD"/>
    <b v="1"/>
    <m/>
    <b v="1"/>
    <n v="1076"/>
    <s v=""/>
    <s v=""/>
    <s v="389-SAPN Supervision-16"/>
    <n v="0"/>
    <s v="16---389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5"/>
    <s v="17-17A-______389"/>
    <n v="3105"/>
    <x v="29"/>
    <x v="29"/>
    <x v="87"/>
    <x v="1"/>
    <s v=""/>
    <s v=""/>
    <s v="PF"/>
    <s v="Professional Fees"/>
    <s v="PF"/>
    <x v="5"/>
    <n v="389"/>
    <x v="37"/>
    <s v="Item"/>
    <s v="-"/>
    <s v="-"/>
    <n v="1203.23"/>
    <s v="54_PF"/>
    <s v="09_PF"/>
    <s v="17-17A"/>
    <n v="105"/>
    <s v="105 - WINGFIELD (LEASED) - 12-14 SENNA ROAD OFFICE BUILDING"/>
    <b v="1"/>
    <m/>
    <b v="1"/>
    <n v="1085"/>
    <s v=""/>
    <s v=""/>
    <s v="389-SAPN Supervision-17"/>
    <n v="0"/>
    <s v="17-17A--389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5"/>
    <s v="17-17B-______389"/>
    <n v="3137"/>
    <x v="29"/>
    <x v="29"/>
    <x v="88"/>
    <x v="5"/>
    <s v=""/>
    <s v=""/>
    <s v="PF"/>
    <s v="Professional Fees"/>
    <s v="PF"/>
    <x v="5"/>
    <n v="389"/>
    <x v="37"/>
    <s v="Item"/>
    <s v="-"/>
    <s v="-"/>
    <n v="417.12"/>
    <s v="54_PF"/>
    <s v="09_PF"/>
    <s v="17-17B"/>
    <n v="106"/>
    <s v="106 - WINGFIELD (LEASED) - 12-14 SENNA ROAD WORKSHOP"/>
    <b v="1"/>
    <m/>
    <b v="1"/>
    <n v="1095"/>
    <s v=""/>
    <s v=""/>
    <s v="389-SAPN Supervision-17"/>
    <n v="0"/>
    <s v="17-17B--389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099"/>
    <s v="17-17C-______389"/>
    <n v="3152"/>
    <x v="29"/>
    <x v="29"/>
    <x v="157"/>
    <x v="11"/>
    <s v=""/>
    <s v=""/>
    <s v="PF"/>
    <s v="Professional Fees"/>
    <s v="PF"/>
    <x v="5"/>
    <n v="389"/>
    <x v="37"/>
    <s v="Item"/>
    <s v="-"/>
    <s v="-"/>
    <n v="6417.23"/>
    <s v="54_PF"/>
    <s v="09_PF"/>
    <s v="17-17C"/>
    <n v="107"/>
    <s v="107 - WINGFIELD (LEASED) - 12-14 SENNA ROAD EXTERNAL WORKS"/>
    <b v="1"/>
    <m/>
    <b v="1"/>
    <n v="1099"/>
    <s v=""/>
    <s v=""/>
    <s v="389-SAPN Supervision-17"/>
    <n v="0"/>
    <s v="17-17C--389"/>
    <s v=""/>
    <s v="17-17C-"/>
    <n v="1"/>
    <m/>
    <s v="not APN"/>
    <s v="not APN"/>
    <n v="0"/>
    <n v="8.0215375000000005E-2"/>
    <n v="0"/>
    <s v="on costs"/>
    <n v="1"/>
    <n v="0"/>
    <m/>
    <n v="0"/>
    <x v="0"/>
    <n v="1"/>
    <n v="0"/>
    <x v="1"/>
    <x v="0"/>
    <n v="0"/>
    <x v="3"/>
    <x v="3"/>
    <n v="300000"/>
    <s v="Other smaller work items"/>
    <s v="Metropolitan"/>
    <x v="1"/>
  </r>
  <r>
    <n v="1110"/>
    <s v="18--_________389"/>
    <n v="3185"/>
    <x v="30"/>
    <x v="30"/>
    <x v="53"/>
    <x v="39"/>
    <s v=""/>
    <s v=""/>
    <s v="PF"/>
    <s v="Professional Fees"/>
    <s v="PF"/>
    <x v="5"/>
    <n v="389"/>
    <x v="37"/>
    <s v="Item"/>
    <s v="-"/>
    <s v="-"/>
    <n v="842.27"/>
    <s v="54_PF"/>
    <s v="09_PF"/>
    <s v="18"/>
    <n v="108"/>
    <s v="108 - WINGFIELD (NBN LEASED) - 261 SCHUMACHER ROAD"/>
    <b v="1"/>
    <m/>
    <b v="1"/>
    <n v="1110"/>
    <s v=""/>
    <s v=""/>
    <s v="389-SAPN Supervision-18"/>
    <n v="0"/>
    <s v="18---389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8"/>
    <s v="19-19A-______389"/>
    <n v="3211"/>
    <x v="31"/>
    <x v="31"/>
    <x v="89"/>
    <x v="61"/>
    <s v=""/>
    <s v=""/>
    <s v="PF"/>
    <s v="Professional Fees"/>
    <s v="PF"/>
    <x v="5"/>
    <n v="389"/>
    <x v="37"/>
    <s v="Item"/>
    <s v="-"/>
    <s v="-"/>
    <n v="0"/>
    <s v="54_PF"/>
    <s v="09_PF"/>
    <s v="19-19A"/>
    <n v="110"/>
    <s v="110 - NURIOOTPA - 6 FRANCIS STREET OFFICE BUILDING - EXCLUDED"/>
    <b v="1"/>
    <m/>
    <b v="1"/>
    <n v="1118"/>
    <s v=""/>
    <s v=""/>
    <s v="389-SAPN Supervision-19"/>
    <n v="0"/>
    <s v="19-19A--389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5"/>
    <s v="19-19B-______389"/>
    <n v="3234"/>
    <x v="31"/>
    <x v="31"/>
    <x v="90"/>
    <x v="68"/>
    <s v=""/>
    <s v=""/>
    <s v="PF"/>
    <s v="Professional Fees"/>
    <s v="PF"/>
    <x v="5"/>
    <n v="389"/>
    <x v="37"/>
    <s v="Item"/>
    <s v="-"/>
    <s v="-"/>
    <n v="0"/>
    <s v="54_PF"/>
    <s v="09_PF"/>
    <s v="19-19B"/>
    <n v="111"/>
    <s v="111 - NURIOOTPA - 6 FRANCIS STREET LUNCHROOM / AMENITIES BUILDING - EXCLUDED"/>
    <b v="1"/>
    <m/>
    <b v="1"/>
    <n v="1125"/>
    <s v=""/>
    <s v=""/>
    <s v="389-SAPN Supervision-19"/>
    <n v="0"/>
    <s v="19-19B--389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2"/>
    <s v="19-19C-______389"/>
    <n v="3257"/>
    <x v="31"/>
    <x v="31"/>
    <x v="91"/>
    <x v="69"/>
    <s v=""/>
    <s v=""/>
    <s v="PF"/>
    <s v="Professional Fees"/>
    <s v="PF"/>
    <x v="5"/>
    <n v="389"/>
    <x v="37"/>
    <s v="Item"/>
    <s v="-"/>
    <s v="-"/>
    <n v="0"/>
    <s v="54_PF"/>
    <s v="09_PF"/>
    <s v="19-19C"/>
    <n v="112"/>
    <s v="112 - NURIOOTPA - 6 FRANCIS STREET WORKSHOP - EXCLUDED"/>
    <b v="1"/>
    <m/>
    <b v="1"/>
    <n v="1132"/>
    <s v=""/>
    <s v=""/>
    <s v="389-SAPN Supervision-19"/>
    <n v="0"/>
    <s v="19-19C--389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9"/>
    <s v="19-19D-______389"/>
    <n v="3280"/>
    <x v="31"/>
    <x v="31"/>
    <x v="92"/>
    <x v="65"/>
    <s v=""/>
    <s v=""/>
    <s v="PF"/>
    <s v="Professional Fees"/>
    <s v="PF"/>
    <x v="5"/>
    <n v="389"/>
    <x v="37"/>
    <s v="Item"/>
    <s v="-"/>
    <s v="-"/>
    <n v="0"/>
    <s v="54_PF"/>
    <s v="09_PF"/>
    <s v="19-19D"/>
    <n v="113"/>
    <s v="113 - NURIOOTPA - 6 FRANCIS STREET EXTERNAL WORKS - EXCLUDED"/>
    <b v="1"/>
    <m/>
    <b v="1"/>
    <n v="1139"/>
    <s v=""/>
    <s v=""/>
    <s v="389-SAPN Supervision-19"/>
    <n v="0"/>
    <s v="19-19D--389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9"/>
    <s v="20-20A-______389"/>
    <n v="3310"/>
    <x v="32"/>
    <x v="32"/>
    <x v="93"/>
    <x v="1"/>
    <s v=""/>
    <s v=""/>
    <s v="PF"/>
    <s v="Professional Fees"/>
    <s v="PF"/>
    <x v="5"/>
    <n v="389"/>
    <x v="37"/>
    <s v="Item"/>
    <s v="-"/>
    <s v="-"/>
    <n v="46143.86"/>
    <s v="54_PF"/>
    <s v="09_PF"/>
    <s v="20-20A"/>
    <n v="115"/>
    <s v="115 - BARMERA - 59-61 TONKIN AVENUE OFFICE BUILDING"/>
    <b v="1"/>
    <m/>
    <b v="1"/>
    <n v="1149"/>
    <s v=""/>
    <s v=""/>
    <s v="389-SAPN Supervision-20"/>
    <n v="0"/>
    <s v="20-20A--389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9"/>
    <s v="20-20B-______389"/>
    <n v="3340"/>
    <x v="32"/>
    <x v="32"/>
    <x v="94"/>
    <x v="5"/>
    <s v=""/>
    <s v=""/>
    <s v="PF"/>
    <s v="Professional Fees"/>
    <s v="PF"/>
    <x v="5"/>
    <n v="389"/>
    <x v="37"/>
    <s v="Item"/>
    <s v="-"/>
    <s v="-"/>
    <n v="1852.98"/>
    <s v="54_PF"/>
    <s v="09_PF"/>
    <s v="20-20B"/>
    <n v="116"/>
    <s v="116 - BARMERA - 59-61 TONKIN AVENUE WORKSHOP"/>
    <b v="1"/>
    <m/>
    <b v="1"/>
    <n v="1159"/>
    <s v=""/>
    <s v=""/>
    <s v="389-SAPN Supervision-20"/>
    <n v="0"/>
    <s v="20-20B--389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5"/>
    <s v="20-20C-______389"/>
    <n v="3385"/>
    <x v="32"/>
    <x v="32"/>
    <x v="95"/>
    <x v="11"/>
    <s v=""/>
    <s v=""/>
    <s v="PF"/>
    <s v="Professional Fees"/>
    <s v="PF"/>
    <x v="5"/>
    <n v="389"/>
    <x v="37"/>
    <s v="Item"/>
    <s v="-"/>
    <s v="-"/>
    <n v="31288.39"/>
    <s v="54_PF"/>
    <s v="09_PF"/>
    <s v="20-20C"/>
    <n v="117"/>
    <s v="117 - BARMERA - 59-61 TONKIN AVENUE EXTERNAL WORKS"/>
    <b v="1"/>
    <m/>
    <b v="1"/>
    <n v="1175"/>
    <s v=""/>
    <s v=""/>
    <s v="389-SAPN Supervision-20"/>
    <n v="0"/>
    <s v="20-20C--389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9"/>
    <s v="21-21A-______389"/>
    <n v="3427"/>
    <x v="4"/>
    <x v="4"/>
    <x v="17"/>
    <x v="1"/>
    <s v=""/>
    <s v=""/>
    <s v="PF"/>
    <s v="Professional Fees"/>
    <s v="PF"/>
    <x v="5"/>
    <n v="389"/>
    <x v="37"/>
    <s v="Item"/>
    <s v="-"/>
    <s v="-"/>
    <n v="497.34"/>
    <s v="54_PF"/>
    <s v="09_PF"/>
    <s v="21-21A"/>
    <n v="119"/>
    <s v="119 - MT GAMBIER - 18 AVEY ROAD OFFICE BUILDING"/>
    <b v="1"/>
    <m/>
    <b v="1"/>
    <n v="1189"/>
    <s v=""/>
    <s v=""/>
    <s v="389-SAPN Supervision-21"/>
    <n v="0"/>
    <s v="21-21A--389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8"/>
    <s v="21-21B-______389"/>
    <n v="3456"/>
    <x v="4"/>
    <x v="4"/>
    <x v="30"/>
    <x v="22"/>
    <s v=""/>
    <s v=""/>
    <s v="PF"/>
    <s v="Professional Fees"/>
    <s v="PF"/>
    <x v="5"/>
    <n v="389"/>
    <x v="37"/>
    <s v="Item"/>
    <s v="-"/>
    <s v="-"/>
    <n v="9906.59"/>
    <s v="54_PF"/>
    <s v="09_PF"/>
    <s v="21-21B"/>
    <n v="120"/>
    <s v="120 - MT GAMBIER - 18 AVEY ROAD AMENITIES / OFFICES"/>
    <b v="1"/>
    <m/>
    <b v="1"/>
    <n v="1198"/>
    <s v=""/>
    <s v=""/>
    <s v="389-SAPN Supervision-21"/>
    <n v="0"/>
    <s v="21-21B--389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22"/>
    <s v="21-21C-______389"/>
    <n v="3518"/>
    <x v="4"/>
    <x v="4"/>
    <x v="5"/>
    <x v="5"/>
    <s v=""/>
    <s v=""/>
    <s v="PF"/>
    <s v="Professional Fees"/>
    <s v="PF"/>
    <x v="5"/>
    <n v="389"/>
    <x v="37"/>
    <s v="Item"/>
    <s v="-"/>
    <s v="-"/>
    <n v="15475.54"/>
    <s v="54_PF"/>
    <s v="09_PF"/>
    <s v="21-21C"/>
    <n v="121"/>
    <s v="121 - MT GAMBIER - 18 AVEY ROAD WORKSHOP"/>
    <b v="1"/>
    <m/>
    <b v="1"/>
    <n v="1222"/>
    <s v=""/>
    <s v=""/>
    <s v="389-SAPN Supervision-21"/>
    <n v="0"/>
    <s v="21-21C--389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6"/>
    <s v="21-21D-______389"/>
    <n v="3559"/>
    <x v="4"/>
    <x v="4"/>
    <x v="38"/>
    <x v="27"/>
    <s v=""/>
    <s v=""/>
    <s v="PF"/>
    <s v="Professional Fees"/>
    <s v="PF"/>
    <x v="5"/>
    <n v="389"/>
    <x v="37"/>
    <s v="Item"/>
    <s v="-"/>
    <s v="-"/>
    <n v="6236.35"/>
    <s v="54_PF"/>
    <s v="09_PF"/>
    <s v="21-21D"/>
    <n v="122"/>
    <s v="122 - MT GAMBIER - 18 AVEY ROAD WASHDOWN BAY / SHED"/>
    <b v="1"/>
    <m/>
    <b v="1"/>
    <n v="1236"/>
    <s v=""/>
    <s v=""/>
    <s v="389-SAPN Supervision-21"/>
    <n v="0"/>
    <s v="21-21D--389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8"/>
    <s v="21-21E-______389"/>
    <n v="3595"/>
    <x v="4"/>
    <x v="4"/>
    <x v="96"/>
    <x v="70"/>
    <s v=""/>
    <s v=""/>
    <s v="PF"/>
    <s v="Professional Fees"/>
    <s v="PF"/>
    <x v="5"/>
    <n v="389"/>
    <x v="37"/>
    <s v="Item"/>
    <s v="-"/>
    <s v="-"/>
    <n v="147.19999999999999"/>
    <s v="54_PF"/>
    <s v="09_PF"/>
    <s v="21-21E"/>
    <n v="123"/>
    <s v="123 - MT GAMBIER - 18 AVEY ROAD STORAGE SHEDS"/>
    <b v="1"/>
    <m/>
    <b v="1"/>
    <n v="1248"/>
    <s v=""/>
    <s v=""/>
    <s v="389-SAPN Supervision-21"/>
    <n v="0"/>
    <s v="21-21E--389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6"/>
    <s v="21-21F-______389"/>
    <n v="3666"/>
    <x v="4"/>
    <x v="4"/>
    <x v="21"/>
    <x v="11"/>
    <s v=""/>
    <s v=""/>
    <s v="PF"/>
    <s v="Professional Fees"/>
    <s v="PF"/>
    <x v="5"/>
    <n v="389"/>
    <x v="37"/>
    <s v="Item"/>
    <s v="-"/>
    <s v="-"/>
    <n v="22311.88"/>
    <s v="54_PF"/>
    <s v="09_PF"/>
    <s v="21-21F"/>
    <n v="124"/>
    <s v="124 - MT GAMBIER - 18 AVEY ROAD EXTERNAL WORKS"/>
    <b v="1"/>
    <m/>
    <b v="1"/>
    <n v="1276"/>
    <s v=""/>
    <s v=""/>
    <s v="389-SAPN Supervision-21"/>
    <n v="0"/>
    <s v="21-21F--389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6"/>
    <s v="22-22A-______389"/>
    <n v="3698"/>
    <x v="15"/>
    <x v="15"/>
    <x v="97"/>
    <x v="1"/>
    <s v=""/>
    <s v=""/>
    <s v="PF"/>
    <s v="Professional Fees"/>
    <s v="PF"/>
    <x v="5"/>
    <n v="389"/>
    <x v="37"/>
    <s v="Item"/>
    <s v="-"/>
    <s v="-"/>
    <n v="401.08"/>
    <s v="54_PF"/>
    <s v="09_PF"/>
    <s v="22-22A"/>
    <n v="126"/>
    <s v="126 - NARACOORTE - 99 CEDAR AVENUE OFFICE BUILDING"/>
    <b v="1"/>
    <m/>
    <b v="1"/>
    <n v="1286"/>
    <s v=""/>
    <s v=""/>
    <s v="389-SAPN Supervision-22"/>
    <n v="0"/>
    <s v="22-22A--389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4"/>
    <s v="22-22B-______389"/>
    <n v="3724"/>
    <x v="15"/>
    <x v="15"/>
    <x v="98"/>
    <x v="71"/>
    <s v=""/>
    <s v=""/>
    <s v="PF"/>
    <s v="Professional Fees"/>
    <s v="PF"/>
    <x v="5"/>
    <n v="389"/>
    <x v="37"/>
    <s v="Item"/>
    <s v="-"/>
    <s v="-"/>
    <n v="7259.49"/>
    <s v="54_PF"/>
    <s v="09_PF"/>
    <s v="22-22B"/>
    <n v="127"/>
    <s v="127 - NARACOORTE - 99 CEDAR AVENUE LUNCHROOM / OFFICES"/>
    <b v="1"/>
    <m/>
    <b v="1"/>
    <n v="1294"/>
    <s v=""/>
    <s v=""/>
    <s v="389-SAPN Supervision-22"/>
    <n v="0"/>
    <s v="22-22B--389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8"/>
    <s v="22-22C-______389"/>
    <n v="3764"/>
    <x v="15"/>
    <x v="15"/>
    <x v="99"/>
    <x v="29"/>
    <s v=""/>
    <s v=""/>
    <s v="PF"/>
    <s v="Professional Fees"/>
    <s v="PF"/>
    <x v="5"/>
    <n v="389"/>
    <x v="37"/>
    <s v="Item"/>
    <s v="-"/>
    <s v="-"/>
    <n v="2129.7199999999998"/>
    <s v="54_PF"/>
    <s v="09_PF"/>
    <s v="22-22C"/>
    <n v="128"/>
    <s v="128 - NARACOORTE - 99 CEDAR AVENUE GARAGE / WORKSHOP"/>
    <b v="1"/>
    <m/>
    <b v="1"/>
    <n v="1308"/>
    <s v=""/>
    <s v=""/>
    <s v="389-SAPN Supervision-22"/>
    <n v="0"/>
    <s v="22-22C--389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21"/>
    <s v="22-22D-______389"/>
    <n v="3803"/>
    <x v="15"/>
    <x v="15"/>
    <x v="100"/>
    <x v="70"/>
    <s v=""/>
    <s v=""/>
    <s v="PF"/>
    <s v="Professional Fees"/>
    <s v="PF"/>
    <x v="5"/>
    <n v="389"/>
    <x v="37"/>
    <s v="Item"/>
    <s v="-"/>
    <s v="-"/>
    <n v="1343.61"/>
    <s v="54_PF"/>
    <s v="09_PF"/>
    <s v="22-22D"/>
    <n v="129"/>
    <s v="129 - NARACOORTE - 99 CEDAR AVENUE STORAGE SHEDS"/>
    <b v="1"/>
    <m/>
    <b v="1"/>
    <n v="1321"/>
    <s v=""/>
    <s v=""/>
    <s v="389-SAPN Supervision-22"/>
    <n v="0"/>
    <s v="22-22D--389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6"/>
    <s v="22-22E-______389"/>
    <n v="3867"/>
    <x v="15"/>
    <x v="15"/>
    <x v="22"/>
    <x v="11"/>
    <s v=""/>
    <s v=""/>
    <s v="PF"/>
    <s v="Professional Fees"/>
    <s v="PF"/>
    <x v="5"/>
    <n v="389"/>
    <x v="37"/>
    <s v="Item"/>
    <s v="-"/>
    <s v="-"/>
    <n v="34893.65"/>
    <s v="54_PF"/>
    <s v="09_PF"/>
    <s v="22-22E"/>
    <n v="130"/>
    <s v="130 - NARACOORTE - 99 CEDAR AVENUE EXTERNAL WORKS"/>
    <b v="1"/>
    <m/>
    <b v="1"/>
    <n v="1346"/>
    <s v=""/>
    <s v=""/>
    <s v="389-SAPN Supervision-22"/>
    <n v="0"/>
    <s v="22-22E--389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8"/>
    <s v="23-23A-______389"/>
    <n v="3903"/>
    <x v="21"/>
    <x v="21"/>
    <x v="101"/>
    <x v="1"/>
    <s v=""/>
    <s v=""/>
    <s v="PF"/>
    <s v="Professional Fees"/>
    <s v="PF"/>
    <x v="5"/>
    <n v="389"/>
    <x v="37"/>
    <s v="Item"/>
    <s v="-"/>
    <s v="-"/>
    <n v="19620.669999999998"/>
    <s v="54_PF"/>
    <s v="09_PF"/>
    <s v="23-23A"/>
    <n v="132"/>
    <s v="132 - BORDERTOWN - POWER HOUSE ROAD OFFICE BUILDING"/>
    <b v="1"/>
    <m/>
    <b v="1"/>
    <n v="1358"/>
    <s v=""/>
    <s v=""/>
    <s v="389-SAPN Supervision-23"/>
    <n v="0"/>
    <s v="23-23A--389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8"/>
    <s v="23-23B-______389"/>
    <n v="3933"/>
    <x v="21"/>
    <x v="21"/>
    <x v="102"/>
    <x v="72"/>
    <s v=""/>
    <s v=""/>
    <s v="PF"/>
    <s v="Professional Fees"/>
    <s v="PF"/>
    <x v="5"/>
    <n v="389"/>
    <x v="37"/>
    <s v="Item"/>
    <s v="-"/>
    <s v="-"/>
    <n v="12994.88"/>
    <s v="54_PF"/>
    <s v="09_PF"/>
    <s v="23-23B"/>
    <n v="133"/>
    <s v="133 - BORDERTOWN - POWER HOUSE ROAD WORKSHOP / STORE"/>
    <b v="1"/>
    <m/>
    <b v="1"/>
    <n v="1368"/>
    <s v=""/>
    <s v=""/>
    <s v="389-SAPN Supervision-23"/>
    <n v="0"/>
    <s v="23-23B--389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81"/>
    <s v="23-23C-______389"/>
    <n v="3972"/>
    <x v="21"/>
    <x v="21"/>
    <x v="39"/>
    <x v="28"/>
    <s v=""/>
    <s v=""/>
    <s v="PF"/>
    <s v="Professional Fees"/>
    <s v="PF"/>
    <x v="5"/>
    <n v="389"/>
    <x v="37"/>
    <s v="Item"/>
    <s v="-"/>
    <s v="-"/>
    <n v="2687.22"/>
    <s v="54_PF"/>
    <s v="09_PF"/>
    <s v="23-23C"/>
    <n v="134"/>
    <s v="134 - BORDERTOWN - POWER HOUSE ROAD GARAGE"/>
    <b v="1"/>
    <m/>
    <b v="1"/>
    <n v="1381"/>
    <s v=""/>
    <s v=""/>
    <s v="389-SAPN Supervision-23"/>
    <n v="0"/>
    <s v="23-23C--389"/>
    <s v=""/>
    <s v="23-23C-"/>
    <n v="0"/>
    <m/>
    <s v="not APN"/>
    <s v="not APN"/>
    <n v="0"/>
    <n v="0.87723044776119408"/>
    <n v="0"/>
    <s v="on costs"/>
    <n v="1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403"/>
    <s v="23-23D-______389"/>
    <n v="4026"/>
    <x v="21"/>
    <x v="21"/>
    <x v="103"/>
    <x v="11"/>
    <s v=""/>
    <s v=""/>
    <s v="PF"/>
    <s v="Professional Fees"/>
    <s v="PF"/>
    <x v="5"/>
    <n v="389"/>
    <x v="37"/>
    <s v="Item"/>
    <s v="-"/>
    <s v="-"/>
    <n v="30493.85"/>
    <s v="54_PF"/>
    <s v="09_PF"/>
    <s v="23-23D"/>
    <n v="135"/>
    <s v="135 - BORDERTOWN - POWER HOUSE ROAD EXTERNAL WORKS"/>
    <b v="1"/>
    <m/>
    <b v="1"/>
    <n v="1403"/>
    <s v=""/>
    <s v=""/>
    <s v="389-SAPN Supervision-23"/>
    <n v="0"/>
    <s v="23-23D--389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4"/>
    <s v="24-24A-______389"/>
    <n v="4059"/>
    <x v="19"/>
    <x v="19"/>
    <x v="31"/>
    <x v="1"/>
    <s v=""/>
    <s v=""/>
    <s v="PF"/>
    <s v="Professional Fees"/>
    <s v="PF"/>
    <x v="5"/>
    <n v="389"/>
    <x v="37"/>
    <s v="Item"/>
    <s v="-"/>
    <s v="-"/>
    <n v="4732.71"/>
    <s v="54_PF"/>
    <s v="09_PF"/>
    <s v="24-24A"/>
    <n v="137"/>
    <s v="137 - MURRAY BRIDGE - 16-18 WILLOW AVENUE OFFICE BUILDING"/>
    <b v="1"/>
    <m/>
    <b v="1"/>
    <n v="1414"/>
    <s v=""/>
    <s v=""/>
    <s v="389-SAPN Supervision-24"/>
    <n v="0"/>
    <s v="24-24A--389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7"/>
    <s v="24-24B-______389"/>
    <n v="4098"/>
    <x v="19"/>
    <x v="19"/>
    <x v="104"/>
    <x v="73"/>
    <s v=""/>
    <s v=""/>
    <s v="PF"/>
    <s v="Professional Fees"/>
    <s v="PF"/>
    <x v="5"/>
    <n v="389"/>
    <x v="37"/>
    <s v="Item"/>
    <s v="-"/>
    <s v="-"/>
    <n v="8262.18"/>
    <s v="54_PF"/>
    <s v="09_PF"/>
    <s v="24-24B"/>
    <n v="138"/>
    <s v="138 - MURRAY BRIDGE - 16-18 WILLOW AVENUE WORKSHOP / OFFICES"/>
    <b v="1"/>
    <m/>
    <b v="1"/>
    <n v="1427"/>
    <s v=""/>
    <s v=""/>
    <s v="389-SAPN Supervision-24"/>
    <n v="0"/>
    <s v="24-24B--389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7"/>
    <s v="24-24D-______389"/>
    <n v="4155"/>
    <x v="19"/>
    <x v="19"/>
    <x v="105"/>
    <x v="11"/>
    <s v=""/>
    <s v=""/>
    <s v="PF"/>
    <s v="Professional Fees"/>
    <s v="PF"/>
    <x v="5"/>
    <n v="389"/>
    <x v="37"/>
    <s v="Item"/>
    <s v="-"/>
    <s v="-"/>
    <n v="35376.97"/>
    <s v="54_PF"/>
    <s v="09_PF"/>
    <s v="24-24D"/>
    <n v="140"/>
    <s v="140 - MURRAY BRIDGE - 16-18 WILLOW AVENUE EXTERNAL WORKS"/>
    <b v="1"/>
    <m/>
    <b v="1"/>
    <n v="1447"/>
    <s v=""/>
    <s v=""/>
    <s v="389-SAPN Supervision-24"/>
    <n v="0"/>
    <s v="24-24D--389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63"/>
    <s v="25-25A-______389"/>
    <n v="4201"/>
    <x v="16"/>
    <x v="16"/>
    <x v="23"/>
    <x v="1"/>
    <s v=""/>
    <s v=""/>
    <s v="PF"/>
    <s v="Professional Fees"/>
    <s v="PF"/>
    <x v="5"/>
    <n v="389"/>
    <x v="37"/>
    <s v="Item"/>
    <s v="-"/>
    <s v="-"/>
    <n v="2414.4899999999998"/>
    <s v="54_PF"/>
    <s v="09_PF"/>
    <s v="25-25A"/>
    <n v="142"/>
    <s v="142 - WHYALLA - 61-65 MCRITCHIE CRESCENT OFFICE BUILDING"/>
    <b v="1"/>
    <m/>
    <b v="1"/>
    <n v="1463"/>
    <s v=""/>
    <s v=""/>
    <s v="389-SAPN Supervision-25"/>
    <n v="0"/>
    <s v="25-25A--389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4"/>
    <s v="25-25B-______389"/>
    <n v="4235"/>
    <x v="16"/>
    <x v="16"/>
    <x v="106"/>
    <x v="74"/>
    <s v=""/>
    <s v=""/>
    <s v="PF"/>
    <s v="Professional Fees"/>
    <s v="PF"/>
    <x v="5"/>
    <n v="389"/>
    <x v="37"/>
    <s v="Item"/>
    <s v="-"/>
    <s v="-"/>
    <n v="2494.6999999999998"/>
    <s v="54_PF"/>
    <s v="09_PF"/>
    <s v="25-25B"/>
    <n v="143"/>
    <s v="143 - WHYALLA - 61-65 MCRITCHIE CRESCENT GARAGE / STORAGE"/>
    <b v="1"/>
    <m/>
    <b v="1"/>
    <n v="1474"/>
    <s v=""/>
    <s v=""/>
    <s v="389-SAPN Supervision-25"/>
    <n v="0"/>
    <s v="25-25B--389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77"/>
    <s v="25-25D-______389"/>
    <n v="4250"/>
    <x v="16"/>
    <x v="16"/>
    <x v="158"/>
    <x v="67"/>
    <s v=""/>
    <s v=""/>
    <s v="PF"/>
    <s v="Professional Fees"/>
    <s v="PF"/>
    <x v="5"/>
    <n v="389"/>
    <x v="37"/>
    <s v="Item"/>
    <s v="-"/>
    <s v="-"/>
    <n v="5214"/>
    <s v="54_PF"/>
    <s v="09_PF"/>
    <s v="25-25D"/>
    <n v="145"/>
    <s v="145 - WHYALLA - 61-65 MCRITCHIE CRESCENT WASH BAY"/>
    <b v="1"/>
    <m/>
    <b v="1"/>
    <n v="1477"/>
    <s v=""/>
    <s v=""/>
    <s v="389-SAPN Supervision-25"/>
    <n v="0"/>
    <s v="25-25D--389"/>
    <s v=""/>
    <s v="25-25D-"/>
    <n v="0"/>
    <m/>
    <s v="not APN"/>
    <s v="not APN"/>
    <n v="0"/>
    <n v="8.0215384615384619E-2"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487"/>
    <s v="25-25E-______389"/>
    <n v="4282"/>
    <x v="16"/>
    <x v="16"/>
    <x v="107"/>
    <x v="10"/>
    <s v=""/>
    <s v=""/>
    <s v="PF"/>
    <s v="Professional Fees"/>
    <s v="PF"/>
    <x v="5"/>
    <n v="389"/>
    <x v="37"/>
    <s v="Item"/>
    <s v="-"/>
    <s v="-"/>
    <n v="36558.14"/>
    <s v="54_PF"/>
    <s v="09_PF"/>
    <s v="25-25E"/>
    <n v="146"/>
    <s v="146 - WHYALLA - 61-65 MCRITCHIE CRESCENT EXTERNAL WORKS"/>
    <b v="1"/>
    <m/>
    <b v="1"/>
    <n v="1487"/>
    <s v=""/>
    <s v=""/>
    <s v="389-SAPN Supervision-25"/>
    <n v="0"/>
    <s v="25-25E--389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501"/>
    <s v="26-26A-______389"/>
    <n v="4324"/>
    <x v="9"/>
    <x v="9"/>
    <x v="108"/>
    <x v="40"/>
    <s v=""/>
    <s v=""/>
    <s v="PF"/>
    <s v="Professional Fees"/>
    <s v="PF"/>
    <x v="5"/>
    <n v="389"/>
    <x v="37"/>
    <s v="Item"/>
    <s v="-"/>
    <s v="-"/>
    <n v="8711.3799999999992"/>
    <s v="54_PF"/>
    <s v="09_PF"/>
    <s v="26-26A"/>
    <n v="148"/>
    <s v="148 - WUDINNA - LEFEVRE STREET OFFICE BUILDING"/>
    <b v="1"/>
    <m/>
    <b v="1"/>
    <n v="1501"/>
    <s v=""/>
    <s v=""/>
    <s v="389-SAPN Supervision-26"/>
    <n v="0"/>
    <s v="26-26A--389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11"/>
    <s v="26-26B-______389"/>
    <n v="4354"/>
    <x v="9"/>
    <x v="9"/>
    <x v="109"/>
    <x v="75"/>
    <s v=""/>
    <s v=""/>
    <s v="PF"/>
    <s v="Professional Fees"/>
    <s v="PF"/>
    <x v="5"/>
    <n v="389"/>
    <x v="37"/>
    <s v="Item"/>
    <s v="-"/>
    <s v="-"/>
    <n v="1993.36"/>
    <s v="54_PF"/>
    <s v="09_PF"/>
    <s v="26-26B"/>
    <n v="149"/>
    <s v="149 - WUDINNA - LEFEVRE STREET STORAGE SHED"/>
    <b v="1"/>
    <m/>
    <b v="1"/>
    <n v="1511"/>
    <s v=""/>
    <s v=""/>
    <s v="389-SAPN Supervision-26"/>
    <n v="0"/>
    <s v="26-26B--389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8"/>
    <s v="26-26C-______389"/>
    <n v="4377"/>
    <x v="9"/>
    <x v="9"/>
    <x v="110"/>
    <x v="67"/>
    <s v=""/>
    <s v=""/>
    <s v="PF"/>
    <s v="Professional Fees"/>
    <s v="PF"/>
    <x v="5"/>
    <n v="389"/>
    <x v="37"/>
    <s v="Item"/>
    <s v="-"/>
    <s v="-"/>
    <n v="5214"/>
    <s v="54_PF"/>
    <s v="09_PF"/>
    <s v="26-26C"/>
    <n v="150"/>
    <s v="150 - WUDINNA - LEFEVRE STREET WASH BAY"/>
    <b v="1"/>
    <m/>
    <b v="1"/>
    <n v="1518"/>
    <s v=""/>
    <s v=""/>
    <s v="389-SAPN Supervision-26"/>
    <n v="0"/>
    <s v="26-26C--389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8"/>
    <s v="26-26D-______389"/>
    <n v="4431"/>
    <x v="9"/>
    <x v="9"/>
    <x v="12"/>
    <x v="10"/>
    <s v=""/>
    <s v=""/>
    <s v="PF"/>
    <s v="Professional Fees"/>
    <s v="PF"/>
    <x v="5"/>
    <n v="389"/>
    <x v="37"/>
    <s v="Item"/>
    <s v="-"/>
    <s v="-"/>
    <n v="17611.27"/>
    <s v="54_PF"/>
    <s v="09_PF"/>
    <s v="26-26D"/>
    <n v="151"/>
    <s v="151 - WUDINNA - LEFEVRE STREET EXTERNAL WORKS"/>
    <b v="1"/>
    <m/>
    <b v="1"/>
    <n v="1538"/>
    <s v=""/>
    <s v=""/>
    <s v="389-SAPN Supervision-26"/>
    <n v="0"/>
    <s v="26-26D--389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8"/>
    <s v="27-27C-______389"/>
    <n v="4469"/>
    <x v="33"/>
    <x v="33"/>
    <x v="111"/>
    <x v="67"/>
    <s v=""/>
    <s v=""/>
    <s v="PF"/>
    <s v="Professional Fees"/>
    <s v="PF"/>
    <x v="5"/>
    <n v="389"/>
    <x v="37"/>
    <s v="Item"/>
    <s v="-"/>
    <s v="-"/>
    <n v="5214"/>
    <s v="54_PF"/>
    <s v="09_PF"/>
    <s v="27-27C"/>
    <n v="155"/>
    <s v="155 - STREAKY BAY - MUDGE TERRACE WASH BAY"/>
    <b v="1"/>
    <m/>
    <b v="1"/>
    <n v="1548"/>
    <s v=""/>
    <s v=""/>
    <s v="389-SAPN Supervision-27"/>
    <n v="0"/>
    <s v="27-27C--389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9"/>
    <s v="27-27D-______389"/>
    <n v="4502"/>
    <x v="33"/>
    <x v="33"/>
    <x v="112"/>
    <x v="11"/>
    <s v=""/>
    <s v=""/>
    <s v="PF"/>
    <s v="Professional Fees"/>
    <s v="PF"/>
    <x v="5"/>
    <n v="389"/>
    <x v="37"/>
    <s v="Item"/>
    <s v="-"/>
    <s v="-"/>
    <n v="6505.47"/>
    <s v="54_PF"/>
    <s v="09_PF"/>
    <s v="27-27D"/>
    <n v="156"/>
    <s v="156 - STREAKY BAY - MUDGE TERRACE EXTERNAL WORKS"/>
    <b v="1"/>
    <m/>
    <b v="1"/>
    <n v="1559"/>
    <s v=""/>
    <s v=""/>
    <s v="389-SAPN Supervision-27"/>
    <n v="0"/>
    <s v="27-27D--389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70"/>
    <s v="28-28A-______389"/>
    <n v="4537"/>
    <x v="7"/>
    <x v="7"/>
    <x v="113"/>
    <x v="40"/>
    <s v=""/>
    <s v=""/>
    <s v="PF"/>
    <s v="Professional Fees"/>
    <s v="PF"/>
    <x v="5"/>
    <n v="389"/>
    <x v="37"/>
    <s v="Item"/>
    <s v="-"/>
    <s v="-"/>
    <n v="65832.72"/>
    <s v="54_PF"/>
    <s v="09_PF"/>
    <s v="28-28A"/>
    <n v="158"/>
    <s v="158 - PT AUGUSTA - PT 12 CHAPEL STREET OFFICE BUILDING"/>
    <b v="1"/>
    <m/>
    <b v="1"/>
    <n v="1570"/>
    <s v=""/>
    <s v=""/>
    <s v="389-SAPN Supervision-28"/>
    <n v="0"/>
    <s v="28-28A--389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8"/>
    <s v="28-28B-______389"/>
    <n v="4587"/>
    <x v="7"/>
    <x v="7"/>
    <x v="14"/>
    <x v="12"/>
    <s v=""/>
    <s v=""/>
    <s v="PF"/>
    <s v="Professional Fees"/>
    <s v="PF"/>
    <x v="5"/>
    <n v="389"/>
    <x v="37"/>
    <s v="Item"/>
    <s v="-"/>
    <s v="-"/>
    <n v="4981.38"/>
    <s v="54_PF"/>
    <s v="09_PF"/>
    <s v="28-28B"/>
    <n v="159"/>
    <s v="159 - PT AUGUSTA - PT 12 CHAPEL STREET TENANT OFFICE"/>
    <b v="1"/>
    <m/>
    <b v="1"/>
    <n v="1588"/>
    <s v=""/>
    <s v=""/>
    <s v="389-SAPN Supervision-28"/>
    <n v="0"/>
    <s v="28-28B--389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602"/>
    <s v="28-28C-______389"/>
    <n v="4627"/>
    <x v="7"/>
    <x v="7"/>
    <x v="10"/>
    <x v="9"/>
    <s v=""/>
    <s v=""/>
    <s v="PF"/>
    <s v="Professional Fees"/>
    <s v="PF"/>
    <x v="5"/>
    <n v="389"/>
    <x v="37"/>
    <s v="Item"/>
    <s v="-"/>
    <s v="-"/>
    <n v="2859.68"/>
    <s v="54_PF"/>
    <s v="09_PF"/>
    <s v="28-28C"/>
    <n v="160"/>
    <s v="160 - PT AUGUSTA - PT 12 CHAPEL STREET GARAGE / STORE"/>
    <b v="1"/>
    <m/>
    <b v="1"/>
    <n v="1602"/>
    <s v=""/>
    <s v=""/>
    <s v="389-SAPN Supervision-28"/>
    <n v="0"/>
    <s v="28-28C--389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12"/>
    <s v="28-28F-______389"/>
    <n v="4665"/>
    <x v="7"/>
    <x v="7"/>
    <x v="114"/>
    <x v="72"/>
    <s v=""/>
    <s v=""/>
    <s v="PF"/>
    <s v="Professional Fees"/>
    <s v="PF"/>
    <x v="5"/>
    <n v="389"/>
    <x v="37"/>
    <s v="Item"/>
    <s v="-"/>
    <s v="-"/>
    <n v="1504.04"/>
    <s v="54_PF"/>
    <s v="09_PF"/>
    <s v="28-28F"/>
    <n v="163"/>
    <s v="163 - PT AUGUSTA - PT 12 CHAPEL STREET WORKSHOP / STORE"/>
    <b v="1"/>
    <m/>
    <b v="1"/>
    <n v="1612"/>
    <s v=""/>
    <s v=""/>
    <s v="389-SAPN Supervision-28"/>
    <n v="0"/>
    <s v="28-28F--389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9"/>
    <s v="28-28G-______389"/>
    <n v="4688"/>
    <x v="7"/>
    <x v="7"/>
    <x v="115"/>
    <x v="67"/>
    <s v=""/>
    <s v=""/>
    <s v="PF"/>
    <s v="Professional Fees"/>
    <s v="PF"/>
    <x v="5"/>
    <n v="389"/>
    <x v="37"/>
    <s v="Item"/>
    <s v="-"/>
    <s v="-"/>
    <n v="5214"/>
    <s v="54_PF"/>
    <s v="09_PF"/>
    <s v="28-28G"/>
    <n v="164"/>
    <s v="164 - PT AUGUSTA - PT 12 CHAPEL STREET WASH BAY"/>
    <b v="1"/>
    <m/>
    <b v="1"/>
    <n v="1619"/>
    <s v=""/>
    <s v=""/>
    <s v="389-SAPN Supervision-28"/>
    <n v="0"/>
    <s v="28-28G--389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9"/>
    <s v="28-28H-______389"/>
    <n v="4720"/>
    <x v="7"/>
    <x v="7"/>
    <x v="116"/>
    <x v="10"/>
    <s v=""/>
    <s v=""/>
    <s v="PF"/>
    <s v="Professional Fees"/>
    <s v="PF"/>
    <x v="5"/>
    <n v="389"/>
    <x v="37"/>
    <s v="Item"/>
    <s v="-"/>
    <s v="-"/>
    <n v="6561.62"/>
    <s v="54_PF"/>
    <s v="09_PF"/>
    <s v="28-28H"/>
    <n v="165"/>
    <s v="165 - PT AUGUSTA - PT 12 CHAPEL STREET EXTERNAL WORKS"/>
    <b v="1"/>
    <m/>
    <b v="1"/>
    <n v="1629"/>
    <s v=""/>
    <s v=""/>
    <s v="389-SAPN Supervision-28"/>
    <n v="0"/>
    <s v="28-28H--389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42"/>
    <s v="29-29A-______389"/>
    <n v="4755"/>
    <x v="34"/>
    <x v="34"/>
    <x v="117"/>
    <x v="40"/>
    <s v=""/>
    <s v=""/>
    <s v="PF"/>
    <s v="Professional Fees"/>
    <s v="PF"/>
    <x v="5"/>
    <n v="389"/>
    <x v="37"/>
    <s v="Item"/>
    <s v="-"/>
    <s v="-"/>
    <n v="4251.42"/>
    <s v="54_PF"/>
    <s v="09_PF"/>
    <s v="29-29A"/>
    <n v="167"/>
    <s v="167 - PT LINCOLN - BEL AIRE DRIVE OFFICE BUILDING"/>
    <b v="1"/>
    <m/>
    <b v="1"/>
    <n v="1642"/>
    <s v=""/>
    <s v=""/>
    <s v="389-SAPN Supervision-29"/>
    <n v="0"/>
    <s v="29-29A--389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4"/>
    <s v="29-29B-______389"/>
    <n v="4791"/>
    <x v="34"/>
    <x v="34"/>
    <x v="118"/>
    <x v="72"/>
    <s v=""/>
    <s v=""/>
    <s v="PF"/>
    <s v="Professional Fees"/>
    <s v="PF"/>
    <x v="5"/>
    <n v="389"/>
    <x v="37"/>
    <s v="Item"/>
    <s v="-"/>
    <s v="-"/>
    <n v="2185.87"/>
    <s v="54_PF"/>
    <s v="09_PF"/>
    <s v="29-29B"/>
    <n v="168"/>
    <s v="168 - PT LINCOLN - BEL AIRE DRIVE WORKSHOP / STORE"/>
    <b v="1"/>
    <m/>
    <b v="1"/>
    <n v="1654"/>
    <s v=""/>
    <s v=""/>
    <s v="389-SAPN Supervision-29"/>
    <n v="0"/>
    <s v="29-29B--389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5"/>
    <s v="29-29D-______389"/>
    <n v="4829"/>
    <x v="34"/>
    <x v="34"/>
    <x v="119"/>
    <x v="75"/>
    <s v=""/>
    <s v=""/>
    <s v="PF"/>
    <s v="Professional Fees"/>
    <s v="PF"/>
    <x v="5"/>
    <n v="389"/>
    <x v="37"/>
    <s v="Item"/>
    <s v="-"/>
    <s v="-"/>
    <n v="280.76"/>
    <s v="54_PF"/>
    <s v="09_PF"/>
    <s v="29-29D"/>
    <n v="170"/>
    <s v="170 - PT LINCOLN - BEL AIRE DRIVE STORAGE SHED"/>
    <b v="1"/>
    <m/>
    <b v="1"/>
    <n v="1665"/>
    <s v=""/>
    <s v=""/>
    <s v="389-SAPN Supervision-29"/>
    <n v="0"/>
    <s v="29-29D--389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72"/>
    <s v="29-29E-______389"/>
    <n v="4852"/>
    <x v="34"/>
    <x v="34"/>
    <x v="120"/>
    <x v="76"/>
    <s v=""/>
    <s v=""/>
    <s v="PF"/>
    <s v="Professional Fees"/>
    <s v="PF"/>
    <x v="5"/>
    <n v="389"/>
    <x v="37"/>
    <s v="Item"/>
    <s v="-"/>
    <s v="-"/>
    <n v="3529.48"/>
    <s v="54_PF"/>
    <s v="09_PF"/>
    <s v="29-29E"/>
    <n v="171"/>
    <s v="171 - PT LINCOLN - BEL AIRE DRIVE TOILET BLOCK"/>
    <b v="1"/>
    <m/>
    <b v="1"/>
    <n v="1672"/>
    <s v=""/>
    <s v=""/>
    <s v="389-SAPN Supervision-29"/>
    <n v="0"/>
    <s v="29-29E--389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80"/>
    <s v="29-29F-______389"/>
    <n v="4878"/>
    <x v="34"/>
    <x v="34"/>
    <x v="121"/>
    <x v="67"/>
    <s v=""/>
    <s v=""/>
    <s v="PF"/>
    <s v="Professional Fees"/>
    <s v="PF"/>
    <x v="5"/>
    <n v="389"/>
    <x v="37"/>
    <s v="Item"/>
    <s v="-"/>
    <s v="-"/>
    <n v="5214"/>
    <s v="54_PF"/>
    <s v="09_PF"/>
    <s v="29-29F"/>
    <n v="172"/>
    <s v="172 - PT LINCOLN - BEL AIRE DRIVE WASH BAY"/>
    <b v="1"/>
    <m/>
    <b v="1"/>
    <n v="1680"/>
    <s v=""/>
    <s v=""/>
    <s v="389-SAPN Supervision-29"/>
    <n v="0"/>
    <s v="29-29F--389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92"/>
    <s v="29-29G-______389"/>
    <n v="4914"/>
    <x v="34"/>
    <x v="34"/>
    <x v="122"/>
    <x v="10"/>
    <s v=""/>
    <s v=""/>
    <s v="PF"/>
    <s v="Professional Fees"/>
    <s v="PF"/>
    <x v="5"/>
    <n v="389"/>
    <x v="37"/>
    <s v="Item"/>
    <s v="-"/>
    <s v="-"/>
    <n v="39044.81"/>
    <s v="54_PF"/>
    <s v="09_PF"/>
    <s v="29-29G"/>
    <n v="173"/>
    <s v="173 - PT LINCOLN - BEL AIRE DRIVE EXTERNAL WORKS"/>
    <b v="1"/>
    <m/>
    <b v="1"/>
    <n v="1692"/>
    <s v=""/>
    <s v=""/>
    <s v="389-SAPN Supervision-29"/>
    <n v="0"/>
    <s v="29-29G--389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4"/>
    <s v="30-30A-______389"/>
    <n v="4950"/>
    <x v="35"/>
    <x v="35"/>
    <x v="123"/>
    <x v="40"/>
    <s v=""/>
    <s v=""/>
    <s v="PF"/>
    <s v="Professional Fees"/>
    <s v="PF"/>
    <x v="5"/>
    <n v="389"/>
    <x v="37"/>
    <s v="Item"/>
    <s v="-"/>
    <s v="-"/>
    <n v="6393.17"/>
    <s v="54_PF"/>
    <s v="09_PF"/>
    <s v="30-30A"/>
    <n v="175"/>
    <s v="175 - CEDUNA - GOODES ROAD OFFICE BUILDING"/>
    <b v="1"/>
    <m/>
    <b v="1"/>
    <n v="1704"/>
    <s v=""/>
    <s v=""/>
    <s v="389-SAPN Supervision-30"/>
    <n v="0"/>
    <s v="30-30A--389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5"/>
    <s v="30-30C-______389"/>
    <n v="4988"/>
    <x v="35"/>
    <x v="35"/>
    <x v="124"/>
    <x v="77"/>
    <s v=""/>
    <s v=""/>
    <s v="PF"/>
    <s v="Professional Fees"/>
    <s v="PF"/>
    <x v="5"/>
    <n v="389"/>
    <x v="37"/>
    <s v="Item"/>
    <s v="-"/>
    <s v="-"/>
    <n v="304.82"/>
    <s v="54_PF"/>
    <s v="09_PF"/>
    <s v="30-30C"/>
    <n v="177"/>
    <s v="177 - CEDUNA - GOODES ROAD STORAGE"/>
    <b v="1"/>
    <m/>
    <b v="1"/>
    <n v="1715"/>
    <s v=""/>
    <s v=""/>
    <s v="389-SAPN Supervision-30"/>
    <n v="0"/>
    <s v="30-30C--389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17"/>
    <s v="30-30D-______389"/>
    <n v="4997"/>
    <x v="35"/>
    <x v="35"/>
    <x v="159"/>
    <x v="67"/>
    <s v=""/>
    <s v=""/>
    <s v="PF"/>
    <s v="Professional Fees"/>
    <s v="PF"/>
    <x v="5"/>
    <n v="389"/>
    <x v="37"/>
    <s v="Item"/>
    <s v="-"/>
    <s v="-"/>
    <n v="5214"/>
    <s v="54_PF"/>
    <s v="09_PF"/>
    <s v="30-30D"/>
    <n v="178"/>
    <s v="178 - CEDUNA - GOODES ROAD WASH BAY"/>
    <b v="1"/>
    <m/>
    <b v="1"/>
    <n v="1717"/>
    <s v=""/>
    <s v=""/>
    <s v="389-SAPN Supervision-30"/>
    <n v="0"/>
    <s v="30-30D--389"/>
    <s v=""/>
    <s v="30-30D-"/>
    <n v="0"/>
    <m/>
    <s v="not APN"/>
    <s v="not APN"/>
    <n v="0"/>
    <n v="8.0215384615384619E-2"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730"/>
    <s v="30-30E-______389"/>
    <n v="5032"/>
    <x v="35"/>
    <x v="35"/>
    <x v="125"/>
    <x v="10"/>
    <s v=""/>
    <s v=""/>
    <s v="PF"/>
    <s v="Professional Fees"/>
    <s v="PF"/>
    <x v="5"/>
    <n v="389"/>
    <x v="37"/>
    <s v="Item"/>
    <s v="-"/>
    <s v="-"/>
    <n v="26170.26"/>
    <s v="54_PF"/>
    <s v="09_PF"/>
    <s v="30-30E"/>
    <n v="179"/>
    <s v="179 - CEDUNA - GOODES ROAD EXTERNAL WORKS"/>
    <b v="1"/>
    <m/>
    <b v="1"/>
    <n v="1730"/>
    <s v=""/>
    <s v=""/>
    <s v="389-SAPN Supervision-30"/>
    <n v="0"/>
    <s v="30-30E--389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41"/>
    <s v="31-31A-______389"/>
    <n v="5067"/>
    <x v="36"/>
    <x v="36"/>
    <x v="126"/>
    <x v="1"/>
    <s v=""/>
    <s v=""/>
    <s v="PF"/>
    <s v="Professional Fees"/>
    <s v="PF"/>
    <x v="5"/>
    <n v="389"/>
    <x v="37"/>
    <s v="Item"/>
    <s v="-"/>
    <s v="-"/>
    <n v="38455.22"/>
    <s v="54_PF"/>
    <s v="09_PF"/>
    <s v="31-31A"/>
    <n v="181"/>
    <s v="181 - CLARE - 14 LENNON STREET OFFICE BUILDING"/>
    <b v="1"/>
    <m/>
    <b v="1"/>
    <n v="1741"/>
    <s v=""/>
    <s v=""/>
    <s v="389-SAPN Supervision-31"/>
    <n v="0"/>
    <s v="31-31A--389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8"/>
    <s v="31-31B-______389"/>
    <n v="5115"/>
    <x v="36"/>
    <x v="36"/>
    <x v="127"/>
    <x v="78"/>
    <s v=""/>
    <s v=""/>
    <s v="PF"/>
    <s v="Professional Fees"/>
    <s v="PF"/>
    <x v="5"/>
    <n v="389"/>
    <x v="37"/>
    <s v="Item"/>
    <s v="-"/>
    <s v="-"/>
    <n v="4463.99"/>
    <s v="54_PF"/>
    <s v="09_PF"/>
    <s v="31-31B"/>
    <n v="182"/>
    <s v="182 - CLARE - 14 LENNON STREET ENGINEERING OFFICE / LUNCHROOM BUILDING"/>
    <b v="1"/>
    <m/>
    <b v="1"/>
    <n v="1758"/>
    <s v=""/>
    <s v=""/>
    <s v="389-SAPN Supervision-31"/>
    <n v="0"/>
    <s v="31-31B--389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8"/>
    <s v="31-31C-______389"/>
    <n v="5147"/>
    <x v="36"/>
    <x v="36"/>
    <x v="128"/>
    <x v="5"/>
    <s v=""/>
    <s v=""/>
    <s v="PF"/>
    <s v="Professional Fees"/>
    <s v="PF"/>
    <x v="5"/>
    <n v="389"/>
    <x v="37"/>
    <s v="Item"/>
    <s v="-"/>
    <s v="-"/>
    <n v="1466.34"/>
    <s v="54_PF"/>
    <s v="09_PF"/>
    <s v="31-31C"/>
    <n v="183"/>
    <s v="183 - CLARE - 14 LENNON STREET WORKSHOP"/>
    <b v="1"/>
    <m/>
    <b v="1"/>
    <n v="1768"/>
    <s v=""/>
    <s v=""/>
    <s v="389-SAPN Supervision-31"/>
    <n v="0"/>
    <s v="31-31C--389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7"/>
    <s v="31-31D-______389"/>
    <n v="5176"/>
    <x v="36"/>
    <x v="36"/>
    <x v="129"/>
    <x v="79"/>
    <s v=""/>
    <s v=""/>
    <s v="PF"/>
    <s v="Professional Fees"/>
    <s v="PF"/>
    <x v="5"/>
    <n v="389"/>
    <x v="37"/>
    <s v="Item"/>
    <s v="-"/>
    <s v="-"/>
    <n v="2033.46"/>
    <s v="54_PF"/>
    <s v="09_PF"/>
    <s v="31-31D"/>
    <n v="184"/>
    <s v="184 - CLARE - 14 LENNON STREET TRUCK SHELTER"/>
    <b v="1"/>
    <m/>
    <b v="1"/>
    <n v="1777"/>
    <s v=""/>
    <s v=""/>
    <s v="389-SAPN Supervision-31"/>
    <n v="0"/>
    <s v="31-31D--389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8"/>
    <s v="31-31E-______389"/>
    <n v="5209"/>
    <x v="36"/>
    <x v="36"/>
    <x v="130"/>
    <x v="11"/>
    <s v=""/>
    <s v=""/>
    <s v="PF"/>
    <s v="Professional Fees"/>
    <s v="PF"/>
    <x v="5"/>
    <n v="389"/>
    <x v="37"/>
    <s v="Item"/>
    <s v="-"/>
    <s v="-"/>
    <n v="27615.32"/>
    <s v="54_PF"/>
    <s v="09_PF"/>
    <s v="31-31E"/>
    <n v="185"/>
    <s v="185 - CLARE - 14 LENNON STREET EXTERNAL WORKS"/>
    <b v="1"/>
    <m/>
    <b v="1"/>
    <n v="1788"/>
    <s v=""/>
    <s v=""/>
    <s v="389-SAPN Supervision-31"/>
    <n v="0"/>
    <s v="31-31E--389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803"/>
    <s v="32-32A-______389"/>
    <n v="5251"/>
    <x v="22"/>
    <x v="22"/>
    <x v="131"/>
    <x v="40"/>
    <s v=""/>
    <s v=""/>
    <s v="PF"/>
    <s v="Professional Fees"/>
    <s v="PF"/>
    <x v="5"/>
    <n v="389"/>
    <x v="37"/>
    <s v="Item"/>
    <s v="-"/>
    <s v="-"/>
    <n v="1901.11"/>
    <s v="54_PF"/>
    <s v="09_PF"/>
    <s v="32-32A"/>
    <n v="187"/>
    <s v="187 - CLEVE - DEPOT STREET OFFICE BUILDING"/>
    <b v="1"/>
    <m/>
    <b v="1"/>
    <n v="1803"/>
    <s v=""/>
    <s v=""/>
    <s v="389-SAPN Supervision-32"/>
    <n v="0"/>
    <s v="32-32A--389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6"/>
    <s v="32-32B-______389"/>
    <n v="5291"/>
    <x v="22"/>
    <x v="22"/>
    <x v="40"/>
    <x v="29"/>
    <s v=""/>
    <s v=""/>
    <s v="PF"/>
    <s v="Professional Fees"/>
    <s v="PF"/>
    <x v="5"/>
    <n v="389"/>
    <x v="37"/>
    <s v="Item"/>
    <s v="-"/>
    <s v="-"/>
    <n v="3852.35"/>
    <s v="54_PF"/>
    <s v="09_PF"/>
    <s v="32-32B"/>
    <n v="188"/>
    <s v="188 - CLEVE - DEPOT STREET GARAGE / WORKSHOP"/>
    <b v="1"/>
    <m/>
    <b v="1"/>
    <n v="1816"/>
    <s v=""/>
    <s v=""/>
    <s v="389-SAPN Supervision-32"/>
    <n v="0"/>
    <s v="32-32B--389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4"/>
    <s v="32-32D-______389"/>
    <n v="5320"/>
    <x v="22"/>
    <x v="22"/>
    <x v="132"/>
    <x v="67"/>
    <s v=""/>
    <s v=""/>
    <s v="PF"/>
    <s v="Professional Fees"/>
    <s v="PF"/>
    <x v="5"/>
    <n v="389"/>
    <x v="37"/>
    <s v="Item"/>
    <s v="-"/>
    <s v="-"/>
    <n v="5214"/>
    <s v="54_PF"/>
    <s v="09_PF"/>
    <s v="32-32D"/>
    <n v="190"/>
    <s v="190 - CLEVE - DEPOT STREET WASH BAY"/>
    <b v="1"/>
    <m/>
    <b v="1"/>
    <n v="1824"/>
    <s v=""/>
    <s v=""/>
    <s v="389-SAPN Supervision-32"/>
    <n v="0"/>
    <s v="32-32D--389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5"/>
    <s v="32-32E-______389"/>
    <n v="5353"/>
    <x v="22"/>
    <x v="22"/>
    <x v="133"/>
    <x v="10"/>
    <s v=""/>
    <s v=""/>
    <s v="PF"/>
    <s v="Professional Fees"/>
    <s v="PF"/>
    <x v="5"/>
    <n v="389"/>
    <x v="37"/>
    <s v="Item"/>
    <s v="-"/>
    <s v="-"/>
    <n v="11571.07"/>
    <s v="54_PF"/>
    <s v="09_PF"/>
    <s v="32-32E"/>
    <n v="191"/>
    <s v="191 - CLEVE - DEPOT STREET EXTERNAL WORKS"/>
    <b v="1"/>
    <m/>
    <b v="1"/>
    <n v="1835"/>
    <s v=""/>
    <s v=""/>
    <s v="389-SAPN Supervision-32"/>
    <n v="0"/>
    <s v="32-32E--389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6"/>
    <s v="33-33A-______389"/>
    <n v="5388"/>
    <x v="12"/>
    <x v="12"/>
    <x v="16"/>
    <x v="14"/>
    <s v=""/>
    <s v=""/>
    <s v="PF"/>
    <s v="Professional Fees"/>
    <s v="PF"/>
    <x v="5"/>
    <n v="389"/>
    <x v="37"/>
    <s v="Item"/>
    <s v="-"/>
    <s v="-"/>
    <n v="1353.64"/>
    <s v="54_PF"/>
    <s v="09_PF"/>
    <s v="33-33A"/>
    <n v="193"/>
    <s v="193 - DAVENPORT - YORKEYS CROSSING ROAD TRAINING OFFICE"/>
    <b v="1"/>
    <m/>
    <b v="1"/>
    <n v="1846"/>
    <s v=""/>
    <s v=""/>
    <s v="389-SAPN Supervision-33"/>
    <n v="0"/>
    <s v="33-33A--389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6"/>
    <s v="33-33B-______389"/>
    <n v="5420"/>
    <x v="12"/>
    <x v="12"/>
    <x v="134"/>
    <x v="5"/>
    <s v=""/>
    <s v=""/>
    <s v="PF"/>
    <s v="Professional Fees"/>
    <s v="PF"/>
    <x v="5"/>
    <n v="389"/>
    <x v="37"/>
    <s v="Item"/>
    <s v="-"/>
    <s v="-"/>
    <n v="1479.98"/>
    <s v="54_PF"/>
    <s v="09_PF"/>
    <s v="33-33B"/>
    <n v="194"/>
    <s v="194 - DAVENPORT - YORKEYS CROSSING ROAD WORKSHOP"/>
    <b v="1"/>
    <m/>
    <b v="1"/>
    <n v="1856"/>
    <s v=""/>
    <s v=""/>
    <s v="389-SAPN Supervision-33"/>
    <n v="0"/>
    <s v="33-33B--389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9"/>
    <s v="33-33C-______389"/>
    <n v="5455"/>
    <x v="12"/>
    <x v="12"/>
    <x v="135"/>
    <x v="10"/>
    <s v=""/>
    <s v=""/>
    <s v="PF"/>
    <s v="Professional Fees"/>
    <s v="PF"/>
    <x v="5"/>
    <n v="389"/>
    <x v="37"/>
    <s v="Item"/>
    <s v="-"/>
    <s v="-"/>
    <n v="29731.8"/>
    <s v="54_PF"/>
    <s v="09_PF"/>
    <s v="33-33C"/>
    <n v="195"/>
    <s v="195 - DAVENPORT - YORKEYS CROSSING ROAD EXTERNAL WORKS"/>
    <b v="1"/>
    <m/>
    <b v="1"/>
    <n v="1869"/>
    <s v=""/>
    <s v=""/>
    <s v="389-SAPN Supervision-33"/>
    <n v="0"/>
    <s v="33-33C--389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83"/>
    <s v="34-34A-______389"/>
    <n v="5497"/>
    <x v="37"/>
    <x v="37"/>
    <x v="136"/>
    <x v="80"/>
    <s v=""/>
    <s v=""/>
    <s v="PF"/>
    <s v="Professional Fees"/>
    <s v="PF"/>
    <x v="5"/>
    <n v="389"/>
    <x v="37"/>
    <s v="Item"/>
    <s v="-"/>
    <s v="-"/>
    <n v="3756.09"/>
    <s v="54_PF"/>
    <s v="09_PF"/>
    <s v="34-34A"/>
    <n v="197"/>
    <s v="197 - KINGSCOTE - 32 TELEGRAPH ROAD MAIN BUILDING"/>
    <b v="1"/>
    <m/>
    <b v="1"/>
    <n v="1883"/>
    <s v=""/>
    <s v=""/>
    <s v="389-SAPN Supervision-34"/>
    <n v="0"/>
    <s v="34-34A--389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93"/>
    <s v="34-34B-______389"/>
    <n v="5527"/>
    <x v="37"/>
    <x v="37"/>
    <x v="137"/>
    <x v="11"/>
    <s v=""/>
    <s v=""/>
    <s v="PF"/>
    <s v="Professional Fees"/>
    <s v="PF"/>
    <x v="5"/>
    <n v="389"/>
    <x v="37"/>
    <s v="Item"/>
    <s v="-"/>
    <s v="-"/>
    <n v="13538.34"/>
    <s v="54_PF"/>
    <s v="09_PF"/>
    <s v="34-34B"/>
    <n v="198"/>
    <s v="198 - KINGSCOTE - 32 TELEGRAPH ROAD EXTERNAL WORKS"/>
    <b v="1"/>
    <m/>
    <b v="1"/>
    <n v="1893"/>
    <s v=""/>
    <s v=""/>
    <s v="389-SAPN Supervision-34"/>
    <n v="0"/>
    <s v="34-34B--389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4"/>
    <s v="35-35A-______389"/>
    <n v="5558"/>
    <x v="8"/>
    <x v="8"/>
    <x v="11"/>
    <x v="1"/>
    <s v=""/>
    <s v=""/>
    <s v="PF"/>
    <s v="Professional Fees"/>
    <s v="PF"/>
    <x v="5"/>
    <n v="389"/>
    <x v="37"/>
    <s v="Item"/>
    <s v="-"/>
    <s v="-"/>
    <n v="31765.27"/>
    <s v="54_PF"/>
    <s v="09_PF"/>
    <s v="35-35A"/>
    <n v="200"/>
    <s v="200 - GUMERACHA - BIRDWOOD ROAD OFFICE BUILDING"/>
    <b v="1"/>
    <m/>
    <b v="1"/>
    <n v="1904"/>
    <s v=""/>
    <s v=""/>
    <s v="389-SAPN Supervision-35"/>
    <n v="0"/>
    <s v="35-35A--389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13"/>
    <s v="35-35B-______389"/>
    <n v="5587"/>
    <x v="8"/>
    <x v="8"/>
    <x v="138"/>
    <x v="81"/>
    <s v=""/>
    <s v=""/>
    <s v="PF"/>
    <s v="Professional Fees"/>
    <s v="PF"/>
    <x v="5"/>
    <n v="389"/>
    <x v="37"/>
    <s v="Item"/>
    <s v="-"/>
    <s v="-"/>
    <n v="6401.19"/>
    <s v="54_PF"/>
    <s v="09_PF"/>
    <s v="35-35B"/>
    <n v="201"/>
    <s v="201 - GUMERACHA - BIRDWOOD ROAD LUNCH/MEETING ROOM"/>
    <b v="1"/>
    <m/>
    <b v="1"/>
    <n v="1913"/>
    <s v=""/>
    <s v=""/>
    <s v="389-SAPN Supervision-35"/>
    <n v="0"/>
    <s v="35-35B--389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22"/>
    <s v="35-35C-______389"/>
    <n v="5616"/>
    <x v="8"/>
    <x v="8"/>
    <x v="139"/>
    <x v="5"/>
    <s v=""/>
    <s v=""/>
    <s v="PF"/>
    <s v="Professional Fees"/>
    <s v="PF"/>
    <x v="5"/>
    <n v="389"/>
    <x v="37"/>
    <s v="Item"/>
    <s v="-"/>
    <s v="-"/>
    <n v="63338.02"/>
    <s v="54_PF"/>
    <s v="09_PF"/>
    <s v="35-35C"/>
    <n v="202"/>
    <s v="202 - GUMERACHA - BIRDWOOD ROAD WORKSHOP"/>
    <b v="1"/>
    <m/>
    <b v="1"/>
    <n v="1922"/>
    <s v=""/>
    <s v=""/>
    <s v="389-SAPN Supervision-35"/>
    <n v="0"/>
    <s v="35-35C--389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5"/>
    <s v="35-35D-______389"/>
    <n v="5657"/>
    <x v="8"/>
    <x v="8"/>
    <x v="140"/>
    <x v="11"/>
    <s v=""/>
    <s v=""/>
    <s v="PF"/>
    <s v="Professional Fees"/>
    <s v="PF"/>
    <x v="5"/>
    <n v="389"/>
    <x v="37"/>
    <s v="Item"/>
    <s v="-"/>
    <s v="-"/>
    <n v="19177.48"/>
    <s v="54_PF"/>
    <s v="09_PF"/>
    <s v="35-35D"/>
    <n v="203"/>
    <s v="203 - GUMERACHA - BIRDWOOD ROAD EXTERNAL WORKS"/>
    <b v="1"/>
    <m/>
    <b v="1"/>
    <n v="1935"/>
    <s v=""/>
    <s v=""/>
    <s v="389-SAPN Supervision-35"/>
    <n v="0"/>
    <s v="35-35D--389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9"/>
    <s v="36-36A-______389"/>
    <n v="5719"/>
    <x v="13"/>
    <x v="13"/>
    <x v="24"/>
    <x v="18"/>
    <s v=""/>
    <s v=""/>
    <s v="PF"/>
    <s v="Professional Fees"/>
    <s v="PF"/>
    <x v="5"/>
    <n v="389"/>
    <x v="37"/>
    <s v="Item"/>
    <s v="-"/>
    <s v="-"/>
    <n v="8936.39"/>
    <s v="54_PF"/>
    <s v="09_PF"/>
    <s v="36-36A"/>
    <n v="205"/>
    <s v="205 - MT BARKER - 31 ALEXANDRINA ROAD MAIN OFFICE BUILDING"/>
    <b v="1"/>
    <m/>
    <b v="1"/>
    <n v="1959"/>
    <s v=""/>
    <s v=""/>
    <s v="389-SAPN Supervision-36"/>
    <n v="0"/>
    <s v="36-36A--389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4"/>
    <s v="36-36B-______389"/>
    <n v="5764"/>
    <x v="13"/>
    <x v="13"/>
    <x v="141"/>
    <x v="72"/>
    <s v=""/>
    <s v=""/>
    <s v="PF"/>
    <s v="Professional Fees"/>
    <s v="PF"/>
    <x v="5"/>
    <n v="389"/>
    <x v="37"/>
    <s v="Item"/>
    <s v="-"/>
    <s v="-"/>
    <n v="6211.08"/>
    <s v="54_PF"/>
    <s v="09_PF"/>
    <s v="36-36B"/>
    <n v="206"/>
    <s v="206 - MT BARKER - 31 ALEXANDRINA ROAD WORKSHOP / STORE"/>
    <b v="1"/>
    <m/>
    <b v="1"/>
    <n v="1974"/>
    <s v=""/>
    <s v=""/>
    <s v="389-SAPN Supervision-36"/>
    <n v="0"/>
    <s v="36-36B--389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6"/>
    <s v="36-36C-______389"/>
    <n v="5801"/>
    <x v="13"/>
    <x v="13"/>
    <x v="19"/>
    <x v="16"/>
    <s v=""/>
    <s v=""/>
    <s v="PF"/>
    <s v="Professional Fees"/>
    <s v="PF"/>
    <x v="5"/>
    <n v="389"/>
    <x v="37"/>
    <s v="Item"/>
    <s v="-"/>
    <s v="-"/>
    <n v="4526.5600000000004"/>
    <s v="54_PF"/>
    <s v="09_PF"/>
    <s v="36-36C"/>
    <n v="207"/>
    <s v="207 - MT BARKER - 31 ALEXANDRINA ROAD LINESMANS OFFICE"/>
    <b v="1"/>
    <m/>
    <b v="1"/>
    <n v="1986"/>
    <s v=""/>
    <s v=""/>
    <s v="389-SAPN Supervision-36"/>
    <n v="0"/>
    <s v="36-36C--389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2000"/>
    <s v="36-36D-______389"/>
    <n v="5841"/>
    <x v="13"/>
    <x v="13"/>
    <x v="142"/>
    <x v="11"/>
    <s v=""/>
    <s v=""/>
    <s v="PF"/>
    <s v="Professional Fees"/>
    <s v="PF"/>
    <x v="5"/>
    <n v="389"/>
    <x v="37"/>
    <s v="Item"/>
    <s v="-"/>
    <s v="-"/>
    <n v="44937.81"/>
    <s v="54_PF"/>
    <s v="09_PF"/>
    <s v="36-36D"/>
    <n v="208"/>
    <s v="208 - MT BARKER - 31 ALEXANDRINA ROAD EXTERNAL WORKS"/>
    <b v="1"/>
    <m/>
    <b v="1"/>
    <n v="2000"/>
    <s v=""/>
    <s v=""/>
    <s v="389-SAPN Supervision-36"/>
    <n v="0"/>
    <s v="36-36D--389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11"/>
    <s v="37-37A-______389"/>
    <n v="5874"/>
    <x v="38"/>
    <x v="38"/>
    <x v="143"/>
    <x v="40"/>
    <s v=""/>
    <s v=""/>
    <s v="PF"/>
    <s v="Professional Fees"/>
    <s v="PF"/>
    <x v="5"/>
    <n v="389"/>
    <x v="37"/>
    <s v="Item"/>
    <s v="-"/>
    <s v="-"/>
    <n v="32988.550000000003"/>
    <s v="54_PF"/>
    <s v="09_PF"/>
    <s v="37-37A"/>
    <n v="210"/>
    <s v="210 - VICTOR HARBOR - 45 MENTONE ROAD OFFICE BUILDING"/>
    <b v="1"/>
    <m/>
    <b v="1"/>
    <n v="2011"/>
    <s v=""/>
    <s v=""/>
    <s v="389-SAPN Supervision-37"/>
    <n v="0"/>
    <s v="37-37A--389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22"/>
    <s v="37-37B-______389"/>
    <n v="5908"/>
    <x v="38"/>
    <x v="38"/>
    <x v="144"/>
    <x v="82"/>
    <s v=""/>
    <s v=""/>
    <s v="PF"/>
    <s v="Professional Fees"/>
    <s v="PF"/>
    <x v="5"/>
    <n v="389"/>
    <x v="37"/>
    <s v="Item"/>
    <s v="-"/>
    <s v="-"/>
    <n v="1147.08"/>
    <s v="54_PF"/>
    <s v="09_PF"/>
    <s v="37-37B"/>
    <n v="211"/>
    <s v="211 - VICTOR HARBOR - 45 MENTONE ROAD GARAGE"/>
    <b v="1"/>
    <m/>
    <b v="1"/>
    <n v="2022"/>
    <s v=""/>
    <s v=""/>
    <s v="389-SAPN Supervision-37"/>
    <n v="0"/>
    <s v="37-37B--389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24"/>
    <s v="37-37C-______389"/>
    <n v="5917"/>
    <x v="38"/>
    <x v="38"/>
    <x v="160"/>
    <x v="87"/>
    <s v=""/>
    <s v=""/>
    <s v="PF"/>
    <s v="Professional Fees"/>
    <s v="PF"/>
    <x v="5"/>
    <n v="389"/>
    <x v="37"/>
    <s v="Item"/>
    <s v="-"/>
    <s v="-"/>
    <n v="0"/>
    <s v="54_PF"/>
    <s v="09_PF"/>
    <s v="37-37C"/>
    <n v="212"/>
    <s v="212 - VICTOR HARBOR - 45 MENTONE ROAD WORKSHOP / STORAGE SHED"/>
    <b v="1"/>
    <m/>
    <b v="1"/>
    <n v="2024"/>
    <s v=""/>
    <s v=""/>
    <s v="389-SAPN Supervision-37"/>
    <n v="0"/>
    <s v="37-37C--389"/>
    <s v=""/>
    <s v="37-37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2026"/>
    <s v="37-37D-______389"/>
    <n v="5926"/>
    <x v="38"/>
    <x v="38"/>
    <x v="161"/>
    <x v="67"/>
    <s v=""/>
    <s v=""/>
    <s v="PF"/>
    <s v="Professional Fees"/>
    <s v="PF"/>
    <x v="5"/>
    <n v="389"/>
    <x v="37"/>
    <s v="Item"/>
    <s v="-"/>
    <s v="-"/>
    <n v="5214"/>
    <s v="54_PF"/>
    <s v="09_PF"/>
    <s v="37-37D"/>
    <n v="213"/>
    <s v="213 - VICTOR HARBOR - 45 MENTONE ROAD WASH BAY"/>
    <b v="1"/>
    <m/>
    <b v="1"/>
    <n v="2026"/>
    <s v=""/>
    <s v=""/>
    <s v="389-SAPN Supervision-37"/>
    <n v="0"/>
    <s v="37-37D--389"/>
    <s v=""/>
    <s v="37-37D-"/>
    <n v="0"/>
    <m/>
    <s v="not APN"/>
    <s v="not APN"/>
    <n v="0"/>
    <n v="8.0215384615384619E-2"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2040"/>
    <s v="37-37E-______389"/>
    <n v="5963"/>
    <x v="38"/>
    <x v="38"/>
    <x v="145"/>
    <x v="10"/>
    <s v=""/>
    <s v=""/>
    <s v="PF"/>
    <s v="Professional Fees"/>
    <s v="PF"/>
    <x v="5"/>
    <n v="389"/>
    <x v="37"/>
    <s v="Item"/>
    <s v="-"/>
    <s v="-"/>
    <n v="38944.54"/>
    <s v="54_PF"/>
    <s v="09_PF"/>
    <s v="37-37E"/>
    <n v="214"/>
    <s v="214 - VICTOR HARBOR - 45 MENTONE ROAD EXTERNAL WORKS"/>
    <b v="1"/>
    <m/>
    <b v="1"/>
    <n v="2040"/>
    <s v=""/>
    <s v=""/>
    <s v="389-SAPN Supervision-37"/>
    <n v="0"/>
    <s v="37-37E--389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5"/>
    <s v="38-38C-______389"/>
    <n v="6015"/>
    <x v="39"/>
    <x v="39"/>
    <x v="146"/>
    <x v="11"/>
    <s v=""/>
    <s v=""/>
    <s v="PF"/>
    <s v="Professional Fees"/>
    <s v="PF"/>
    <x v="5"/>
    <n v="389"/>
    <x v="37"/>
    <s v="Item"/>
    <s v="-"/>
    <s v="-"/>
    <n v="24798.98"/>
    <s v="54_PF"/>
    <s v="09_PF"/>
    <s v="38-38C"/>
    <n v="218"/>
    <s v="218 - KADINA - SOUTH TERRACE EXTERNAL WORKS"/>
    <b v="1"/>
    <m/>
    <b v="1"/>
    <n v="2055"/>
    <s v=""/>
    <s v=""/>
    <s v="389-SAPN Supervision-38"/>
    <n v="0"/>
    <s v="38-38C--389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110"/>
    <s v="40-40A-______389"/>
    <n v="6188"/>
    <x v="10"/>
    <x v="10"/>
    <x v="151"/>
    <x v="80"/>
    <s v=""/>
    <s v=""/>
    <s v="PF"/>
    <s v="Professional Fees"/>
    <s v="PF"/>
    <x v="5"/>
    <n v="389"/>
    <x v="37"/>
    <s v="Item"/>
    <s v="-"/>
    <s v="-"/>
    <n v="59391.43"/>
    <s v="54_PF"/>
    <s v="09_PF"/>
    <s v="40-40A"/>
    <n v="226"/>
    <s v="226 - YORKETOWN - WAROOKA ROAD MAIN BUILDING"/>
    <b v="1"/>
    <m/>
    <b v="1"/>
    <n v="2110"/>
    <s v=""/>
    <s v=""/>
    <s v="389-SAPN Supervision-40"/>
    <n v="0"/>
    <s v="40-40A--389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5"/>
    <s v="40-40B-______389"/>
    <n v="6232"/>
    <x v="10"/>
    <x v="10"/>
    <x v="13"/>
    <x v="11"/>
    <s v=""/>
    <s v=""/>
    <s v="PF"/>
    <s v="Professional Fees"/>
    <s v="PF"/>
    <x v="5"/>
    <n v="389"/>
    <x v="37"/>
    <s v="Item"/>
    <s v="-"/>
    <s v="-"/>
    <n v="28830.19"/>
    <s v="54_PF"/>
    <s v="09_PF"/>
    <s v="40-40B"/>
    <n v="227"/>
    <s v="227 - YORKETOWN - WAROOKA ROAD EXTERNAL WORKS"/>
    <b v="1"/>
    <m/>
    <b v="1"/>
    <n v="2125"/>
    <s v=""/>
    <s v=""/>
    <s v="389-SAPN Supervision-40"/>
    <n v="0"/>
    <s v="40-40B--389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5"/>
    <s v="41-41A-______389"/>
    <n v="6273"/>
    <x v="40"/>
    <x v="40"/>
    <x v="152"/>
    <x v="84"/>
    <s v=""/>
    <s v=""/>
    <s v="PF"/>
    <s v="Professional Fees"/>
    <s v="PF"/>
    <x v="5"/>
    <n v="389"/>
    <x v="37"/>
    <s v="Item"/>
    <s v="-"/>
    <s v="-"/>
    <n v="112301.46"/>
    <s v="54_PF"/>
    <s v="09_PF"/>
    <s v="41-41A"/>
    <n v="229"/>
    <s v="229 - SEAFORD - 37 SHEARER DRIVE Logistic Shed"/>
    <b v="1"/>
    <m/>
    <b v="1"/>
    <n v="2135"/>
    <s v=""/>
    <s v=""/>
    <s v="389-SAPN Supervision-41"/>
    <n v="0"/>
    <s v="41-41A--389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43"/>
    <s v="41-41B-______389"/>
    <n v="6314"/>
    <x v="40"/>
    <x v="40"/>
    <x v="153"/>
    <x v="67"/>
    <s v=""/>
    <s v=""/>
    <s v="PF"/>
    <s v="Professional Fees"/>
    <s v="PF"/>
    <x v="5"/>
    <n v="389"/>
    <x v="37"/>
    <s v="Item"/>
    <s v="-"/>
    <s v="-"/>
    <n v="5214"/>
    <s v="54_PF"/>
    <s v="09_PF"/>
    <s v="41-41B"/>
    <n v="230"/>
    <s v="230 - SEAFORD - 37 SHEARER DRIVE Wash bay"/>
    <b v="1"/>
    <m/>
    <b v="1"/>
    <n v="2143"/>
    <s v=""/>
    <s v=""/>
    <s v="389-SAPN Supervision-41"/>
    <n v="0"/>
    <s v="41-41B--389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8"/>
    <s v="41-41C-______389"/>
    <n v="6378"/>
    <x v="40"/>
    <x v="40"/>
    <x v="154"/>
    <x v="10"/>
    <s v=""/>
    <s v=""/>
    <s v="PF"/>
    <s v="Professional Fees"/>
    <s v="PF"/>
    <x v="5"/>
    <n v="389"/>
    <x v="37"/>
    <s v="Item"/>
    <s v="-"/>
    <s v="-"/>
    <n v="229014.75"/>
    <s v="54_PF"/>
    <s v="09_PF"/>
    <s v="41-41C"/>
    <n v="231"/>
    <s v="231 - SEAFORD - 37 SHEARER DRIVE External Works"/>
    <b v="1"/>
    <m/>
    <b v="1"/>
    <n v="2158"/>
    <s v=""/>
    <s v=""/>
    <s v="389-SAPN Supervision-41"/>
    <n v="0"/>
    <s v="41-41C--389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12"/>
    <s v="1-1A-1AW______43"/>
    <n v="31"/>
    <x v="23"/>
    <x v="23"/>
    <x v="41"/>
    <x v="30"/>
    <s v="1AW"/>
    <s v="Warehouse"/>
    <s v="LP"/>
    <s v="Electric Light and Power"/>
    <s v="E"/>
    <x v="0"/>
    <n v="43"/>
    <x v="123"/>
    <s v="Item"/>
    <s v="-"/>
    <s v="-"/>
    <n v="5250"/>
    <s v="25_LP"/>
    <s v="03__E"/>
    <s v="1-1A-1AW"/>
    <n v="3"/>
    <s v="003 - ANGLE PARK - 500 GRAND JUNCTION ROAD LOGISTICS Warehouse"/>
    <b v="1"/>
    <m/>
    <b v="1"/>
    <n v="12"/>
    <s v="non-compliant"/>
    <s v="Life safety"/>
    <s v="43-Allowance to upgrade exit lights-1"/>
    <n v="1"/>
    <s v="1-1A-1AW-43"/>
    <s v=""/>
    <s v="1-1A-1AW"/>
    <n v="0"/>
    <n v="1"/>
    <s v="minor"/>
    <n v="0.61003275185936445"/>
    <n v="8452.6719472616642"/>
    <n v="0.61003275185936445"/>
    <n v="8452.6719472616642"/>
    <s v="direct"/>
    <n v="1"/>
    <n v="0.10016454891643857"/>
    <m/>
    <n v="1"/>
    <x v="0"/>
    <n v="0.93784746730361035"/>
    <n v="7927.3169776876284"/>
    <x v="0"/>
    <x v="0"/>
    <n v="0"/>
    <x v="1"/>
    <x v="7"/>
    <n v="350000"/>
    <s v="Other smaller work items"/>
    <s v="Metropolitan"/>
    <x v="0"/>
  </r>
  <r>
    <n v="13"/>
    <s v="1-1A-1AW______44"/>
    <n v="32"/>
    <x v="23"/>
    <x v="23"/>
    <x v="41"/>
    <x v="30"/>
    <s v="1AW"/>
    <s v="Warehouse"/>
    <s v="LP"/>
    <s v="Electric Light and Power"/>
    <s v="E"/>
    <x v="0"/>
    <n v="44"/>
    <x v="128"/>
    <s v="Item"/>
    <s v="-"/>
    <s v="-"/>
    <n v="15000"/>
    <s v="25_LP"/>
    <s v="03__E"/>
    <s v="1-1A-1AW"/>
    <n v="3"/>
    <s v="003 - ANGLE PARK - 500 GRAND JUNCTION ROAD LOGISTICS Warehouse"/>
    <b v="1"/>
    <m/>
    <b v="1"/>
    <n v="13"/>
    <s v="Poor lighting replaced with apporpriate lux levels suitable for workzone and more energy efficient lights"/>
    <s v="WHS claim"/>
    <s v="44-Allowance to upgrade low bay lighting including sensors-1"/>
    <n v="1"/>
    <s v="1-1A-1AW-44"/>
    <s v=""/>
    <s v="1-1A-1AW"/>
    <n v="0"/>
    <n v="1"/>
    <s v="minor"/>
    <n v="0.61003275185936445"/>
    <n v="24150.491277890465"/>
    <n v="0.61003275185936445"/>
    <n v="24150.491277890465"/>
    <s v="direct"/>
    <n v="1"/>
    <n v="0.10016454891643857"/>
    <m/>
    <n v="1"/>
    <x v="0"/>
    <n v="0.93784746730361035"/>
    <n v="22649.477079107506"/>
    <x v="0"/>
    <x v="0"/>
    <n v="0"/>
    <x v="1"/>
    <x v="7"/>
    <n v="350000"/>
    <s v="Other smaller work items"/>
    <s v="Metropolitan"/>
    <x v="0"/>
  </r>
  <r>
    <n v="21"/>
    <s v="1-1A-1AW______99"/>
    <n v="54"/>
    <x v="23"/>
    <x v="23"/>
    <x v="41"/>
    <x v="30"/>
    <s v="1AW"/>
    <s v="Warehouse"/>
    <s v="PF"/>
    <s v="Professional Fees"/>
    <s v="O"/>
    <x v="4"/>
    <n v="99"/>
    <x v="36"/>
    <s v="Item"/>
    <s v="-"/>
    <s v="-"/>
    <n v="46500"/>
    <s v="54_PF"/>
    <s v="05__O"/>
    <s v="1-1A-1AW"/>
    <n v="3"/>
    <s v="003 - ANGLE PARK - 500 GRAND JUNCTION ROAD LOGISTICS Warehouse"/>
    <b v="1"/>
    <m/>
    <b v="1"/>
    <n v="21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A-1AW-99"/>
    <s v=""/>
    <s v="1-1A-1AW"/>
    <n v="0"/>
    <n v="1"/>
    <s v="minor"/>
    <n v="0.61003275185936445"/>
    <n v="74866.522961460447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22"/>
    <s v="1-1A-1AW_____389"/>
    <n v="56"/>
    <x v="23"/>
    <x v="23"/>
    <x v="41"/>
    <x v="30"/>
    <s v="1AW"/>
    <s v="Warehouse"/>
    <s v="PF"/>
    <s v="Professional Fees"/>
    <s v="PF"/>
    <x v="5"/>
    <n v="389"/>
    <x v="37"/>
    <s v="Item"/>
    <s v="-"/>
    <s v="-"/>
    <n v="29659.61"/>
    <s v="54_PF"/>
    <s v="09_PF"/>
    <s v="1-1A-1AW"/>
    <n v="3"/>
    <s v="003 - ANGLE PARK - 500 GRAND JUNCTION ROAD LOGISTICS Warehouse"/>
    <b v="1"/>
    <m/>
    <b v="1"/>
    <n v="22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A-1AW-389"/>
    <s v=""/>
    <s v="1-1A-1AW"/>
    <n v="0"/>
    <n v="1"/>
    <s v="minor"/>
    <n v="0.61003275185936445"/>
    <n v="47752.943507375523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17"/>
    <s v="1-1A-1AW______98"/>
    <n v="42"/>
    <x v="23"/>
    <x v="23"/>
    <x v="41"/>
    <x v="30"/>
    <s v="1AW"/>
    <s v="Warehouse"/>
    <s v="PR"/>
    <s v="Preliminaries"/>
    <s v="O"/>
    <x v="4"/>
    <n v="98"/>
    <x v="38"/>
    <s v="Item"/>
    <s v="-"/>
    <s v="-"/>
    <n v="55500"/>
    <s v="46_PR"/>
    <s v="05__O"/>
    <s v="1-1A-1AW"/>
    <n v="3"/>
    <s v="003 - ANGLE PARK - 500 GRAND JUNCTION ROAD LOGISTICS Warehouse"/>
    <b v="1"/>
    <m/>
    <b v="1"/>
    <n v="17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A-1AW-98"/>
    <s v=""/>
    <s v="1-1A-1AW"/>
    <n v="0"/>
    <n v="1"/>
    <s v="minor"/>
    <n v="0.61003275185936445"/>
    <n v="89356.817728194728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1"/>
    <s v="1-1A-1AW______39"/>
    <n v="6"/>
    <x v="23"/>
    <x v="23"/>
    <x v="41"/>
    <x v="30"/>
    <s v="1AW"/>
    <s v="Warehouse"/>
    <s v="SB"/>
    <s v="Substructure"/>
    <s v="S"/>
    <x v="3"/>
    <n v="39"/>
    <x v="156"/>
    <s v="Item"/>
    <s v="-"/>
    <s v="-"/>
    <n v="75000"/>
    <s v="00_SB"/>
    <s v="02__S"/>
    <s v="1-1A-1AW"/>
    <n v="3"/>
    <s v="003 - ANGLE PARK - 500 GRAND JUNCTION ROAD LOGISTICS Warehouse"/>
    <b v="1"/>
    <m/>
    <b v="1"/>
    <n v="1"/>
    <s v="Structural integrity of slab affected by rising salts and corrosion"/>
    <s v="Complete slab failure and continual de-lamination of floor finishes"/>
    <s v="39-Allowance for partial concrete slab remediation-1"/>
    <n v="1"/>
    <s v="1-1A-1AW-39"/>
    <n v="0"/>
    <s v="1-1A-1AW"/>
    <n v="0"/>
    <n v="1"/>
    <s v="minor"/>
    <n v="0.61003275185936445"/>
    <n v="120752.45638945233"/>
    <n v="0.61003275185936445"/>
    <n v="120752.45638945233"/>
    <s v="direct"/>
    <n v="1"/>
    <n v="0.10016454891643857"/>
    <m/>
    <n v="1"/>
    <x v="0"/>
    <n v="0.93784746730361035"/>
    <n v="113247.38539553752"/>
    <x v="0"/>
    <x v="0"/>
    <n v="0"/>
    <x v="1"/>
    <x v="7"/>
    <n v="350000"/>
    <s v="Other smaller work items"/>
    <s v="Metropolitan"/>
    <x v="0"/>
  </r>
  <r>
    <n v="23"/>
    <s v="1-1A-1AW_____100"/>
    <n v="59"/>
    <x v="23"/>
    <x v="23"/>
    <x v="41"/>
    <x v="30"/>
    <s v="1AW"/>
    <s v="Warehouse"/>
    <s v="ST"/>
    <s v="Statutory Charges"/>
    <s v="O"/>
    <x v="4"/>
    <n v="100"/>
    <x v="39"/>
    <s v="Item"/>
    <s v="-"/>
    <s v="-"/>
    <n v="2700"/>
    <s v="55_ST"/>
    <s v="05__O"/>
    <s v="1-1A-1AW"/>
    <n v="3"/>
    <s v="003 - ANGLE PARK - 500 GRAND JUNCTION ROAD LOGISTICS Warehouse"/>
    <b v="1"/>
    <m/>
    <b v="1"/>
    <n v="23"/>
    <s v="Statutory fees applicable to all building works"/>
    <s v="Levies need to be paid to obtain Development Approval"/>
    <s v="100-Statutory Charges - CITB Levy and Development Approval Fees-1"/>
    <n v="1"/>
    <s v="1-1A-1AW-100"/>
    <s v=""/>
    <s v="1-1A-1AW"/>
    <n v="0"/>
    <n v="1"/>
    <s v="minor"/>
    <n v="0.61003275185936445"/>
    <n v="4347.0884300202842"/>
    <n v="0.61003275185936445"/>
    <n v="0"/>
    <s v="on costs"/>
    <n v="1"/>
    <n v="0.10016454891643857"/>
    <m/>
    <n v="1"/>
    <x v="0"/>
    <n v="0.93784746730361035"/>
    <n v="0"/>
    <x v="0"/>
    <x v="0"/>
    <n v="0"/>
    <x v="1"/>
    <x v="7"/>
    <n v="350000"/>
    <s v="Other smaller work items"/>
    <s v="Metropolitan"/>
    <x v="0"/>
  </r>
  <r>
    <n v="4"/>
    <s v="1-1A-1AW______19"/>
    <n v="15"/>
    <x v="23"/>
    <x v="23"/>
    <x v="41"/>
    <x v="30"/>
    <s v="1AW"/>
    <s v="Warehouse"/>
    <s v="WF"/>
    <s v="Wall Finishes"/>
    <s v="A"/>
    <x v="1"/>
    <n v="19"/>
    <x v="109"/>
    <s v="Item"/>
    <s v="-"/>
    <s v="-"/>
    <n v="7050"/>
    <s v="11_WF"/>
    <s v="01__A"/>
    <s v="1-1A-1AW"/>
    <n v="3"/>
    <s v="003 - ANGLE PARK - 500 GRAND JUNCTION ROAD LOGISTICS Warehouse"/>
    <b v="1"/>
    <m/>
    <b v="1"/>
    <n v="4"/>
    <s v="Improved amenity"/>
    <s v="Nil"/>
    <s v="19-Patch and paint existing walls and doors including minor make good-1"/>
    <n v="1"/>
    <s v="1-1A-1AW-19"/>
    <s v=""/>
    <s v="1-1A-1AW"/>
    <n v="0"/>
    <n v="1"/>
    <s v="minor"/>
    <n v="0.61003275185936445"/>
    <n v="11350.73090060852"/>
    <n v="0.61003275185936445"/>
    <n v="11350.73090060852"/>
    <s v="direct"/>
    <n v="1"/>
    <n v="0.10016454891643857"/>
    <m/>
    <n v="1"/>
    <x v="0"/>
    <n v="0.93784746730361035"/>
    <n v="10645.254227180529"/>
    <x v="0"/>
    <x v="0"/>
    <n v="0"/>
    <x v="1"/>
    <x v="7"/>
    <n v="350000"/>
    <s v="Other smaller work items"/>
    <s v="Metropolitan"/>
    <x v="0"/>
  </r>
  <r>
    <n v="14"/>
    <s v="1-1A-1AW______46"/>
    <n v="35"/>
    <x v="23"/>
    <x v="23"/>
    <x v="41"/>
    <x v="30"/>
    <s v="1AW"/>
    <s v="Warehouse"/>
    <s v="XR"/>
    <s v="Roads, Footpaths and Paved Areas"/>
    <s v="C"/>
    <x v="2"/>
    <n v="46"/>
    <x v="157"/>
    <s v="Item"/>
    <s v="-"/>
    <s v="-"/>
    <n v="1500"/>
    <s v="33_XR"/>
    <s v="04__C"/>
    <s v="1-1A-1AW"/>
    <n v="3"/>
    <s v="003 - ANGLE PARK - 500 GRAND JUNCTION ROAD LOGISTICS Warehouse"/>
    <b v="1"/>
    <m/>
    <b v="1"/>
    <n v="14"/>
    <s v="Sundry kerb repairs"/>
    <s v="Further degradation if not fixed"/>
    <s v="46-Replace sections of concrete kerb and gutter-1"/>
    <n v="1"/>
    <s v="1-1A-1AW-46"/>
    <s v=""/>
    <s v="1-1A-1AW"/>
    <n v="0"/>
    <n v="1"/>
    <s v="minor"/>
    <n v="0.61003275185936445"/>
    <n v="2415.0491277890469"/>
    <n v="0.61003275185936445"/>
    <n v="2415.0491277890469"/>
    <s v="direct"/>
    <n v="1"/>
    <n v="0.10016454891643857"/>
    <m/>
    <n v="1"/>
    <x v="0"/>
    <n v="0.93784746730361035"/>
    <n v="2264.947707910751"/>
    <x v="0"/>
    <x v="0"/>
    <n v="0"/>
    <x v="1"/>
    <x v="7"/>
    <n v="350000"/>
    <s v="Other smaller work items"/>
    <s v="Metropolitan"/>
    <x v="0"/>
  </r>
  <r>
    <n v="3"/>
    <s v="1-1A-1AW______35"/>
    <n v="12"/>
    <x v="23"/>
    <x v="23"/>
    <x v="41"/>
    <x v="30"/>
    <s v="1AW"/>
    <s v="Warehouse"/>
    <s v="ND"/>
    <s v="Internal Doors"/>
    <s v="A"/>
    <x v="1"/>
    <n v="35"/>
    <x v="158"/>
    <s v="m²"/>
    <n v="5"/>
    <n v="80"/>
    <n v="400"/>
    <s v="10_ND"/>
    <s v="01__A"/>
    <s v="1-1A-1AW"/>
    <n v="3"/>
    <s v="003 - ANGLE PARK - 500 GRAND JUNCTION ROAD LOGISTICS Warehouse"/>
    <b v="1"/>
    <m/>
    <b v="1"/>
    <n v="3"/>
    <s v="Broken"/>
    <s v="Nil"/>
    <s v="35-Replace strip door curtains-1"/>
    <n v="1"/>
    <s v="1-1A-1AW-35"/>
    <s v=""/>
    <s v="1-1A-1AW"/>
    <n v="0"/>
    <n v="1"/>
    <s v="minor"/>
    <n v="0.61003275185936445"/>
    <n v="644.01310074374578"/>
    <n v="0.61003275185936445"/>
    <n v="644.01310074374578"/>
    <s v="direct"/>
    <n v="1"/>
    <n v="0.10016454891643857"/>
    <m/>
    <n v="1"/>
    <x v="0"/>
    <n v="0.93784746730361035"/>
    <n v="603.98605544286681"/>
    <x v="0"/>
    <x v="0"/>
    <n v="0"/>
    <x v="1"/>
    <x v="7"/>
    <n v="350000"/>
    <s v="Other smaller work items"/>
    <s v="Metropolitan"/>
    <x v="0"/>
  </r>
  <r>
    <n v="140"/>
    <s v="2-2A-_________98"/>
    <n v="416"/>
    <x v="6"/>
    <x v="6"/>
    <x v="9"/>
    <x v="8"/>
    <s v=""/>
    <s v=""/>
    <s v="PR"/>
    <s v="Preliminaries"/>
    <s v="O"/>
    <x v="4"/>
    <n v="98"/>
    <x v="38"/>
    <s v="Item"/>
    <s v="-"/>
    <s v="-"/>
    <n v="53000"/>
    <s v="46_PR"/>
    <s v="05__O"/>
    <s v="2-2A"/>
    <n v="15"/>
    <s v="015 - ANGLE PARK - 480 GRAND JUNCTION ROAD TRAINING CENTRE (1985)"/>
    <b v="1"/>
    <m/>
    <b v="1"/>
    <n v="140"/>
    <s v=""/>
    <s v=""/>
    <s v="98-Builders Preliminaries and Margin-2"/>
    <n v="0"/>
    <s v="2-2A--98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2"/>
    <s v="2-2B-_________98"/>
    <n v="454"/>
    <x v="6"/>
    <x v="6"/>
    <x v="42"/>
    <x v="31"/>
    <s v=""/>
    <s v=""/>
    <s v="PR"/>
    <s v="Preliminaries"/>
    <s v="O"/>
    <x v="4"/>
    <n v="98"/>
    <x v="38"/>
    <s v="Item"/>
    <s v="-"/>
    <s v="-"/>
    <n v="7000"/>
    <s v="46_PR"/>
    <s v="05__O"/>
    <s v="2-2B"/>
    <n v="16"/>
    <s v="016 - ANGLE PARK - 480 GRAND JUNCTION ROAD LARGE TRAINING CENTRE TRANSPORTABLE 1 (2013)"/>
    <b v="1"/>
    <m/>
    <b v="1"/>
    <n v="152"/>
    <s v=""/>
    <s v=""/>
    <s v="98-Builders Preliminaries and Margin-2"/>
    <n v="0"/>
    <s v="2-2B--98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3"/>
    <s v="2-2C-_________98"/>
    <n v="489"/>
    <x v="6"/>
    <x v="6"/>
    <x v="43"/>
    <x v="32"/>
    <s v=""/>
    <s v=""/>
    <s v="PR"/>
    <s v="Preliminaries"/>
    <s v="O"/>
    <x v="4"/>
    <n v="98"/>
    <x v="38"/>
    <s v="Item"/>
    <s v="-"/>
    <s v="-"/>
    <n v="6000"/>
    <s v="46_PR"/>
    <s v="05__O"/>
    <s v="2-2C"/>
    <n v="17"/>
    <s v="017 - ANGLE PARK - 480 GRAND JUNCTION ROAD LARGE TRAINING CENTRE TRANSPORTABLE 2 (2013)"/>
    <b v="1"/>
    <m/>
    <b v="1"/>
    <n v="163"/>
    <s v=""/>
    <s v=""/>
    <s v="98-Builders Preliminaries and Margin-2"/>
    <n v="0"/>
    <s v="2-2C--98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3"/>
    <s v="2-2E-_________98"/>
    <n v="524"/>
    <x v="6"/>
    <x v="6"/>
    <x v="44"/>
    <x v="33"/>
    <s v=""/>
    <s v=""/>
    <s v="PR"/>
    <s v="Preliminaries"/>
    <s v="O"/>
    <x v="4"/>
    <n v="98"/>
    <x v="38"/>
    <s v="Item"/>
    <s v="-"/>
    <s v="-"/>
    <n v="2500"/>
    <s v="46_PR"/>
    <s v="05__O"/>
    <s v="2-2E"/>
    <n v="19"/>
    <s v="019 - ANGLE PARK - 480 GRAND JUNCTION ROAD TRAINING CENTRE WORKSHOP"/>
    <b v="1"/>
    <m/>
    <b v="1"/>
    <n v="173"/>
    <s v=""/>
    <s v=""/>
    <s v="98-Builders Preliminaries and Margin-2"/>
    <n v="0"/>
    <s v="2-2E--98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88"/>
    <s v="2-2G-_________98"/>
    <n v="568"/>
    <x v="6"/>
    <x v="6"/>
    <x v="45"/>
    <x v="11"/>
    <s v=""/>
    <s v=""/>
    <s v="PR"/>
    <s v="Preliminaries"/>
    <s v="O"/>
    <x v="4"/>
    <n v="98"/>
    <x v="38"/>
    <s v="Item"/>
    <s v="-"/>
    <s v="-"/>
    <n v="37000"/>
    <s v="46_PR"/>
    <s v="05__O"/>
    <s v="2-2G"/>
    <n v="21"/>
    <s v="021 - ANGLE PARK - 480 GRAND JUNCTION ROAD EXTERNAL WORKS"/>
    <b v="1"/>
    <m/>
    <b v="1"/>
    <n v="188"/>
    <s v=""/>
    <s v=""/>
    <s v="98-Builders Preliminaries and Margin-2"/>
    <n v="0"/>
    <s v="2-2G--98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2"/>
    <s v="3-3B-_________98"/>
    <n v="636"/>
    <x v="5"/>
    <x v="5"/>
    <x v="6"/>
    <x v="6"/>
    <s v=""/>
    <s v=""/>
    <s v="PR"/>
    <s v="Preliminaries"/>
    <s v="O"/>
    <x v="4"/>
    <n v="98"/>
    <x v="38"/>
    <s v="Item"/>
    <s v="-"/>
    <s v="-"/>
    <n v="110500"/>
    <s v="46_PR"/>
    <s v="05__O"/>
    <s v="3-3B"/>
    <n v="24"/>
    <s v="024 - ANGLE PARK - 622 SOUTH ROAD FLEET WORKSHOP"/>
    <b v="1"/>
    <m/>
    <b v="1"/>
    <n v="212"/>
    <s v=""/>
    <s v=""/>
    <s v="98-Builders Preliminaries and Margin-3"/>
    <n v="0"/>
    <s v="3-3B--98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3"/>
    <s v="3-3C-_________98"/>
    <n v="671"/>
    <x v="5"/>
    <x v="5"/>
    <x v="46"/>
    <x v="34"/>
    <s v=""/>
    <s v=""/>
    <s v="PR"/>
    <s v="Preliminaries"/>
    <s v="O"/>
    <x v="4"/>
    <n v="98"/>
    <x v="38"/>
    <s v="Item"/>
    <s v="-"/>
    <s v="-"/>
    <n v="5500"/>
    <s v="46_PR"/>
    <s v="05__O"/>
    <s v="3-3C"/>
    <n v="25"/>
    <s v="025 - ANGLE PARK - 622 SOUTH ROAD FLEET OFFICE"/>
    <b v="1"/>
    <m/>
    <b v="1"/>
    <n v="223"/>
    <s v=""/>
    <s v=""/>
    <s v="98-Builders Preliminaries and Margin-3"/>
    <n v="0"/>
    <s v="3-3C--98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1"/>
    <s v="3-3E-_________98"/>
    <n v="700"/>
    <x v="5"/>
    <x v="5"/>
    <x v="47"/>
    <x v="35"/>
    <s v=""/>
    <s v=""/>
    <s v="PR"/>
    <s v="Preliminaries"/>
    <s v="O"/>
    <x v="4"/>
    <n v="98"/>
    <x v="38"/>
    <s v="Item"/>
    <s v="-"/>
    <s v="-"/>
    <n v="3500"/>
    <s v="46_PR"/>
    <s v="05__O"/>
    <s v="3-3E"/>
    <n v="27"/>
    <s v="027 - ANGLE PARK - 622 SOUTH ROAD SUBSTATION TOILET BLOCK"/>
    <b v="1"/>
    <m/>
    <b v="1"/>
    <n v="231"/>
    <s v=""/>
    <s v=""/>
    <s v="98-Builders Preliminaries and Margin-3"/>
    <n v="0"/>
    <s v="3-3E--98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2"/>
    <s v="3-3F-_________98"/>
    <n v="734"/>
    <x v="5"/>
    <x v="5"/>
    <x v="48"/>
    <x v="36"/>
    <s v=""/>
    <s v=""/>
    <s v="PR"/>
    <s v="Preliminaries"/>
    <s v="O"/>
    <x v="4"/>
    <n v="98"/>
    <x v="38"/>
    <s v="Item"/>
    <s v="-"/>
    <s v="-"/>
    <n v="18000"/>
    <s v="46_PR"/>
    <s v="05__O"/>
    <s v="3-3F"/>
    <n v="28"/>
    <s v="028 - ANGLE PARK - 622 SOUTH ROAD SUBSTATION TRANSPORTABLE LUNCHROOM"/>
    <b v="1"/>
    <m/>
    <b v="1"/>
    <n v="242"/>
    <s v=""/>
    <s v=""/>
    <s v="98-Builders Preliminaries and Margin-3"/>
    <n v="0"/>
    <s v="3-3F--98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54"/>
    <s v="3-3G-_________98"/>
    <n v="772"/>
    <x v="5"/>
    <x v="5"/>
    <x v="7"/>
    <x v="3"/>
    <s v=""/>
    <s v=""/>
    <s v="PR"/>
    <s v="Preliminaries"/>
    <s v="O"/>
    <x v="4"/>
    <n v="98"/>
    <x v="38"/>
    <s v="Item"/>
    <s v="-"/>
    <s v="-"/>
    <n v="26500"/>
    <s v="46_PR"/>
    <s v="05__O"/>
    <s v="3-3G"/>
    <n v="29"/>
    <s v="029 - ANGLE PARK - 622 SOUTH ROAD SUBSTATION WORKSHOP"/>
    <b v="1"/>
    <m/>
    <b v="1"/>
    <n v="254"/>
    <s v=""/>
    <s v=""/>
    <s v="98-Builders Preliminaries and Margin-3"/>
    <n v="0"/>
    <s v="3-3G--98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77"/>
    <s v="4-4A-_________98"/>
    <n v="831"/>
    <x v="14"/>
    <x v="14"/>
    <x v="20"/>
    <x v="17"/>
    <s v=""/>
    <s v=""/>
    <s v="PR"/>
    <s v="Preliminaries"/>
    <s v="O"/>
    <x v="4"/>
    <n v="98"/>
    <x v="38"/>
    <s v="Item"/>
    <s v="-"/>
    <s v="-"/>
    <n v="15500"/>
    <s v="46_PR"/>
    <s v="05__O"/>
    <s v="4-4A"/>
    <n v="31"/>
    <s v="031 - ELIZABETH - PEWSEY AVENUE MAIN OFFICE BUILDNG"/>
    <b v="1"/>
    <m/>
    <b v="1"/>
    <n v="277"/>
    <s v=""/>
    <s v=""/>
    <s v="98-Builders Preliminaries and Margin-4"/>
    <n v="0"/>
    <s v="4-4A--98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0"/>
    <s v="4-4B-_________98"/>
    <n v="872"/>
    <x v="14"/>
    <x v="14"/>
    <x v="25"/>
    <x v="19"/>
    <s v=""/>
    <s v=""/>
    <s v="PR"/>
    <s v="Preliminaries"/>
    <s v="O"/>
    <x v="4"/>
    <n v="98"/>
    <x v="38"/>
    <s v="Item"/>
    <s v="-"/>
    <s v="-"/>
    <n v="8500"/>
    <s v="46_PR"/>
    <s v="05__O"/>
    <s v="4-4B"/>
    <n v="32"/>
    <s v="032 - ELIZABETH - PEWSEY AVENUE WORKSHOP / OFFICE"/>
    <b v="1"/>
    <m/>
    <b v="1"/>
    <n v="290"/>
    <s v=""/>
    <s v=""/>
    <s v="98-Builders Preliminaries and Margin-4"/>
    <n v="0"/>
    <s v="4-4B--98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298"/>
    <s v="4-4C-_________98"/>
    <n v="898"/>
    <x v="14"/>
    <x v="14"/>
    <x v="49"/>
    <x v="37"/>
    <s v=""/>
    <s v=""/>
    <s v="PR"/>
    <s v="Preliminaries"/>
    <s v="O"/>
    <x v="4"/>
    <n v="98"/>
    <x v="38"/>
    <s v="Item"/>
    <s v="-"/>
    <s v="-"/>
    <n v="5000"/>
    <s v="46_PR"/>
    <s v="05__O"/>
    <s v="4-4C"/>
    <n v="33"/>
    <s v="033 - ELIZABETH - PEWSEY AVENUE TRANSPORTABLE OFFICE 1"/>
    <b v="1"/>
    <m/>
    <b v="1"/>
    <n v="298"/>
    <s v=""/>
    <s v=""/>
    <s v="98-Builders Preliminaries and Margin-4"/>
    <n v="0"/>
    <s v="4-4C--98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06"/>
    <s v="4-4D-_________98"/>
    <n v="924"/>
    <x v="14"/>
    <x v="14"/>
    <x v="50"/>
    <x v="38"/>
    <s v=""/>
    <s v=""/>
    <s v="PR"/>
    <s v="Preliminaries"/>
    <s v="O"/>
    <x v="4"/>
    <n v="98"/>
    <x v="38"/>
    <s v="Item"/>
    <s v="-"/>
    <s v="-"/>
    <n v="4000"/>
    <s v="46_PR"/>
    <s v="05__O"/>
    <s v="4-4D"/>
    <n v="34"/>
    <s v="034 - ELIZABETH - PEWSEY AVENUE TRANSPORTABLE OFFICE 2"/>
    <b v="1"/>
    <m/>
    <b v="1"/>
    <n v="306"/>
    <s v=""/>
    <s v=""/>
    <s v="98-Builders Preliminaries and Margin-4"/>
    <n v="0"/>
    <s v="4-4D--98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3"/>
    <s v="4-4E-_________98"/>
    <n v="969"/>
    <x v="14"/>
    <x v="14"/>
    <x v="33"/>
    <x v="11"/>
    <s v=""/>
    <s v=""/>
    <s v="PR"/>
    <s v="Preliminaries"/>
    <s v="O"/>
    <x v="4"/>
    <n v="98"/>
    <x v="38"/>
    <s v="Item"/>
    <s v="-"/>
    <s v="-"/>
    <n v="213500"/>
    <s v="46_PR"/>
    <s v="05__O"/>
    <s v="4-4E"/>
    <n v="35"/>
    <s v="035 - ELIZABETH - PEWSEY AVENUE EXTERNAL WORKS"/>
    <b v="1"/>
    <m/>
    <b v="1"/>
    <n v="323"/>
    <s v=""/>
    <s v=""/>
    <s v="98-Builders Preliminaries and Margin-4"/>
    <n v="0"/>
    <s v="4-4E--98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38"/>
    <s v="5-5A-_________98"/>
    <n v="1014"/>
    <x v="17"/>
    <x v="17"/>
    <x v="26"/>
    <x v="1"/>
    <s v=""/>
    <s v=""/>
    <s v="PR"/>
    <s v="Preliminaries"/>
    <s v="O"/>
    <x v="4"/>
    <n v="98"/>
    <x v="38"/>
    <s v="Item"/>
    <s v="-"/>
    <s v="-"/>
    <n v="24000"/>
    <s v="46_PR"/>
    <s v="05__O"/>
    <s v="5-5A"/>
    <n v="37"/>
    <s v="037 - HINDMARSH - 1 STATION PLACE OFFICE BUILDING"/>
    <b v="1"/>
    <m/>
    <b v="1"/>
    <n v="338"/>
    <s v=""/>
    <s v=""/>
    <s v="98-Builders Preliminaries and Margin-5"/>
    <n v="0"/>
    <s v="5-5A--98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0"/>
    <s v="5-5B-_________98"/>
    <n v="1052"/>
    <x v="17"/>
    <x v="17"/>
    <x v="51"/>
    <x v="11"/>
    <s v=""/>
    <s v=""/>
    <s v="PR"/>
    <s v="Preliminaries"/>
    <s v="O"/>
    <x v="4"/>
    <n v="98"/>
    <x v="38"/>
    <s v="Item"/>
    <s v="-"/>
    <s v="-"/>
    <n v="18000"/>
    <s v="46_PR"/>
    <s v="05__O"/>
    <s v="5-5B"/>
    <n v="38"/>
    <s v="038 - HINDMARSH - 1 STATION PLACE EXTERNAL WORKS"/>
    <b v="1"/>
    <m/>
    <b v="1"/>
    <n v="350"/>
    <s v=""/>
    <s v=""/>
    <s v="98-Builders Preliminaries and Margin-5"/>
    <n v="0"/>
    <s v="5-5B--98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67"/>
    <s v="6-6A-_________98"/>
    <n v="1102"/>
    <x v="11"/>
    <x v="11"/>
    <x v="15"/>
    <x v="13"/>
    <s v=""/>
    <s v=""/>
    <s v="PR"/>
    <s v="Preliminaries"/>
    <s v="O"/>
    <x v="4"/>
    <n v="98"/>
    <x v="38"/>
    <s v="Item"/>
    <s v="-"/>
    <s v="-"/>
    <n v="4500"/>
    <s v="46_PR"/>
    <s v="05__O"/>
    <s v="6-6A"/>
    <n v="40"/>
    <s v="040 - HOLDEN HILL - 38-44 JACOBSON CRESCENT OFFICE"/>
    <b v="1"/>
    <m/>
    <b v="1"/>
    <n v="367"/>
    <s v=""/>
    <s v=""/>
    <s v="98-Builders Preliminaries and Margin-6"/>
    <n v="0"/>
    <s v="6-6A--98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79"/>
    <s v="6-6B-_________98"/>
    <n v="1140"/>
    <x v="11"/>
    <x v="11"/>
    <x v="34"/>
    <x v="5"/>
    <s v=""/>
    <s v=""/>
    <s v="PR"/>
    <s v="Preliminaries"/>
    <s v="O"/>
    <x v="4"/>
    <n v="98"/>
    <x v="38"/>
    <s v="Item"/>
    <s v="-"/>
    <s v="-"/>
    <n v="4500"/>
    <s v="46_PR"/>
    <s v="05__O"/>
    <s v="6-6B"/>
    <n v="41"/>
    <s v="041 - HOLDEN HILL - 38-44 JACOBSON CRESCENT WORKSHOP"/>
    <b v="1"/>
    <m/>
    <b v="1"/>
    <n v="379"/>
    <s v=""/>
    <s v=""/>
    <s v="98-Builders Preliminaries and Margin-6"/>
    <n v="0"/>
    <s v="6-6B--98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3"/>
    <s v="6-6C-_________98"/>
    <n v="1180"/>
    <x v="11"/>
    <x v="11"/>
    <x v="52"/>
    <x v="11"/>
    <s v=""/>
    <s v=""/>
    <s v="PR"/>
    <s v="Preliminaries"/>
    <s v="O"/>
    <x v="4"/>
    <n v="98"/>
    <x v="38"/>
    <s v="Item"/>
    <s v="-"/>
    <s v="-"/>
    <n v="16000"/>
    <s v="46_PR"/>
    <s v="05__O"/>
    <s v="6-6C"/>
    <n v="42"/>
    <s v="042 - HOLDEN HILL - 38-44 JACOBSON CRESCENT EXTERNAL WORKS"/>
    <b v="1"/>
    <m/>
    <b v="1"/>
    <n v="393"/>
    <s v=""/>
    <s v=""/>
    <s v="98-Builders Preliminaries and Margin-6"/>
    <n v="0"/>
    <s v="6-6C--98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64"/>
    <s v="7-7A-_________98"/>
    <n v="1298"/>
    <x v="0"/>
    <x v="0"/>
    <x v="1"/>
    <x v="1"/>
    <s v=""/>
    <s v=""/>
    <s v="PR"/>
    <s v="Preliminaries"/>
    <s v="O"/>
    <x v="4"/>
    <n v="98"/>
    <x v="38"/>
    <s v="Item"/>
    <s v="-"/>
    <s v="-"/>
    <n v="1476000"/>
    <s v="46_PR"/>
    <s v="05__O"/>
    <s v="7-7A"/>
    <n v="44"/>
    <s v="044 - KESWICK - 1 ANZAC HIGHWAY OFFICE BUILDING"/>
    <b v="1"/>
    <m/>
    <b v="1"/>
    <n v="464"/>
    <s v=""/>
    <s v=""/>
    <s v="98-Builders Preliminaries and Margin-7"/>
    <n v="0"/>
    <s v="7-7A--98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07"/>
    <s v="7-7B-_________98"/>
    <n v="1390"/>
    <x v="0"/>
    <x v="0"/>
    <x v="0"/>
    <x v="0"/>
    <s v=""/>
    <s v=""/>
    <s v="PR"/>
    <s v="Preliminaries"/>
    <s v="O"/>
    <x v="4"/>
    <n v="98"/>
    <x v="38"/>
    <s v="Item"/>
    <s v="-"/>
    <s v="-"/>
    <n v="53000"/>
    <s v="46_PR"/>
    <s v="05__O"/>
    <s v="7-7B"/>
    <n v="45"/>
    <s v="045 - KESWICK - 1 ANZAC HIGHWAY UNDERCROFT &amp; DECK CARPARK"/>
    <b v="1"/>
    <m/>
    <b v="1"/>
    <n v="507"/>
    <s v=""/>
    <s v=""/>
    <s v="98-Builders Preliminaries and Margin-7"/>
    <n v="0"/>
    <s v="7-7B--98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16"/>
    <s v="8--___________98"/>
    <n v="1417"/>
    <x v="24"/>
    <x v="24"/>
    <x v="53"/>
    <x v="39"/>
    <s v=""/>
    <s v=""/>
    <s v="PR"/>
    <s v="Preliminaries"/>
    <s v="O"/>
    <x v="4"/>
    <n v="98"/>
    <x v="38"/>
    <s v="Item"/>
    <s v="-"/>
    <s v="-"/>
    <n v="136500"/>
    <s v="46_PR"/>
    <s v="05__O"/>
    <s v="8"/>
    <n v="46"/>
    <s v="046 - KESWICK - 1F, 12-22 RICHMOND ROAD"/>
    <b v="1"/>
    <m/>
    <b v="1"/>
    <n v="516"/>
    <s v=""/>
    <s v=""/>
    <s v="98-Builders Preliminaries and Margin-8"/>
    <n v="0"/>
    <s v="8---98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39"/>
    <s v="9--___________98"/>
    <n v="1471"/>
    <x v="25"/>
    <x v="25"/>
    <x v="53"/>
    <x v="39"/>
    <s v=""/>
    <s v=""/>
    <s v="PR"/>
    <s v="Preliminaries"/>
    <s v="O"/>
    <x v="4"/>
    <n v="98"/>
    <x v="38"/>
    <s v="Item"/>
    <s v="-"/>
    <s v="-"/>
    <n v="114000"/>
    <s v="46_PR"/>
    <s v="05__O"/>
    <s v="9"/>
    <n v="47"/>
    <s v="047 - KESWICK (CARPARK) - RAILWAY TERRACE"/>
    <b v="1"/>
    <m/>
    <b v="1"/>
    <n v="539"/>
    <s v=""/>
    <s v=""/>
    <s v="98-Builders Preliminaries and Margin-9"/>
    <n v="0"/>
    <s v="9---98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47"/>
    <s v="10-10A-_______98"/>
    <n v="1497"/>
    <x v="20"/>
    <x v="20"/>
    <x v="54"/>
    <x v="40"/>
    <s v=""/>
    <s v=""/>
    <s v="PR"/>
    <s v="Preliminaries"/>
    <s v="O"/>
    <x v="4"/>
    <n v="98"/>
    <x v="38"/>
    <s v="Item"/>
    <s v="-"/>
    <s v="-"/>
    <n v="69000"/>
    <s v="46_PR"/>
    <s v="05__O"/>
    <s v="10-10A"/>
    <n v="49"/>
    <s v="049 - KURRALTA PARK - 31-33 BROUGHTON AVENUE OFFICE BUILDING"/>
    <b v="1"/>
    <m/>
    <b v="1"/>
    <n v="547"/>
    <s v=""/>
    <s v=""/>
    <s v="98-Builders Preliminaries and Margin-10"/>
    <n v="0"/>
    <s v="10-10A--98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57"/>
    <s v="10-10B-_______98"/>
    <n v="1529"/>
    <x v="20"/>
    <x v="20"/>
    <x v="55"/>
    <x v="41"/>
    <s v=""/>
    <s v=""/>
    <s v="PR"/>
    <s v="Preliminaries"/>
    <s v="O"/>
    <x v="4"/>
    <n v="98"/>
    <x v="38"/>
    <s v="Item"/>
    <s v="-"/>
    <s v="-"/>
    <n v="27500"/>
    <s v="46_PR"/>
    <s v="05__O"/>
    <s v="10-10B"/>
    <n v="50"/>
    <s v="050 - KURRALTA PARK - 31-33 BROUGHTON AVENUE MUSEUM"/>
    <b v="1"/>
    <m/>
    <b v="1"/>
    <n v="557"/>
    <s v=""/>
    <s v=""/>
    <s v="98-Builders Preliminaries and Margin-10"/>
    <n v="0"/>
    <s v="10-10B--98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69"/>
    <s v="10-10C-_______98"/>
    <n v="1567"/>
    <x v="20"/>
    <x v="20"/>
    <x v="35"/>
    <x v="24"/>
    <s v=""/>
    <s v=""/>
    <s v="PR"/>
    <s v="Preliminaries"/>
    <s v="O"/>
    <x v="4"/>
    <n v="98"/>
    <x v="38"/>
    <s v="Item"/>
    <s v="-"/>
    <s v="-"/>
    <n v="4000"/>
    <s v="46_PR"/>
    <s v="05__O"/>
    <s v="10-10C"/>
    <n v="51"/>
    <s v="051 - KURRALTA PARK - 31-33 BROUGHTON AVENUE STORAGE SHED"/>
    <b v="1"/>
    <m/>
    <b v="1"/>
    <n v="569"/>
    <s v=""/>
    <s v=""/>
    <s v="98-Builders Preliminaries and Margin-10"/>
    <n v="0"/>
    <s v="10-10C--98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3"/>
    <s v="10-10D-_______98"/>
    <n v="1607"/>
    <x v="20"/>
    <x v="20"/>
    <x v="56"/>
    <x v="10"/>
    <s v=""/>
    <s v=""/>
    <s v="PR"/>
    <s v="Preliminaries"/>
    <s v="O"/>
    <x v="4"/>
    <n v="98"/>
    <x v="38"/>
    <s v="Item"/>
    <s v="-"/>
    <s v="-"/>
    <n v="88000"/>
    <s v="46_PR"/>
    <s v="05__O"/>
    <s v="10-10D"/>
    <n v="52"/>
    <s v="052 - KURRALTA PARK - 31-33 BROUGHTON AVENUE EXTERNAL WORKS"/>
    <b v="1"/>
    <m/>
    <b v="1"/>
    <n v="583"/>
    <s v=""/>
    <s v=""/>
    <s v="98-Builders Preliminaries and Margin-10"/>
    <n v="0"/>
    <s v="10-10D--98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598"/>
    <s v="11-11A-_______98"/>
    <n v="1649"/>
    <x v="2"/>
    <x v="2"/>
    <x v="57"/>
    <x v="42"/>
    <s v=""/>
    <s v=""/>
    <s v="PR"/>
    <s v="Preliminaries"/>
    <s v="O"/>
    <x v="4"/>
    <n v="98"/>
    <x v="38"/>
    <s v="Item"/>
    <s v="-"/>
    <s v="-"/>
    <n v="47500"/>
    <s v="46_PR"/>
    <s v="05__O"/>
    <s v="11-11A"/>
    <n v="54"/>
    <s v="054 - MARLESTON NORTH - 212 RICHMOND ROAD OIL TEST LAB (TRANSCARE)"/>
    <b v="1"/>
    <m/>
    <b v="1"/>
    <n v="598"/>
    <s v=""/>
    <s v=""/>
    <s v="98-Builders Preliminaries and Margin-11"/>
    <n v="0"/>
    <s v="11-11A--98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2"/>
    <s v="11-11B-_______98"/>
    <n v="1691"/>
    <x v="2"/>
    <x v="2"/>
    <x v="58"/>
    <x v="43"/>
    <s v=""/>
    <s v=""/>
    <s v="PR"/>
    <s v="Preliminaries"/>
    <s v="O"/>
    <x v="4"/>
    <n v="98"/>
    <x v="38"/>
    <s v="Item"/>
    <s v="-"/>
    <s v="-"/>
    <n v="11000"/>
    <s v="46_PR"/>
    <s v="05__O"/>
    <s v="11-11B"/>
    <n v="55"/>
    <s v="055 - MARLESTON NORTH - 212 RICHMOND ROAD OIL PLANT &amp; STORAGE SHEDS"/>
    <b v="1"/>
    <m/>
    <b v="1"/>
    <n v="612"/>
    <s v=""/>
    <s v=""/>
    <s v="98-Builders Preliminaries and Margin-11"/>
    <n v="0"/>
    <s v="11-11B--98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25"/>
    <s v="11-11C-_______98"/>
    <n v="1728"/>
    <x v="2"/>
    <x v="2"/>
    <x v="59"/>
    <x v="44"/>
    <s v=""/>
    <s v=""/>
    <s v="PR"/>
    <s v="Preliminaries"/>
    <s v="O"/>
    <x v="4"/>
    <n v="98"/>
    <x v="38"/>
    <s v="Item"/>
    <s v="-"/>
    <s v="-"/>
    <n v="4500"/>
    <s v="46_PR"/>
    <s v="05__O"/>
    <s v="11-11C"/>
    <n v="56"/>
    <s v="056 - MARLESTON NORTH - 212 RICHMOND ROAD OUTPOST OFFICE"/>
    <b v="1"/>
    <m/>
    <b v="1"/>
    <n v="625"/>
    <s v=""/>
    <s v=""/>
    <s v="98-Builders Preliminaries and Margin-11"/>
    <n v="0"/>
    <s v="11-11C--98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34"/>
    <s v="11-11D-_______98"/>
    <n v="1757"/>
    <x v="2"/>
    <x v="2"/>
    <x v="36"/>
    <x v="25"/>
    <s v=""/>
    <s v=""/>
    <s v="PR"/>
    <s v="Preliminaries"/>
    <s v="O"/>
    <x v="4"/>
    <n v="98"/>
    <x v="38"/>
    <s v="Item"/>
    <s v="-"/>
    <s v="-"/>
    <n v="6000"/>
    <s v="46_PR"/>
    <s v="05__O"/>
    <s v="11-11D"/>
    <n v="57"/>
    <s v="057 - MARLESTON NORTH - 212 RICHMOND ROAD CRANE OPERATION AREA"/>
    <b v="1"/>
    <m/>
    <b v="1"/>
    <n v="634"/>
    <s v=""/>
    <s v=""/>
    <s v="98-Builders Preliminaries and Margin-11"/>
    <n v="0"/>
    <s v="11-11D--98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58"/>
    <s v="11-11E-_______98"/>
    <n v="1819"/>
    <x v="2"/>
    <x v="2"/>
    <x v="60"/>
    <x v="45"/>
    <s v=""/>
    <s v=""/>
    <s v="PR"/>
    <s v="Preliminaries"/>
    <s v="O"/>
    <x v="4"/>
    <n v="98"/>
    <x v="38"/>
    <s v="Item"/>
    <s v="-"/>
    <s v="-"/>
    <n v="92000"/>
    <s v="46_PR"/>
    <s v="05__O"/>
    <s v="11-11E"/>
    <n v="58"/>
    <s v="058 - MARLESTON NORTH - 212 RICHMOND ROAD TRANSFORMER WORKSHOP &amp; OFFICE (INCL. ADJACENT SHEDS)"/>
    <b v="1"/>
    <m/>
    <b v="1"/>
    <n v="658"/>
    <s v=""/>
    <s v=""/>
    <s v="98-Builders Preliminaries and Margin-11"/>
    <n v="0"/>
    <s v="11-11E--98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74"/>
    <s v="11-11F-_______98"/>
    <n v="1861"/>
    <x v="2"/>
    <x v="2"/>
    <x v="61"/>
    <x v="46"/>
    <s v=""/>
    <s v=""/>
    <s v="PR"/>
    <s v="Preliminaries"/>
    <s v="O"/>
    <x v="4"/>
    <n v="98"/>
    <x v="38"/>
    <s v="Item"/>
    <s v="-"/>
    <s v="-"/>
    <n v="35000"/>
    <s v="46_PR"/>
    <s v="05__O"/>
    <s v="11-11F"/>
    <n v="59"/>
    <s v="059 - MARLESTON NORTH - 212 RICHMOND ROAD EXTERNAL STORAGE AREA"/>
    <b v="1"/>
    <m/>
    <b v="1"/>
    <n v="674"/>
    <s v=""/>
    <s v=""/>
    <s v="98-Builders Preliminaries and Margin-11"/>
    <n v="0"/>
    <s v="11-11F--98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87"/>
    <s v="11-11G-_______98"/>
    <n v="1896"/>
    <x v="2"/>
    <x v="2"/>
    <x v="62"/>
    <x v="47"/>
    <s v=""/>
    <s v=""/>
    <s v="PR"/>
    <s v="Preliminaries"/>
    <s v="O"/>
    <x v="4"/>
    <n v="98"/>
    <x v="38"/>
    <s v="Item"/>
    <s v="-"/>
    <s v="-"/>
    <n v="22000"/>
    <s v="46_PR"/>
    <s v="05__O"/>
    <s v="11-11G"/>
    <n v="60"/>
    <s v="060 - MARLESTON NORTH - 212 RICHMOND ROAD CARPARK"/>
    <b v="1"/>
    <m/>
    <b v="1"/>
    <n v="687"/>
    <s v=""/>
    <s v=""/>
    <s v="98-Builders Preliminaries and Margin-11"/>
    <n v="0"/>
    <s v="11-11G--98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3"/>
    <s v="11-11I-_______98"/>
    <n v="1945"/>
    <x v="2"/>
    <x v="2"/>
    <x v="63"/>
    <x v="48"/>
    <s v=""/>
    <s v=""/>
    <s v="PR"/>
    <s v="Preliminaries"/>
    <s v="O"/>
    <x v="4"/>
    <n v="98"/>
    <x v="38"/>
    <s v="Item"/>
    <s v="-"/>
    <s v="-"/>
    <n v="8000"/>
    <s v="46_PR"/>
    <s v="05__O"/>
    <s v="11-11I"/>
    <n v="62"/>
    <s v="062 - MARLESTON NORTH - 212 RICHMOND ROAD WHITE HOUSE"/>
    <b v="1"/>
    <m/>
    <b v="1"/>
    <n v="703"/>
    <s v=""/>
    <s v=""/>
    <s v="98-Builders Preliminaries and Margin-11"/>
    <n v="0"/>
    <s v="11-11I--98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14"/>
    <s v="11-11J-_______98"/>
    <n v="1980"/>
    <x v="2"/>
    <x v="2"/>
    <x v="64"/>
    <x v="49"/>
    <s v=""/>
    <s v=""/>
    <s v="PR"/>
    <s v="Preliminaries"/>
    <s v="O"/>
    <x v="4"/>
    <n v="98"/>
    <x v="38"/>
    <s v="Item"/>
    <s v="-"/>
    <s v="-"/>
    <n v="3000"/>
    <s v="46_PR"/>
    <s v="05__O"/>
    <s v="11-11J"/>
    <n v="63"/>
    <s v="063 - MARLESTON NORTH - 212 RICHMOND ROAD ADMINISTRATION OFFICE"/>
    <b v="1"/>
    <m/>
    <b v="1"/>
    <n v="714"/>
    <s v=""/>
    <s v=""/>
    <s v="98-Builders Preliminaries and Margin-11"/>
    <n v="0"/>
    <s v="11-11J--98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3"/>
    <s v="11-11K-_______98"/>
    <n v="2009"/>
    <x v="2"/>
    <x v="2"/>
    <x v="65"/>
    <x v="50"/>
    <s v=""/>
    <s v=""/>
    <s v="PR"/>
    <s v="Preliminaries"/>
    <s v="O"/>
    <x v="4"/>
    <n v="98"/>
    <x v="38"/>
    <s v="Item"/>
    <s v="-"/>
    <s v="-"/>
    <n v="2000"/>
    <s v="46_PR"/>
    <s v="05__O"/>
    <s v="11-11K"/>
    <n v="64"/>
    <s v="064 - MARLESTON NORTH - 212 RICHMOND ROAD SUBSTATION MAINTENANCE OFFICE"/>
    <b v="1"/>
    <m/>
    <b v="1"/>
    <n v="723"/>
    <s v=""/>
    <s v=""/>
    <s v="98-Builders Preliminaries and Margin-11"/>
    <n v="0"/>
    <s v="11-11K--98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35"/>
    <s v="11-11L-_______98"/>
    <n v="2043"/>
    <x v="2"/>
    <x v="2"/>
    <x v="66"/>
    <x v="51"/>
    <s v=""/>
    <s v=""/>
    <s v="PR"/>
    <s v="Preliminaries"/>
    <s v="O"/>
    <x v="4"/>
    <n v="98"/>
    <x v="38"/>
    <s v="Item"/>
    <s v="-"/>
    <s v="-"/>
    <n v="10000"/>
    <s v="46_PR"/>
    <s v="05__O"/>
    <s v="11-11L"/>
    <n v="65"/>
    <s v="065 - MARLESTON NORTH - 212 RICHMOND ROAD HV OFFICE/TEST CENTRE"/>
    <b v="1"/>
    <m/>
    <b v="1"/>
    <n v="735"/>
    <s v=""/>
    <s v=""/>
    <s v="98-Builders Preliminaries and Margin-11"/>
    <n v="0"/>
    <s v="11-11L--98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44"/>
    <s v="11-11M-_______98"/>
    <n v="2072"/>
    <x v="2"/>
    <x v="2"/>
    <x v="32"/>
    <x v="23"/>
    <s v=""/>
    <s v=""/>
    <s v="PR"/>
    <s v="Preliminaries"/>
    <s v="O"/>
    <x v="4"/>
    <n v="98"/>
    <x v="38"/>
    <s v="Item"/>
    <s v="-"/>
    <s v="-"/>
    <n v="16000"/>
    <s v="46_PR"/>
    <s v="05__O"/>
    <s v="11-11M"/>
    <n v="66"/>
    <s v="066 - MARLESTON NORTH - 212 RICHMOND ROAD CREATIVE SERVICES"/>
    <b v="1"/>
    <m/>
    <b v="1"/>
    <n v="744"/>
    <s v=""/>
    <s v=""/>
    <s v="98-Builders Preliminaries and Margin-11"/>
    <n v="0"/>
    <s v="11-11M--98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55"/>
    <s v="11-11N-_______98"/>
    <n v="2105"/>
    <x v="2"/>
    <x v="2"/>
    <x v="8"/>
    <x v="7"/>
    <s v=""/>
    <s v=""/>
    <s v="PR"/>
    <s v="Preliminaries"/>
    <s v="O"/>
    <x v="4"/>
    <n v="98"/>
    <x v="38"/>
    <s v="Item"/>
    <s v="-"/>
    <s v="-"/>
    <n v="10500"/>
    <s v="46_PR"/>
    <s v="05__O"/>
    <s v="11-11N"/>
    <n v="67"/>
    <s v="067 - MARLESTON NORTH - 212 RICHMOND ROAD WELDING WORKSHOP"/>
    <b v="1"/>
    <m/>
    <b v="1"/>
    <n v="755"/>
    <s v=""/>
    <s v=""/>
    <s v="98-Builders Preliminaries and Margin-11"/>
    <n v="0"/>
    <s v="11-11N--98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2"/>
    <s v="11-11O-_______98"/>
    <n v="2150"/>
    <x v="2"/>
    <x v="2"/>
    <x v="3"/>
    <x v="3"/>
    <s v=""/>
    <s v=""/>
    <s v="PR"/>
    <s v="Preliminaries"/>
    <s v="O"/>
    <x v="4"/>
    <n v="98"/>
    <x v="38"/>
    <s v="Item"/>
    <s v="-"/>
    <s v="-"/>
    <n v="40500"/>
    <s v="46_PR"/>
    <s v="05__O"/>
    <s v="11-11O"/>
    <n v="68"/>
    <s v="068 - MARLESTON NORTH - 212 RICHMOND ROAD SUBSTATION WORKSHOP"/>
    <b v="1"/>
    <m/>
    <b v="1"/>
    <n v="772"/>
    <s v=""/>
    <s v=""/>
    <s v="98-Builders Preliminaries and Margin-11"/>
    <n v="0"/>
    <s v="11-11O--98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88"/>
    <s v="11-11P-_______98"/>
    <n v="2193"/>
    <x v="2"/>
    <x v="2"/>
    <x v="67"/>
    <x v="52"/>
    <s v=""/>
    <s v=""/>
    <s v="PR"/>
    <s v="Preliminaries"/>
    <s v="O"/>
    <x v="4"/>
    <n v="98"/>
    <x v="38"/>
    <s v="Item"/>
    <s v="-"/>
    <s v="-"/>
    <n v="33000"/>
    <s v="46_PR"/>
    <s v="05__O"/>
    <s v="11-11P"/>
    <n v="69"/>
    <s v="069 - MARLESTON NORTH - 212 RICHMOND ROAD SUBSTATION STORE"/>
    <b v="1"/>
    <m/>
    <b v="1"/>
    <n v="788"/>
    <s v=""/>
    <s v=""/>
    <s v="98-Builders Preliminaries and Margin-11"/>
    <n v="0"/>
    <s v="11-11P--98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0"/>
    <s v="11-11Q-_______98"/>
    <n v="2227"/>
    <x v="2"/>
    <x v="2"/>
    <x v="68"/>
    <x v="53"/>
    <s v=""/>
    <s v=""/>
    <s v="PR"/>
    <s v="Preliminaries"/>
    <s v="O"/>
    <x v="4"/>
    <n v="98"/>
    <x v="38"/>
    <s v="Item"/>
    <s v="-"/>
    <s v="-"/>
    <n v="27500"/>
    <s v="46_PR"/>
    <s v="05__O"/>
    <s v="11-11Q"/>
    <n v="70"/>
    <s v="070 - MARLESTON NORTH - 212 RICHMOND ROAD SUBSTATION EXTERNAL STORAGE"/>
    <b v="1"/>
    <m/>
    <b v="1"/>
    <n v="800"/>
    <s v=""/>
    <s v=""/>
    <s v="98-Builders Preliminaries and Margin-11"/>
    <n v="0"/>
    <s v="11-11Q--98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09"/>
    <s v="11-11R-_______98"/>
    <n v="2256"/>
    <x v="2"/>
    <x v="2"/>
    <x v="69"/>
    <x v="54"/>
    <s v=""/>
    <s v=""/>
    <s v="PR"/>
    <s v="Preliminaries"/>
    <s v="O"/>
    <x v="4"/>
    <n v="98"/>
    <x v="38"/>
    <s v="Item"/>
    <s v="-"/>
    <s v="-"/>
    <n v="1500"/>
    <s v="46_PR"/>
    <s v="05__O"/>
    <s v="11-11R"/>
    <n v="71"/>
    <s v="071 - MARLESTON NORTH - 212 RICHMOND ROAD CONSTRUCTION OFFICE"/>
    <b v="1"/>
    <m/>
    <b v="1"/>
    <n v="809"/>
    <s v=""/>
    <s v=""/>
    <s v="98-Builders Preliminaries and Margin-11"/>
    <n v="0"/>
    <s v="11-11R--98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18"/>
    <s v="11-11S-_______98"/>
    <n v="2285"/>
    <x v="2"/>
    <x v="2"/>
    <x v="70"/>
    <x v="55"/>
    <s v=""/>
    <s v=""/>
    <s v="PR"/>
    <s v="Preliminaries"/>
    <s v="O"/>
    <x v="4"/>
    <n v="98"/>
    <x v="38"/>
    <s v="Item"/>
    <s v="-"/>
    <s v="-"/>
    <n v="7500"/>
    <s v="46_PR"/>
    <s v="05__O"/>
    <s v="11-11S"/>
    <n v="72"/>
    <s v="072 - MARLESTON NORTH - 212 RICHMOND ROAD LUNCHROOM"/>
    <b v="1"/>
    <m/>
    <b v="1"/>
    <n v="818"/>
    <s v=""/>
    <s v=""/>
    <s v="98-Builders Preliminaries and Margin-11"/>
    <n v="0"/>
    <s v="11-11S--98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26"/>
    <s v="11-11T-_______98"/>
    <n v="2311"/>
    <x v="2"/>
    <x v="2"/>
    <x v="71"/>
    <x v="56"/>
    <s v=""/>
    <s v=""/>
    <s v="PR"/>
    <s v="Preliminaries"/>
    <s v="O"/>
    <x v="4"/>
    <n v="98"/>
    <x v="38"/>
    <s v="Item"/>
    <s v="-"/>
    <s v="-"/>
    <n v="500"/>
    <s v="46_PR"/>
    <s v="05__O"/>
    <s v="11-11T"/>
    <n v="73"/>
    <s v="073 - MARLESTON NORTH - 212 RICHMOND ROAD FLAMMABLE STORE"/>
    <b v="1"/>
    <m/>
    <b v="1"/>
    <n v="826"/>
    <s v=""/>
    <s v=""/>
    <s v="98-Builders Preliminaries and Margin-11"/>
    <n v="0"/>
    <s v="11-11T--98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37"/>
    <s v="12-12A-_______98"/>
    <n v="2346"/>
    <x v="3"/>
    <x v="3"/>
    <x v="72"/>
    <x v="57"/>
    <s v=""/>
    <s v=""/>
    <s v="PR"/>
    <s v="Preliminaries"/>
    <s v="O"/>
    <x v="4"/>
    <n v="98"/>
    <x v="38"/>
    <s v="Item"/>
    <s v="-"/>
    <s v="-"/>
    <n v="7500"/>
    <s v="46_PR"/>
    <s v="05__O"/>
    <s v="12-12A"/>
    <n v="75"/>
    <s v="075 - MARLESTON SOUTH - 41-55 BARNES AVENUE STORE A"/>
    <b v="1"/>
    <m/>
    <b v="1"/>
    <n v="837"/>
    <s v=""/>
    <s v=""/>
    <s v="98-Builders Preliminaries and Margin-12"/>
    <n v="0"/>
    <s v="12-12A--98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48"/>
    <s v="12-12B-_______98"/>
    <n v="2381"/>
    <x v="3"/>
    <x v="3"/>
    <x v="37"/>
    <x v="26"/>
    <s v=""/>
    <s v=""/>
    <s v="PR"/>
    <s v="Preliminaries"/>
    <s v="O"/>
    <x v="4"/>
    <n v="98"/>
    <x v="38"/>
    <s v="Item"/>
    <s v="-"/>
    <s v="-"/>
    <n v="2500"/>
    <s v="46_PR"/>
    <s v="05__O"/>
    <s v="12-12B"/>
    <n v="76"/>
    <s v="076 - MARLESTON SOUTH - 41-55 BARNES AVENUE STORE B"/>
    <b v="1"/>
    <m/>
    <b v="1"/>
    <n v="848"/>
    <s v=""/>
    <s v=""/>
    <s v="98-Builders Preliminaries and Margin-12"/>
    <n v="0"/>
    <s v="12-12B--98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0"/>
    <s v="12-12C-_______98"/>
    <n v="2419"/>
    <x v="3"/>
    <x v="3"/>
    <x v="73"/>
    <x v="58"/>
    <s v=""/>
    <s v=""/>
    <s v="PR"/>
    <s v="Preliminaries"/>
    <s v="O"/>
    <x v="4"/>
    <n v="98"/>
    <x v="38"/>
    <s v="Item"/>
    <s v="-"/>
    <s v="-"/>
    <n v="19500"/>
    <s v="46_PR"/>
    <s v="05__O"/>
    <s v="12-12C"/>
    <n v="77"/>
    <s v="077 - MARLESTON SOUTH - 41-55 BARNES AVENUE MAIN OFFICE"/>
    <b v="1"/>
    <m/>
    <b v="1"/>
    <n v="860"/>
    <s v=""/>
    <s v=""/>
    <s v="98-Builders Preliminaries and Margin-12"/>
    <n v="0"/>
    <s v="12-12C--98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1"/>
    <s v="12-12D-_______98"/>
    <n v="2454"/>
    <x v="3"/>
    <x v="3"/>
    <x v="74"/>
    <x v="59"/>
    <s v=""/>
    <s v=""/>
    <s v="PR"/>
    <s v="Preliminaries"/>
    <s v="O"/>
    <x v="4"/>
    <n v="98"/>
    <x v="38"/>
    <s v="Item"/>
    <s v="-"/>
    <s v="-"/>
    <n v="7000"/>
    <s v="46_PR"/>
    <s v="05__O"/>
    <s v="12-12D"/>
    <n v="78"/>
    <s v="078 - MARLESTON SOUTH - 41-55 BARNES AVENUE OLD FLEET BUILDING"/>
    <b v="1"/>
    <m/>
    <b v="1"/>
    <n v="871"/>
    <s v=""/>
    <s v=""/>
    <s v="98-Builders Preliminaries and Margin-12"/>
    <n v="0"/>
    <s v="12-12D--98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89"/>
    <s v="12-12E-_______98"/>
    <n v="2502"/>
    <x v="3"/>
    <x v="3"/>
    <x v="4"/>
    <x v="4"/>
    <s v=""/>
    <s v=""/>
    <s v="PR"/>
    <s v="Preliminaries"/>
    <s v="O"/>
    <x v="4"/>
    <n v="98"/>
    <x v="38"/>
    <s v="Item"/>
    <s v="-"/>
    <s v="-"/>
    <n v="11000"/>
    <s v="46_PR"/>
    <s v="05__O"/>
    <s v="12-12E"/>
    <n v="79"/>
    <s v="079 - MARLESTON SOUTH - 41-55 BARNES AVENUE CBD OFFICE / AMENITIES / CANTEEN BUILDING"/>
    <b v="1"/>
    <m/>
    <b v="1"/>
    <n v="889"/>
    <s v=""/>
    <s v=""/>
    <s v="98-Builders Preliminaries and Margin-12"/>
    <n v="0"/>
    <s v="12-12E--98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0"/>
    <s v="12-12F-_______98"/>
    <n v="2535"/>
    <x v="3"/>
    <x v="3"/>
    <x v="27"/>
    <x v="20"/>
    <s v=""/>
    <s v=""/>
    <s v="PR"/>
    <s v="Preliminaries"/>
    <s v="O"/>
    <x v="4"/>
    <n v="98"/>
    <x v="38"/>
    <s v="Item"/>
    <s v="-"/>
    <s v="-"/>
    <n v="4000"/>
    <s v="46_PR"/>
    <s v="05__O"/>
    <s v="12-12F"/>
    <n v="80"/>
    <s v="080 - MARLESTON SOUTH - 41-55 BARNES AVENUE METERING SERVICES"/>
    <b v="1"/>
    <m/>
    <b v="1"/>
    <n v="900"/>
    <s v=""/>
    <s v=""/>
    <s v="98-Builders Preliminaries and Margin-12"/>
    <n v="0"/>
    <s v="12-12F--98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09"/>
    <s v="12-12G-_______98"/>
    <n v="2564"/>
    <x v="3"/>
    <x v="3"/>
    <x v="75"/>
    <x v="60"/>
    <s v=""/>
    <s v=""/>
    <s v="PR"/>
    <s v="Preliminaries"/>
    <s v="O"/>
    <x v="4"/>
    <n v="98"/>
    <x v="38"/>
    <s v="Item"/>
    <s v="-"/>
    <s v="-"/>
    <n v="1000"/>
    <s v="46_PR"/>
    <s v="05__O"/>
    <s v="12-12G"/>
    <n v="81"/>
    <s v="081 - MARLESTON SOUTH - 41-55 BARNES AVENUE SCADA"/>
    <b v="1"/>
    <m/>
    <b v="1"/>
    <n v="909"/>
    <s v=""/>
    <s v=""/>
    <s v="98-Builders Preliminaries and Margin-12"/>
    <n v="0"/>
    <s v="12-12G--98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24"/>
    <s v="12-12H-_______98"/>
    <n v="2605"/>
    <x v="3"/>
    <x v="3"/>
    <x v="76"/>
    <x v="11"/>
    <s v=""/>
    <s v=""/>
    <s v="PR"/>
    <s v="Preliminaries"/>
    <s v="O"/>
    <x v="4"/>
    <n v="98"/>
    <x v="38"/>
    <s v="Item"/>
    <s v="-"/>
    <s v="-"/>
    <n v="126000"/>
    <s v="46_PR"/>
    <s v="05__O"/>
    <s v="12-12H"/>
    <n v="82"/>
    <s v="082 - MARLESTON SOUTH - 41-55 BARNES AVENUE EXTERNAL WORKS"/>
    <b v="1"/>
    <m/>
    <b v="1"/>
    <n v="924"/>
    <s v=""/>
    <s v=""/>
    <s v="98-Builders Preliminaries and Margin-12"/>
    <n v="0"/>
    <s v="12-12H--98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36"/>
    <s v="13--__________98"/>
    <n v="2640"/>
    <x v="26"/>
    <x v="26"/>
    <x v="53"/>
    <x v="39"/>
    <s v=""/>
    <s v=""/>
    <s v="PR"/>
    <s v="Preliminaries"/>
    <s v="O"/>
    <x v="4"/>
    <n v="98"/>
    <x v="38"/>
    <s v="Item"/>
    <s v="-"/>
    <s v="-"/>
    <n v="6000"/>
    <s v="46_PR"/>
    <s v="05__O"/>
    <s v="13"/>
    <n v="83"/>
    <s v="083 - RICHMOND - 229-231 RICHMOND ROAD (LEASED)"/>
    <b v="1"/>
    <m/>
    <b v="1"/>
    <n v="936"/>
    <s v=""/>
    <s v=""/>
    <s v="98-Builders Preliminaries and Margin-13"/>
    <n v="0"/>
    <s v="13---98"/>
    <s v=""/>
    <s v="13--"/>
    <n v="1"/>
    <m/>
    <s v="not APN"/>
    <s v="not APN"/>
    <n v="0"/>
    <n v="0.62284119840555485"/>
    <n v="0"/>
    <s v="on costs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4"/>
    <s v="14-14A-_______98"/>
    <n v="2666"/>
    <x v="27"/>
    <x v="27"/>
    <x v="77"/>
    <x v="61"/>
    <s v=""/>
    <s v=""/>
    <s v="PR"/>
    <s v="Preliminaries"/>
    <s v="O"/>
    <x v="4"/>
    <n v="98"/>
    <x v="38"/>
    <s v="Item"/>
    <s v="-"/>
    <s v="-"/>
    <n v="0"/>
    <s v="46_PR"/>
    <s v="05__O"/>
    <s v="14-14A"/>
    <n v="85"/>
    <s v="085 - MORPHETT VALE - 58 PIMPALA ROAD OFFICE BUILDING - EXCLUDED"/>
    <b v="1"/>
    <m/>
    <b v="1"/>
    <n v="944"/>
    <s v=""/>
    <s v=""/>
    <s v="98-Builders Preliminaries and Margin-14"/>
    <n v="0"/>
    <s v="14-14A--98"/>
    <s v=""/>
    <s v="14-14A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0"/>
    <s v="14-14B-_______98"/>
    <n v="2686"/>
    <x v="27"/>
    <x v="27"/>
    <x v="78"/>
    <x v="62"/>
    <s v=""/>
    <s v=""/>
    <s v="PR"/>
    <s v="Preliminaries"/>
    <s v="O"/>
    <x v="4"/>
    <n v="98"/>
    <x v="38"/>
    <s v="Item"/>
    <s v="-"/>
    <s v="-"/>
    <n v="0"/>
    <s v="46_PR"/>
    <s v="05__O"/>
    <s v="14-14B"/>
    <n v="86"/>
    <s v="086 - MORPHETT VALE - 58 PIMPALA ROAD FIELD SERVICE OFFICE - EXCLUDED"/>
    <b v="1"/>
    <m/>
    <b v="1"/>
    <n v="950"/>
    <s v=""/>
    <s v=""/>
    <s v="98-Builders Preliminaries and Margin-14"/>
    <n v="0"/>
    <s v="14-14B--98"/>
    <s v=""/>
    <s v="14-14B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6"/>
    <s v="14-14C-_______98"/>
    <n v="2706"/>
    <x v="27"/>
    <x v="27"/>
    <x v="79"/>
    <x v="63"/>
    <s v=""/>
    <s v=""/>
    <s v="PR"/>
    <s v="Preliminaries"/>
    <s v="O"/>
    <x v="4"/>
    <n v="98"/>
    <x v="38"/>
    <s v="Item"/>
    <s v="-"/>
    <s v="-"/>
    <n v="0"/>
    <s v="46_PR"/>
    <s v="05__O"/>
    <s v="14-14C"/>
    <n v="87"/>
    <s v="087 - MORPHETT VALE - 58 PIMPALA ROAD LUNCH ROOM / TOILETS - EXCLUDED"/>
    <b v="1"/>
    <m/>
    <b v="1"/>
    <n v="956"/>
    <s v=""/>
    <s v=""/>
    <s v="98-Builders Preliminaries and Margin-14"/>
    <n v="0"/>
    <s v="14-14C--98"/>
    <s v=""/>
    <s v="14-14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3"/>
    <s v="14-14E-_______98"/>
    <n v="2732"/>
    <x v="27"/>
    <x v="27"/>
    <x v="80"/>
    <x v="64"/>
    <s v=""/>
    <s v=""/>
    <s v="PR"/>
    <s v="Preliminaries"/>
    <s v="O"/>
    <x v="4"/>
    <n v="98"/>
    <x v="38"/>
    <s v="Item"/>
    <s v="-"/>
    <s v="-"/>
    <n v="0"/>
    <s v="46_PR"/>
    <s v="05__O"/>
    <s v="14-14E"/>
    <n v="89"/>
    <s v="089 - MORPHETT VALE - 58 PIMPALA ROAD STORAGE SHED - EXCLUDED"/>
    <b v="1"/>
    <m/>
    <b v="1"/>
    <n v="963"/>
    <s v=""/>
    <s v=""/>
    <s v="98-Builders Preliminaries and Margin-14"/>
    <n v="0"/>
    <s v="14-14E--98"/>
    <s v=""/>
    <s v="14-14E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1"/>
    <s v="14-14G-_______98"/>
    <n v="2761"/>
    <x v="27"/>
    <x v="27"/>
    <x v="81"/>
    <x v="65"/>
    <s v=""/>
    <s v=""/>
    <s v="PR"/>
    <s v="Preliminaries"/>
    <s v="O"/>
    <x v="4"/>
    <n v="98"/>
    <x v="38"/>
    <s v="Item"/>
    <s v="-"/>
    <s v="-"/>
    <n v="0"/>
    <s v="46_PR"/>
    <s v="05__O"/>
    <s v="14-14G"/>
    <n v="91"/>
    <s v="091 - MORPHETT VALE - 58 PIMPALA ROAD EXTERNAL WORKS - EXCLUDED"/>
    <b v="1"/>
    <m/>
    <b v="1"/>
    <n v="971"/>
    <s v=""/>
    <s v=""/>
    <s v="98-Builders Preliminaries and Margin-14"/>
    <n v="0"/>
    <s v="14-14G--98"/>
    <s v=""/>
    <s v="14-14G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2"/>
    <s v="15-15A-_______98"/>
    <n v="2792"/>
    <x v="1"/>
    <x v="1"/>
    <x v="18"/>
    <x v="15"/>
    <s v=""/>
    <s v=""/>
    <s v="PR"/>
    <s v="Preliminaries"/>
    <s v="O"/>
    <x v="4"/>
    <n v="98"/>
    <x v="38"/>
    <s v="Item"/>
    <s v="-"/>
    <s v="-"/>
    <n v="7000"/>
    <s v="46_PR"/>
    <s v="05__O"/>
    <s v="15-15A"/>
    <n v="93"/>
    <s v="093 - ST MARYS - 33 AYLIFFES ROAD LINESMAN OFFICE"/>
    <b v="1"/>
    <m/>
    <b v="1"/>
    <n v="982"/>
    <s v=""/>
    <s v=""/>
    <s v="98-Builders Preliminaries and Margin-15"/>
    <n v="0"/>
    <s v="15-15A--98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3"/>
    <s v="15-15B-_______98"/>
    <n v="2827"/>
    <x v="1"/>
    <x v="1"/>
    <x v="2"/>
    <x v="2"/>
    <s v=""/>
    <s v=""/>
    <s v="PR"/>
    <s v="Preliminaries"/>
    <s v="O"/>
    <x v="4"/>
    <n v="98"/>
    <x v="38"/>
    <s v="Item"/>
    <s v="-"/>
    <s v="-"/>
    <n v="14500"/>
    <s v="46_PR"/>
    <s v="05__O"/>
    <s v="15-15B"/>
    <n v="94"/>
    <s v="094 - ST MARYS - 33 AYLIFFES ROAD MAIN OFFICE"/>
    <b v="1"/>
    <m/>
    <b v="1"/>
    <n v="993"/>
    <s v=""/>
    <s v=""/>
    <s v="98-Builders Preliminaries and Margin-15"/>
    <n v="0"/>
    <s v="15-15B--98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08"/>
    <s v="15-15C-_______98"/>
    <n v="2868"/>
    <x v="1"/>
    <x v="1"/>
    <x v="28"/>
    <x v="21"/>
    <s v=""/>
    <s v=""/>
    <s v="PR"/>
    <s v="Preliminaries"/>
    <s v="O"/>
    <x v="4"/>
    <n v="98"/>
    <x v="38"/>
    <s v="Item"/>
    <s v="-"/>
    <s v="-"/>
    <n v="7000"/>
    <s v="46_PR"/>
    <s v="05__O"/>
    <s v="15-15C"/>
    <n v="95"/>
    <s v="095 - ST MARYS - 33 AYLIFFES ROAD MALE TOILET BLOCK"/>
    <b v="1"/>
    <m/>
    <b v="1"/>
    <n v="1008"/>
    <s v=""/>
    <s v=""/>
    <s v="98-Builders Preliminaries and Margin-15"/>
    <n v="0"/>
    <s v="15-15C--98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18"/>
    <s v="15-15F-_______98"/>
    <n v="2906"/>
    <x v="1"/>
    <x v="1"/>
    <x v="82"/>
    <x v="5"/>
    <s v=""/>
    <s v=""/>
    <s v="PR"/>
    <s v="Preliminaries"/>
    <s v="O"/>
    <x v="4"/>
    <n v="98"/>
    <x v="38"/>
    <s v="Item"/>
    <s v="-"/>
    <s v="-"/>
    <n v="37000"/>
    <s v="46_PR"/>
    <s v="05__O"/>
    <s v="15-15F"/>
    <n v="98"/>
    <s v="098 - ST MARYS - 33 AYLIFFES ROAD WORKSHOP"/>
    <b v="1"/>
    <m/>
    <b v="1"/>
    <n v="1018"/>
    <s v=""/>
    <s v=""/>
    <s v="98-Builders Preliminaries and Margin-15"/>
    <n v="0"/>
    <s v="15-15F--98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26"/>
    <s v="15-15G-_______98"/>
    <n v="2932"/>
    <x v="1"/>
    <x v="1"/>
    <x v="83"/>
    <x v="24"/>
    <s v=""/>
    <s v=""/>
    <s v="PR"/>
    <s v="Preliminaries"/>
    <s v="O"/>
    <x v="4"/>
    <n v="98"/>
    <x v="38"/>
    <s v="Item"/>
    <s v="-"/>
    <s v="-"/>
    <n v="7000"/>
    <s v="46_PR"/>
    <s v="05__O"/>
    <s v="15-15G"/>
    <n v="99"/>
    <s v="099 - ST MARYS - 33 AYLIFFES ROAD STORAGE SHED"/>
    <b v="1"/>
    <m/>
    <b v="1"/>
    <n v="1026"/>
    <s v=""/>
    <s v=""/>
    <s v="98-Builders Preliminaries and Margin-15"/>
    <n v="0"/>
    <s v="15-15G--98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34"/>
    <s v="15-15H-_______98"/>
    <n v="2958"/>
    <x v="1"/>
    <x v="1"/>
    <x v="84"/>
    <x v="66"/>
    <s v=""/>
    <s v=""/>
    <s v="PR"/>
    <s v="Preliminaries"/>
    <s v="O"/>
    <x v="4"/>
    <n v="98"/>
    <x v="38"/>
    <s v="Item"/>
    <s v="-"/>
    <s v="-"/>
    <n v="21000"/>
    <s v="46_PR"/>
    <s v="05__O"/>
    <s v="15-15H"/>
    <n v="100"/>
    <s v="100 - ST MARYS - 33 AYLIFFES ROAD WORKSHOP / STORAGE"/>
    <b v="1"/>
    <m/>
    <b v="1"/>
    <n v="1034"/>
    <s v=""/>
    <s v=""/>
    <s v="98-Builders Preliminaries and Margin-15"/>
    <n v="0"/>
    <s v="15-15H--98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1"/>
    <s v="15-15I-_______98"/>
    <n v="2981"/>
    <x v="1"/>
    <x v="1"/>
    <x v="85"/>
    <x v="67"/>
    <s v=""/>
    <s v=""/>
    <s v="PR"/>
    <s v="Preliminaries"/>
    <s v="O"/>
    <x v="4"/>
    <n v="98"/>
    <x v="38"/>
    <s v="Item"/>
    <s v="-"/>
    <s v="-"/>
    <n v="10000"/>
    <s v="46_PR"/>
    <s v="05__O"/>
    <s v="15-15I"/>
    <n v="101"/>
    <s v="101 - ST MARYS - 33 AYLIFFES ROAD WASH BAY"/>
    <b v="1"/>
    <m/>
    <b v="1"/>
    <n v="1041"/>
    <s v=""/>
    <s v=""/>
    <s v="98-Builders Preliminaries and Margin-15"/>
    <n v="0"/>
    <s v="15-15I--98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59"/>
    <s v="15-15J-_______98"/>
    <n v="3027"/>
    <x v="1"/>
    <x v="1"/>
    <x v="86"/>
    <x v="10"/>
    <s v=""/>
    <s v=""/>
    <s v="PR"/>
    <s v="Preliminaries"/>
    <s v="O"/>
    <x v="4"/>
    <n v="98"/>
    <x v="38"/>
    <s v="Item"/>
    <s v="-"/>
    <s v="-"/>
    <n v="346000"/>
    <s v="46_PR"/>
    <s v="05__O"/>
    <s v="15-15J"/>
    <n v="102"/>
    <s v="102 - ST MARYS - 33 AYLIFFES ROAD EXTERNAL WORKS"/>
    <b v="1"/>
    <m/>
    <b v="1"/>
    <n v="1059"/>
    <s v=""/>
    <s v=""/>
    <s v="98-Builders Preliminaries and Margin-15"/>
    <n v="0"/>
    <s v="15-15J--98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1"/>
    <s v="16--__________98"/>
    <n v="3062"/>
    <x v="28"/>
    <x v="28"/>
    <x v="53"/>
    <x v="39"/>
    <s v=""/>
    <s v=""/>
    <s v="PR"/>
    <s v="Preliminaries"/>
    <s v="O"/>
    <x v="4"/>
    <n v="98"/>
    <x v="38"/>
    <s v="Item"/>
    <s v="-"/>
    <s v="-"/>
    <n v="19000"/>
    <s v="46_PR"/>
    <s v="05__O"/>
    <s v="16"/>
    <n v="103"/>
    <s v="103 - WAYVILLE - 2-3 GREENHILL ROAD"/>
    <b v="1"/>
    <m/>
    <b v="1"/>
    <n v="1071"/>
    <s v=""/>
    <s v=""/>
    <s v="98-Builders Preliminaries and Margin-16"/>
    <n v="0"/>
    <s v="16---98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0"/>
    <s v="17-17A-_______98"/>
    <n v="3091"/>
    <x v="29"/>
    <x v="29"/>
    <x v="87"/>
    <x v="1"/>
    <s v=""/>
    <s v=""/>
    <s v="PR"/>
    <s v="Preliminaries"/>
    <s v="O"/>
    <x v="4"/>
    <n v="98"/>
    <x v="38"/>
    <s v="Item"/>
    <s v="-"/>
    <s v="-"/>
    <n v="2500"/>
    <s v="46_PR"/>
    <s v="05__O"/>
    <s v="17-17A"/>
    <n v="105"/>
    <s v="105 - WINGFIELD (LEASED) - 12-14 SENNA ROAD OFFICE BUILDING"/>
    <b v="1"/>
    <m/>
    <b v="1"/>
    <n v="1080"/>
    <s v=""/>
    <s v=""/>
    <s v="98-Builders Preliminaries and Margin-17"/>
    <n v="0"/>
    <s v="17-17A--98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0"/>
    <s v="17-17B-_______98"/>
    <n v="3123"/>
    <x v="29"/>
    <x v="29"/>
    <x v="88"/>
    <x v="5"/>
    <s v=""/>
    <s v=""/>
    <s v="PR"/>
    <s v="Preliminaries"/>
    <s v="O"/>
    <x v="4"/>
    <n v="98"/>
    <x v="38"/>
    <s v="Item"/>
    <s v="-"/>
    <s v="-"/>
    <n v="1000"/>
    <s v="46_PR"/>
    <s v="05__O"/>
    <s v="17-17B"/>
    <n v="106"/>
    <s v="106 - WINGFIELD (LEASED) - 12-14 SENNA ROAD WORKSHOP"/>
    <b v="1"/>
    <m/>
    <b v="1"/>
    <n v="1090"/>
    <s v=""/>
    <s v=""/>
    <s v="98-Builders Preliminaries and Margin-17"/>
    <n v="0"/>
    <s v="17-17B--98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5"/>
    <s v="18--__________98"/>
    <n v="3171"/>
    <x v="30"/>
    <x v="30"/>
    <x v="53"/>
    <x v="39"/>
    <s v=""/>
    <s v=""/>
    <s v="PR"/>
    <s v="Preliminaries"/>
    <s v="O"/>
    <x v="4"/>
    <n v="98"/>
    <x v="38"/>
    <s v="Item"/>
    <s v="-"/>
    <s v="-"/>
    <n v="2000"/>
    <s v="46_PR"/>
    <s v="05__O"/>
    <s v="18"/>
    <n v="108"/>
    <s v="108 - WINGFIELD (NBN LEASED) - 261 SCHUMACHER ROAD"/>
    <b v="1"/>
    <m/>
    <b v="1"/>
    <n v="1105"/>
    <s v=""/>
    <s v=""/>
    <s v="98-Builders Preliminaries and Margin-18"/>
    <n v="0"/>
    <s v="18---98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3"/>
    <s v="19-19A-_______98"/>
    <n v="3197"/>
    <x v="31"/>
    <x v="31"/>
    <x v="89"/>
    <x v="61"/>
    <s v=""/>
    <s v=""/>
    <s v="PR"/>
    <s v="Preliminaries"/>
    <s v="O"/>
    <x v="4"/>
    <n v="98"/>
    <x v="38"/>
    <s v="Item"/>
    <s v="-"/>
    <s v="-"/>
    <n v="0"/>
    <s v="46_PR"/>
    <s v="05__O"/>
    <s v="19-19A"/>
    <n v="110"/>
    <s v="110 - NURIOOTPA - 6 FRANCIS STREET OFFICE BUILDING - EXCLUDED"/>
    <b v="1"/>
    <m/>
    <b v="1"/>
    <n v="1113"/>
    <s v=""/>
    <s v=""/>
    <s v="98-Builders Preliminaries and Margin-19"/>
    <n v="0"/>
    <s v="19-19A--98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0"/>
    <s v="19-19B-_______98"/>
    <n v="3220"/>
    <x v="31"/>
    <x v="31"/>
    <x v="90"/>
    <x v="68"/>
    <s v=""/>
    <s v=""/>
    <s v="PR"/>
    <s v="Preliminaries"/>
    <s v="O"/>
    <x v="4"/>
    <n v="98"/>
    <x v="38"/>
    <s v="Item"/>
    <s v="-"/>
    <s v="-"/>
    <n v="0"/>
    <s v="46_PR"/>
    <s v="05__O"/>
    <s v="19-19B"/>
    <n v="111"/>
    <s v="111 - NURIOOTPA - 6 FRANCIS STREET LUNCHROOM / AMENITIES BUILDING - EXCLUDED"/>
    <b v="1"/>
    <m/>
    <b v="1"/>
    <n v="1120"/>
    <s v=""/>
    <s v=""/>
    <s v="98-Builders Preliminaries and Margin-19"/>
    <n v="0"/>
    <s v="19-19B--98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7"/>
    <s v="19-19C-_______98"/>
    <n v="3243"/>
    <x v="31"/>
    <x v="31"/>
    <x v="91"/>
    <x v="69"/>
    <s v=""/>
    <s v=""/>
    <s v="PR"/>
    <s v="Preliminaries"/>
    <s v="O"/>
    <x v="4"/>
    <n v="98"/>
    <x v="38"/>
    <s v="Item"/>
    <s v="-"/>
    <s v="-"/>
    <n v="0"/>
    <s v="46_PR"/>
    <s v="05__O"/>
    <s v="19-19C"/>
    <n v="112"/>
    <s v="112 - NURIOOTPA - 6 FRANCIS STREET WORKSHOP - EXCLUDED"/>
    <b v="1"/>
    <m/>
    <b v="1"/>
    <n v="1127"/>
    <s v=""/>
    <s v=""/>
    <s v="98-Builders Preliminaries and Margin-19"/>
    <n v="0"/>
    <s v="19-19C--98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4"/>
    <s v="19-19D-_______98"/>
    <n v="3266"/>
    <x v="31"/>
    <x v="31"/>
    <x v="92"/>
    <x v="65"/>
    <s v=""/>
    <s v=""/>
    <s v="PR"/>
    <s v="Preliminaries"/>
    <s v="O"/>
    <x v="4"/>
    <n v="98"/>
    <x v="38"/>
    <s v="Item"/>
    <s v="-"/>
    <s v="-"/>
    <n v="0"/>
    <s v="46_PR"/>
    <s v="05__O"/>
    <s v="19-19D"/>
    <n v="113"/>
    <s v="113 - NURIOOTPA - 6 FRANCIS STREET EXTERNAL WORKS - EXCLUDED"/>
    <b v="1"/>
    <m/>
    <b v="1"/>
    <n v="1134"/>
    <s v=""/>
    <s v=""/>
    <s v="98-Builders Preliminaries and Margin-19"/>
    <n v="0"/>
    <s v="19-19D--98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4"/>
    <s v="20-20A-_______98"/>
    <n v="3296"/>
    <x v="32"/>
    <x v="32"/>
    <x v="93"/>
    <x v="1"/>
    <s v=""/>
    <s v=""/>
    <s v="PR"/>
    <s v="Preliminaries"/>
    <s v="O"/>
    <x v="4"/>
    <n v="98"/>
    <x v="38"/>
    <s v="Item"/>
    <s v="-"/>
    <s v="-"/>
    <n v="86500"/>
    <s v="46_PR"/>
    <s v="05__O"/>
    <s v="20-20A"/>
    <n v="115"/>
    <s v="115 - BARMERA - 59-61 TONKIN AVENUE OFFICE BUILDING"/>
    <b v="1"/>
    <m/>
    <b v="1"/>
    <n v="1144"/>
    <s v=""/>
    <s v=""/>
    <s v="98-Builders Preliminaries and Margin-20"/>
    <n v="0"/>
    <s v="20-20A--98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54"/>
    <s v="20-20B-_______98"/>
    <n v="3326"/>
    <x v="32"/>
    <x v="32"/>
    <x v="94"/>
    <x v="5"/>
    <s v=""/>
    <s v=""/>
    <s v="PR"/>
    <s v="Preliminaries"/>
    <s v="O"/>
    <x v="4"/>
    <n v="98"/>
    <x v="38"/>
    <s v="Item"/>
    <s v="-"/>
    <s v="-"/>
    <n v="3500"/>
    <s v="46_PR"/>
    <s v="05__O"/>
    <s v="20-20B"/>
    <n v="116"/>
    <s v="116 - BARMERA - 59-61 TONKIN AVENUE WORKSHOP"/>
    <b v="1"/>
    <m/>
    <b v="1"/>
    <n v="1154"/>
    <s v=""/>
    <s v=""/>
    <s v="98-Builders Preliminaries and Margin-20"/>
    <n v="0"/>
    <s v="20-20B--98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0"/>
    <s v="20-20C-_______98"/>
    <n v="3371"/>
    <x v="32"/>
    <x v="32"/>
    <x v="95"/>
    <x v="11"/>
    <s v=""/>
    <s v=""/>
    <s v="PR"/>
    <s v="Preliminaries"/>
    <s v="O"/>
    <x v="4"/>
    <n v="98"/>
    <x v="38"/>
    <s v="Item"/>
    <s v="-"/>
    <s v="-"/>
    <n v="59000"/>
    <s v="46_PR"/>
    <s v="05__O"/>
    <s v="20-20C"/>
    <n v="117"/>
    <s v="117 - BARMERA - 59-61 TONKIN AVENUE EXTERNAL WORKS"/>
    <b v="1"/>
    <m/>
    <b v="1"/>
    <n v="1170"/>
    <s v=""/>
    <s v=""/>
    <s v="98-Builders Preliminaries and Margin-20"/>
    <n v="0"/>
    <s v="20-20C--98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84"/>
    <s v="21-21A-_______98"/>
    <n v="3413"/>
    <x v="4"/>
    <x v="4"/>
    <x v="17"/>
    <x v="1"/>
    <s v=""/>
    <s v=""/>
    <s v="PR"/>
    <s v="Preliminaries"/>
    <s v="O"/>
    <x v="4"/>
    <n v="98"/>
    <x v="38"/>
    <s v="Item"/>
    <s v="-"/>
    <s v="-"/>
    <n v="1000"/>
    <s v="46_PR"/>
    <s v="05__O"/>
    <s v="21-21A"/>
    <n v="119"/>
    <s v="119 - MT GAMBIER - 18 AVEY ROAD OFFICE BUILDING"/>
    <b v="1"/>
    <m/>
    <b v="1"/>
    <n v="1184"/>
    <s v=""/>
    <s v=""/>
    <s v="98-Builders Preliminaries and Margin-21"/>
    <n v="0"/>
    <s v="21-21A--98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3"/>
    <s v="21-21B-_______98"/>
    <n v="3442"/>
    <x v="4"/>
    <x v="4"/>
    <x v="30"/>
    <x v="22"/>
    <s v=""/>
    <s v=""/>
    <s v="PR"/>
    <s v="Preliminaries"/>
    <s v="O"/>
    <x v="4"/>
    <n v="98"/>
    <x v="38"/>
    <s v="Item"/>
    <s v="-"/>
    <s v="-"/>
    <n v="19000"/>
    <s v="46_PR"/>
    <s v="05__O"/>
    <s v="21-21B"/>
    <n v="120"/>
    <s v="120 - MT GAMBIER - 18 AVEY ROAD AMENITIES / OFFICES"/>
    <b v="1"/>
    <m/>
    <b v="1"/>
    <n v="1193"/>
    <s v=""/>
    <s v=""/>
    <s v="98-Builders Preliminaries and Margin-21"/>
    <n v="0"/>
    <s v="21-21B--98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17"/>
    <s v="21-21C-_______98"/>
    <n v="3504"/>
    <x v="4"/>
    <x v="4"/>
    <x v="5"/>
    <x v="5"/>
    <s v=""/>
    <s v=""/>
    <s v="PR"/>
    <s v="Preliminaries"/>
    <s v="O"/>
    <x v="4"/>
    <n v="98"/>
    <x v="38"/>
    <s v="Item"/>
    <s v="-"/>
    <s v="-"/>
    <n v="29000"/>
    <s v="46_PR"/>
    <s v="05__O"/>
    <s v="21-21C"/>
    <n v="121"/>
    <s v="121 - MT GAMBIER - 18 AVEY ROAD WORKSHOP"/>
    <b v="1"/>
    <m/>
    <b v="1"/>
    <n v="1217"/>
    <s v=""/>
    <s v=""/>
    <s v="98-Builders Preliminaries and Margin-21"/>
    <n v="0"/>
    <s v="21-21C--98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1"/>
    <s v="21-21D-_______98"/>
    <n v="3545"/>
    <x v="4"/>
    <x v="4"/>
    <x v="38"/>
    <x v="27"/>
    <s v=""/>
    <s v=""/>
    <s v="PR"/>
    <s v="Preliminaries"/>
    <s v="O"/>
    <x v="4"/>
    <n v="98"/>
    <x v="38"/>
    <s v="Item"/>
    <s v="-"/>
    <s v="-"/>
    <n v="12000"/>
    <s v="46_PR"/>
    <s v="05__O"/>
    <s v="21-21D"/>
    <n v="122"/>
    <s v="122 - MT GAMBIER - 18 AVEY ROAD WASHDOWN BAY / SHED"/>
    <b v="1"/>
    <m/>
    <b v="1"/>
    <n v="1231"/>
    <s v=""/>
    <s v=""/>
    <s v="98-Builders Preliminaries and Margin-21"/>
    <n v="0"/>
    <s v="21-21D--98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3"/>
    <s v="21-21E-_______98"/>
    <n v="3581"/>
    <x v="4"/>
    <x v="4"/>
    <x v="96"/>
    <x v="70"/>
    <s v=""/>
    <s v=""/>
    <s v="PR"/>
    <s v="Preliminaries"/>
    <s v="O"/>
    <x v="4"/>
    <n v="98"/>
    <x v="38"/>
    <s v="Item"/>
    <s v="-"/>
    <s v="-"/>
    <n v="500"/>
    <s v="46_PR"/>
    <s v="05__O"/>
    <s v="21-21E"/>
    <n v="123"/>
    <s v="123 - MT GAMBIER - 18 AVEY ROAD STORAGE SHEDS"/>
    <b v="1"/>
    <m/>
    <b v="1"/>
    <n v="1243"/>
    <s v=""/>
    <s v=""/>
    <s v="98-Builders Preliminaries and Margin-21"/>
    <n v="0"/>
    <s v="21-21E--98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1"/>
    <s v="21-21F-_______98"/>
    <n v="3652"/>
    <x v="4"/>
    <x v="4"/>
    <x v="21"/>
    <x v="11"/>
    <s v=""/>
    <s v=""/>
    <s v="PR"/>
    <s v="Preliminaries"/>
    <s v="O"/>
    <x v="4"/>
    <n v="98"/>
    <x v="38"/>
    <s v="Item"/>
    <s v="-"/>
    <s v="-"/>
    <n v="42000"/>
    <s v="46_PR"/>
    <s v="05__O"/>
    <s v="21-21F"/>
    <n v="124"/>
    <s v="124 - MT GAMBIER - 18 AVEY ROAD EXTERNAL WORKS"/>
    <b v="1"/>
    <m/>
    <b v="1"/>
    <n v="1271"/>
    <s v=""/>
    <s v=""/>
    <s v="98-Builders Preliminaries and Margin-21"/>
    <n v="0"/>
    <s v="21-21F--98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1"/>
    <s v="22-22A-_______98"/>
    <n v="3684"/>
    <x v="15"/>
    <x v="15"/>
    <x v="97"/>
    <x v="1"/>
    <s v=""/>
    <s v=""/>
    <s v="PR"/>
    <s v="Preliminaries"/>
    <s v="O"/>
    <x v="4"/>
    <n v="98"/>
    <x v="38"/>
    <s v="Item"/>
    <s v="-"/>
    <s v="-"/>
    <n v="1000"/>
    <s v="46_PR"/>
    <s v="05__O"/>
    <s v="22-22A"/>
    <n v="126"/>
    <s v="126 - NARACOORTE - 99 CEDAR AVENUE OFFICE BUILDING"/>
    <b v="1"/>
    <m/>
    <b v="1"/>
    <n v="1281"/>
    <s v=""/>
    <s v=""/>
    <s v="98-Builders Preliminaries and Margin-22"/>
    <n v="0"/>
    <s v="22-22A--98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89"/>
    <s v="22-22B-_______98"/>
    <n v="3710"/>
    <x v="15"/>
    <x v="15"/>
    <x v="98"/>
    <x v="71"/>
    <s v=""/>
    <s v=""/>
    <s v="PR"/>
    <s v="Preliminaries"/>
    <s v="O"/>
    <x v="4"/>
    <n v="98"/>
    <x v="38"/>
    <s v="Item"/>
    <s v="-"/>
    <s v="-"/>
    <n v="14000"/>
    <s v="46_PR"/>
    <s v="05__O"/>
    <s v="22-22B"/>
    <n v="127"/>
    <s v="127 - NARACOORTE - 99 CEDAR AVENUE LUNCHROOM / OFFICES"/>
    <b v="1"/>
    <m/>
    <b v="1"/>
    <n v="1289"/>
    <s v=""/>
    <s v=""/>
    <s v="98-Builders Preliminaries and Margin-22"/>
    <n v="0"/>
    <s v="22-22B--98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3"/>
    <s v="22-22C-_______98"/>
    <n v="3750"/>
    <x v="15"/>
    <x v="15"/>
    <x v="99"/>
    <x v="29"/>
    <s v=""/>
    <s v=""/>
    <s v="PR"/>
    <s v="Preliminaries"/>
    <s v="O"/>
    <x v="4"/>
    <n v="98"/>
    <x v="38"/>
    <s v="Item"/>
    <s v="-"/>
    <s v="-"/>
    <n v="4000"/>
    <s v="46_PR"/>
    <s v="05__O"/>
    <s v="22-22C"/>
    <n v="128"/>
    <s v="128 - NARACOORTE - 99 CEDAR AVENUE GARAGE / WORKSHOP"/>
    <b v="1"/>
    <m/>
    <b v="1"/>
    <n v="1303"/>
    <s v=""/>
    <s v=""/>
    <s v="98-Builders Preliminaries and Margin-22"/>
    <n v="0"/>
    <s v="22-22C--98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16"/>
    <s v="22-22D-_______98"/>
    <n v="3789"/>
    <x v="15"/>
    <x v="15"/>
    <x v="100"/>
    <x v="70"/>
    <s v=""/>
    <s v=""/>
    <s v="PR"/>
    <s v="Preliminaries"/>
    <s v="O"/>
    <x v="4"/>
    <n v="98"/>
    <x v="38"/>
    <s v="Item"/>
    <s v="-"/>
    <s v="-"/>
    <n v="3000"/>
    <s v="46_PR"/>
    <s v="05__O"/>
    <s v="22-22D"/>
    <n v="129"/>
    <s v="129 - NARACOORTE - 99 CEDAR AVENUE STORAGE SHEDS"/>
    <b v="1"/>
    <m/>
    <b v="1"/>
    <n v="1316"/>
    <s v=""/>
    <s v=""/>
    <s v="98-Builders Preliminaries and Margin-22"/>
    <n v="0"/>
    <s v="22-22D--98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1"/>
    <s v="22-22E-_______98"/>
    <n v="3853"/>
    <x v="15"/>
    <x v="15"/>
    <x v="22"/>
    <x v="11"/>
    <s v=""/>
    <s v=""/>
    <s v="PR"/>
    <s v="Preliminaries"/>
    <s v="O"/>
    <x v="4"/>
    <n v="98"/>
    <x v="38"/>
    <s v="Item"/>
    <s v="-"/>
    <s v="-"/>
    <n v="65500"/>
    <s v="46_PR"/>
    <s v="05__O"/>
    <s v="22-22E"/>
    <n v="130"/>
    <s v="130 - NARACOORTE - 99 CEDAR AVENUE EXTERNAL WORKS"/>
    <b v="1"/>
    <m/>
    <b v="1"/>
    <n v="1341"/>
    <s v=""/>
    <s v=""/>
    <s v="98-Builders Preliminaries and Margin-22"/>
    <n v="0"/>
    <s v="22-22E--98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3"/>
    <s v="23-23A-_______98"/>
    <n v="3889"/>
    <x v="21"/>
    <x v="21"/>
    <x v="101"/>
    <x v="1"/>
    <s v=""/>
    <s v=""/>
    <s v="PR"/>
    <s v="Preliminaries"/>
    <s v="O"/>
    <x v="4"/>
    <n v="98"/>
    <x v="38"/>
    <s v="Item"/>
    <s v="-"/>
    <s v="-"/>
    <n v="37000"/>
    <s v="46_PR"/>
    <s v="05__O"/>
    <s v="23-23A"/>
    <n v="132"/>
    <s v="132 - BORDERTOWN - POWER HOUSE ROAD OFFICE BUILDING"/>
    <b v="1"/>
    <m/>
    <b v="1"/>
    <n v="1353"/>
    <s v=""/>
    <s v=""/>
    <s v="98-Builders Preliminaries and Margin-23"/>
    <n v="0"/>
    <s v="23-23A--98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3"/>
    <s v="23-23B-_______98"/>
    <n v="3919"/>
    <x v="21"/>
    <x v="21"/>
    <x v="102"/>
    <x v="72"/>
    <s v=""/>
    <s v=""/>
    <s v="PR"/>
    <s v="Preliminaries"/>
    <s v="O"/>
    <x v="4"/>
    <n v="98"/>
    <x v="38"/>
    <s v="Item"/>
    <s v="-"/>
    <s v="-"/>
    <n v="24500"/>
    <s v="46_PR"/>
    <s v="05__O"/>
    <s v="23-23B"/>
    <n v="133"/>
    <s v="133 - BORDERTOWN - POWER HOUSE ROAD WORKSHOP / STORE"/>
    <b v="1"/>
    <m/>
    <b v="1"/>
    <n v="1363"/>
    <s v=""/>
    <s v=""/>
    <s v="98-Builders Preliminaries and Margin-23"/>
    <n v="0"/>
    <s v="23-23B--98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376"/>
    <s v="23-23C-_______98"/>
    <n v="3958"/>
    <x v="21"/>
    <x v="21"/>
    <x v="39"/>
    <x v="28"/>
    <s v=""/>
    <s v=""/>
    <s v="PR"/>
    <s v="Preliminaries"/>
    <s v="O"/>
    <x v="4"/>
    <n v="98"/>
    <x v="38"/>
    <s v="Item"/>
    <s v="-"/>
    <s v="-"/>
    <n v="5500"/>
    <s v="46_PR"/>
    <s v="05__O"/>
    <s v="23-23C"/>
    <n v="134"/>
    <s v="134 - BORDERTOWN - POWER HOUSE ROAD GARAGE"/>
    <b v="1"/>
    <m/>
    <b v="1"/>
    <n v="1376"/>
    <s v=""/>
    <s v=""/>
    <s v="98-Builders Preliminaries and Margin-23"/>
    <n v="0"/>
    <s v="23-23C--98"/>
    <s v=""/>
    <s v="23-23C-"/>
    <n v="0"/>
    <m/>
    <s v="not APN"/>
    <s v="not APN"/>
    <n v="0"/>
    <n v="0.87723044776119408"/>
    <n v="0"/>
    <s v="on costs"/>
    <n v="1"/>
    <n v="8.6374850960194677E-2"/>
    <m/>
    <n v="0"/>
    <x v="1"/>
    <n v="0.94434481282524496"/>
    <n v="0"/>
    <x v="0"/>
    <x v="0"/>
    <n v="0"/>
    <x v="3"/>
    <x v="3"/>
    <n v="300000"/>
    <s v="Other smaller work items"/>
    <s v="Regional"/>
    <x v="1"/>
  </r>
  <r>
    <n v="1398"/>
    <s v="23-23D-_______98"/>
    <n v="4012"/>
    <x v="21"/>
    <x v="21"/>
    <x v="103"/>
    <x v="11"/>
    <s v=""/>
    <s v=""/>
    <s v="PR"/>
    <s v="Preliminaries"/>
    <s v="O"/>
    <x v="4"/>
    <n v="98"/>
    <x v="38"/>
    <s v="Item"/>
    <s v="-"/>
    <s v="-"/>
    <n v="57500"/>
    <s v="46_PR"/>
    <s v="05__O"/>
    <s v="23-23D"/>
    <n v="135"/>
    <s v="135 - BORDERTOWN - POWER HOUSE ROAD EXTERNAL WORKS"/>
    <b v="1"/>
    <m/>
    <b v="1"/>
    <n v="1398"/>
    <s v=""/>
    <s v=""/>
    <s v="98-Builders Preliminaries and Margin-23"/>
    <n v="0"/>
    <s v="23-23D--98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09"/>
    <s v="24-24A-_______98"/>
    <n v="4045"/>
    <x v="19"/>
    <x v="19"/>
    <x v="31"/>
    <x v="1"/>
    <s v=""/>
    <s v=""/>
    <s v="PR"/>
    <s v="Preliminaries"/>
    <s v="O"/>
    <x v="4"/>
    <n v="98"/>
    <x v="38"/>
    <s v="Item"/>
    <s v="-"/>
    <s v="-"/>
    <n v="9000"/>
    <s v="46_PR"/>
    <s v="05__O"/>
    <s v="24-24A"/>
    <n v="137"/>
    <s v="137 - MURRAY BRIDGE - 16-18 WILLOW AVENUE OFFICE BUILDING"/>
    <b v="1"/>
    <m/>
    <b v="1"/>
    <n v="1409"/>
    <s v=""/>
    <s v=""/>
    <s v="98-Builders Preliminaries and Margin-24"/>
    <n v="0"/>
    <s v="24-24A--98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2"/>
    <s v="24-24B-_______98"/>
    <n v="4084"/>
    <x v="19"/>
    <x v="19"/>
    <x v="104"/>
    <x v="73"/>
    <s v=""/>
    <s v=""/>
    <s v="PR"/>
    <s v="Preliminaries"/>
    <s v="O"/>
    <x v="4"/>
    <n v="98"/>
    <x v="38"/>
    <s v="Item"/>
    <s v="-"/>
    <s v="-"/>
    <n v="15500"/>
    <s v="46_PR"/>
    <s v="05__O"/>
    <s v="24-24B"/>
    <n v="138"/>
    <s v="138 - MURRAY BRIDGE - 16-18 WILLOW AVENUE WORKSHOP / OFFICES"/>
    <b v="1"/>
    <m/>
    <b v="1"/>
    <n v="1422"/>
    <s v=""/>
    <s v=""/>
    <s v="98-Builders Preliminaries and Margin-24"/>
    <n v="0"/>
    <s v="24-24B--98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2"/>
    <s v="24-24D-_______98"/>
    <n v="4141"/>
    <x v="19"/>
    <x v="19"/>
    <x v="105"/>
    <x v="11"/>
    <s v=""/>
    <s v=""/>
    <s v="PR"/>
    <s v="Preliminaries"/>
    <s v="O"/>
    <x v="4"/>
    <n v="98"/>
    <x v="38"/>
    <s v="Item"/>
    <s v="-"/>
    <s v="-"/>
    <n v="66500"/>
    <s v="46_PR"/>
    <s v="05__O"/>
    <s v="24-24D"/>
    <n v="140"/>
    <s v="140 - MURRAY BRIDGE - 16-18 WILLOW AVENUE EXTERNAL WORKS"/>
    <b v="1"/>
    <m/>
    <b v="1"/>
    <n v="1442"/>
    <s v=""/>
    <s v=""/>
    <s v="98-Builders Preliminaries and Margin-24"/>
    <n v="0"/>
    <s v="24-24D--98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58"/>
    <s v="25-25A-_______98"/>
    <n v="4187"/>
    <x v="16"/>
    <x v="16"/>
    <x v="23"/>
    <x v="1"/>
    <s v=""/>
    <s v=""/>
    <s v="PR"/>
    <s v="Preliminaries"/>
    <s v="O"/>
    <x v="4"/>
    <n v="98"/>
    <x v="38"/>
    <s v="Item"/>
    <s v="-"/>
    <s v="-"/>
    <n v="5000"/>
    <s v="46_PR"/>
    <s v="05__O"/>
    <s v="25-25A"/>
    <n v="142"/>
    <s v="142 - WHYALLA - 61-65 MCRITCHIE CRESCENT OFFICE BUILDING"/>
    <b v="1"/>
    <m/>
    <b v="1"/>
    <n v="1458"/>
    <s v=""/>
    <s v=""/>
    <s v="98-Builders Preliminaries and Margin-25"/>
    <n v="0"/>
    <s v="25-25A--98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69"/>
    <s v="25-25B-_______98"/>
    <n v="4221"/>
    <x v="16"/>
    <x v="16"/>
    <x v="106"/>
    <x v="74"/>
    <s v=""/>
    <s v=""/>
    <s v="PR"/>
    <s v="Preliminaries"/>
    <s v="O"/>
    <x v="4"/>
    <n v="98"/>
    <x v="38"/>
    <s v="Item"/>
    <s v="-"/>
    <s v="-"/>
    <n v="5000"/>
    <s v="46_PR"/>
    <s v="05__O"/>
    <s v="25-25B"/>
    <n v="143"/>
    <s v="143 - WHYALLA - 61-65 MCRITCHIE CRESCENT GARAGE / STORAGE"/>
    <b v="1"/>
    <m/>
    <b v="1"/>
    <n v="1469"/>
    <s v=""/>
    <s v=""/>
    <s v="98-Builders Preliminaries and Margin-25"/>
    <n v="0"/>
    <s v="25-25B--98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2"/>
    <s v="25-25E-_______98"/>
    <n v="4268"/>
    <x v="16"/>
    <x v="16"/>
    <x v="107"/>
    <x v="10"/>
    <s v=""/>
    <s v=""/>
    <s v="PR"/>
    <s v="Preliminaries"/>
    <s v="O"/>
    <x v="4"/>
    <n v="98"/>
    <x v="38"/>
    <s v="Item"/>
    <s v="-"/>
    <s v="-"/>
    <n v="68500"/>
    <s v="46_PR"/>
    <s v="05__O"/>
    <s v="25-25E"/>
    <n v="146"/>
    <s v="146 - WHYALLA - 61-65 MCRITCHIE CRESCENT EXTERNAL WORKS"/>
    <b v="1"/>
    <m/>
    <b v="1"/>
    <n v="1482"/>
    <s v=""/>
    <s v=""/>
    <s v="98-Builders Preliminaries and Margin-25"/>
    <n v="0"/>
    <s v="25-25E--98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496"/>
    <s v="26-26A-_______98"/>
    <n v="4310"/>
    <x v="9"/>
    <x v="9"/>
    <x v="108"/>
    <x v="40"/>
    <s v=""/>
    <s v=""/>
    <s v="PR"/>
    <s v="Preliminaries"/>
    <s v="O"/>
    <x v="4"/>
    <n v="98"/>
    <x v="38"/>
    <s v="Item"/>
    <s v="-"/>
    <s v="-"/>
    <n v="16500"/>
    <s v="46_PR"/>
    <s v="05__O"/>
    <s v="26-26A"/>
    <n v="148"/>
    <s v="148 - WUDINNA - LEFEVRE STREET OFFICE BUILDING"/>
    <b v="1"/>
    <m/>
    <b v="1"/>
    <n v="1496"/>
    <s v=""/>
    <s v=""/>
    <s v="98-Builders Preliminaries and Margin-26"/>
    <n v="0"/>
    <s v="26-26A--98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06"/>
    <s v="26-26B-_______98"/>
    <n v="4340"/>
    <x v="9"/>
    <x v="9"/>
    <x v="109"/>
    <x v="75"/>
    <s v=""/>
    <s v=""/>
    <s v="PR"/>
    <s v="Preliminaries"/>
    <s v="O"/>
    <x v="4"/>
    <n v="98"/>
    <x v="38"/>
    <s v="Item"/>
    <s v="-"/>
    <s v="-"/>
    <n v="4000"/>
    <s v="46_PR"/>
    <s v="05__O"/>
    <s v="26-26B"/>
    <n v="149"/>
    <s v="149 - WUDINNA - LEFEVRE STREET STORAGE SHED"/>
    <b v="1"/>
    <m/>
    <b v="1"/>
    <n v="1506"/>
    <s v=""/>
    <s v=""/>
    <s v="98-Builders Preliminaries and Margin-26"/>
    <n v="0"/>
    <s v="26-26B--98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3"/>
    <s v="26-26C-_______98"/>
    <n v="4363"/>
    <x v="9"/>
    <x v="9"/>
    <x v="110"/>
    <x v="67"/>
    <s v=""/>
    <s v=""/>
    <s v="PR"/>
    <s v="Preliminaries"/>
    <s v="O"/>
    <x v="4"/>
    <n v="98"/>
    <x v="38"/>
    <s v="Item"/>
    <s v="-"/>
    <s v="-"/>
    <n v="10000"/>
    <s v="46_PR"/>
    <s v="05__O"/>
    <s v="26-26C"/>
    <n v="150"/>
    <s v="150 - WUDINNA - LEFEVRE STREET WASH BAY"/>
    <b v="1"/>
    <m/>
    <b v="1"/>
    <n v="1513"/>
    <s v=""/>
    <s v=""/>
    <s v="98-Builders Preliminaries and Margin-26"/>
    <n v="0"/>
    <s v="26-26C--98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3"/>
    <s v="26-26D-_______98"/>
    <n v="4417"/>
    <x v="9"/>
    <x v="9"/>
    <x v="12"/>
    <x v="10"/>
    <s v=""/>
    <s v=""/>
    <s v="PR"/>
    <s v="Preliminaries"/>
    <s v="O"/>
    <x v="4"/>
    <n v="98"/>
    <x v="38"/>
    <s v="Item"/>
    <s v="-"/>
    <s v="-"/>
    <n v="33000"/>
    <s v="46_PR"/>
    <s v="05__O"/>
    <s v="26-26D"/>
    <n v="151"/>
    <s v="151 - WUDINNA - LEFEVRE STREET EXTERNAL WORKS"/>
    <b v="1"/>
    <m/>
    <b v="1"/>
    <n v="1533"/>
    <s v=""/>
    <s v=""/>
    <s v="98-Builders Preliminaries and Margin-26"/>
    <n v="0"/>
    <s v="26-26D--98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3"/>
    <s v="27-27C-_______98"/>
    <n v="4455"/>
    <x v="33"/>
    <x v="33"/>
    <x v="111"/>
    <x v="67"/>
    <s v=""/>
    <s v=""/>
    <s v="PR"/>
    <s v="Preliminaries"/>
    <s v="O"/>
    <x v="4"/>
    <n v="98"/>
    <x v="38"/>
    <s v="Item"/>
    <s v="-"/>
    <s v="-"/>
    <n v="10000"/>
    <s v="46_PR"/>
    <s v="05__O"/>
    <s v="27-27C"/>
    <n v="155"/>
    <s v="155 - STREAKY BAY - MUDGE TERRACE WASH BAY"/>
    <b v="1"/>
    <m/>
    <b v="1"/>
    <n v="1543"/>
    <s v=""/>
    <s v=""/>
    <s v="98-Builders Preliminaries and Margin-27"/>
    <n v="0"/>
    <s v="27-27C--98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54"/>
    <s v="27-27D-_______98"/>
    <n v="4488"/>
    <x v="33"/>
    <x v="33"/>
    <x v="112"/>
    <x v="11"/>
    <s v=""/>
    <s v=""/>
    <s v="PR"/>
    <s v="Preliminaries"/>
    <s v="O"/>
    <x v="4"/>
    <n v="98"/>
    <x v="38"/>
    <s v="Item"/>
    <s v="-"/>
    <s v="-"/>
    <n v="12500"/>
    <s v="46_PR"/>
    <s v="05__O"/>
    <s v="27-27D"/>
    <n v="156"/>
    <s v="156 - STREAKY BAY - MUDGE TERRACE EXTERNAL WORKS"/>
    <b v="1"/>
    <m/>
    <b v="1"/>
    <n v="1554"/>
    <s v=""/>
    <s v=""/>
    <s v="98-Builders Preliminaries and Margin-27"/>
    <n v="0"/>
    <s v="27-27D--98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65"/>
    <s v="28-28A-_______98"/>
    <n v="4523"/>
    <x v="7"/>
    <x v="7"/>
    <x v="113"/>
    <x v="40"/>
    <s v=""/>
    <s v=""/>
    <s v="PR"/>
    <s v="Preliminaries"/>
    <s v="O"/>
    <x v="4"/>
    <n v="98"/>
    <x v="38"/>
    <s v="Item"/>
    <s v="-"/>
    <s v="-"/>
    <n v="123500"/>
    <s v="46_PR"/>
    <s v="05__O"/>
    <s v="28-28A"/>
    <n v="158"/>
    <s v="158 - PT AUGUSTA - PT 12 CHAPEL STREET OFFICE BUILDING"/>
    <b v="1"/>
    <m/>
    <b v="1"/>
    <n v="1565"/>
    <s v=""/>
    <s v=""/>
    <s v="98-Builders Preliminaries and Margin-28"/>
    <n v="0"/>
    <s v="28-28A--98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3"/>
    <s v="28-28B-_______98"/>
    <n v="4573"/>
    <x v="7"/>
    <x v="7"/>
    <x v="14"/>
    <x v="12"/>
    <s v=""/>
    <s v=""/>
    <s v="PR"/>
    <s v="Preliminaries"/>
    <s v="O"/>
    <x v="4"/>
    <n v="98"/>
    <x v="38"/>
    <s v="Item"/>
    <s v="-"/>
    <s v="-"/>
    <n v="9500"/>
    <s v="46_PR"/>
    <s v="05__O"/>
    <s v="28-28B"/>
    <n v="159"/>
    <s v="159 - PT AUGUSTA - PT 12 CHAPEL STREET TENANT OFFICE"/>
    <b v="1"/>
    <m/>
    <b v="1"/>
    <n v="1583"/>
    <s v=""/>
    <s v=""/>
    <s v="98-Builders Preliminaries and Margin-28"/>
    <n v="0"/>
    <s v="28-28B--98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597"/>
    <s v="28-28C-_______98"/>
    <n v="4613"/>
    <x v="7"/>
    <x v="7"/>
    <x v="10"/>
    <x v="9"/>
    <s v=""/>
    <s v=""/>
    <s v="PR"/>
    <s v="Preliminaries"/>
    <s v="O"/>
    <x v="4"/>
    <n v="98"/>
    <x v="38"/>
    <s v="Item"/>
    <s v="-"/>
    <s v="-"/>
    <n v="5500"/>
    <s v="46_PR"/>
    <s v="05__O"/>
    <s v="28-28C"/>
    <n v="160"/>
    <s v="160 - PT AUGUSTA - PT 12 CHAPEL STREET GARAGE / STORE"/>
    <b v="1"/>
    <m/>
    <b v="1"/>
    <n v="1597"/>
    <s v=""/>
    <s v=""/>
    <s v="98-Builders Preliminaries and Margin-28"/>
    <n v="0"/>
    <s v="28-28C--98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07"/>
    <s v="28-28F-_______98"/>
    <n v="4651"/>
    <x v="7"/>
    <x v="7"/>
    <x v="114"/>
    <x v="72"/>
    <s v=""/>
    <s v=""/>
    <s v="PR"/>
    <s v="Preliminaries"/>
    <s v="O"/>
    <x v="4"/>
    <n v="98"/>
    <x v="38"/>
    <s v="Item"/>
    <s v="-"/>
    <s v="-"/>
    <n v="3000"/>
    <s v="46_PR"/>
    <s v="05__O"/>
    <s v="28-28F"/>
    <n v="163"/>
    <s v="163 - PT AUGUSTA - PT 12 CHAPEL STREET WORKSHOP / STORE"/>
    <b v="1"/>
    <m/>
    <b v="1"/>
    <n v="1607"/>
    <s v=""/>
    <s v=""/>
    <s v="98-Builders Preliminaries and Margin-28"/>
    <n v="0"/>
    <s v="28-28F--98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14"/>
    <s v="28-28G-_______98"/>
    <n v="4674"/>
    <x v="7"/>
    <x v="7"/>
    <x v="115"/>
    <x v="67"/>
    <s v=""/>
    <s v=""/>
    <s v="PR"/>
    <s v="Preliminaries"/>
    <s v="O"/>
    <x v="4"/>
    <n v="98"/>
    <x v="38"/>
    <s v="Item"/>
    <s v="-"/>
    <s v="-"/>
    <n v="10000"/>
    <s v="46_PR"/>
    <s v="05__O"/>
    <s v="28-28G"/>
    <n v="164"/>
    <s v="164 - PT AUGUSTA - PT 12 CHAPEL STREET WASH BAY"/>
    <b v="1"/>
    <m/>
    <b v="1"/>
    <n v="1614"/>
    <s v=""/>
    <s v=""/>
    <s v="98-Builders Preliminaries and Margin-28"/>
    <n v="0"/>
    <s v="28-28G--98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24"/>
    <s v="28-28H-_______98"/>
    <n v="4706"/>
    <x v="7"/>
    <x v="7"/>
    <x v="116"/>
    <x v="10"/>
    <s v=""/>
    <s v=""/>
    <s v="PR"/>
    <s v="Preliminaries"/>
    <s v="O"/>
    <x v="4"/>
    <n v="98"/>
    <x v="38"/>
    <s v="Item"/>
    <s v="-"/>
    <s v="-"/>
    <n v="12500"/>
    <s v="46_PR"/>
    <s v="05__O"/>
    <s v="28-28H"/>
    <n v="165"/>
    <s v="165 - PT AUGUSTA - PT 12 CHAPEL STREET EXTERNAL WORKS"/>
    <b v="1"/>
    <m/>
    <b v="1"/>
    <n v="1624"/>
    <s v=""/>
    <s v=""/>
    <s v="98-Builders Preliminaries and Margin-28"/>
    <n v="0"/>
    <s v="28-28H--98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37"/>
    <s v="29-29A-_______98"/>
    <n v="4741"/>
    <x v="34"/>
    <x v="34"/>
    <x v="117"/>
    <x v="40"/>
    <s v=""/>
    <s v=""/>
    <s v="PR"/>
    <s v="Preliminaries"/>
    <s v="O"/>
    <x v="4"/>
    <n v="98"/>
    <x v="38"/>
    <s v="Item"/>
    <s v="-"/>
    <s v="-"/>
    <n v="8000"/>
    <s v="46_PR"/>
    <s v="05__O"/>
    <s v="29-29A"/>
    <n v="167"/>
    <s v="167 - PT LINCOLN - BEL AIRE DRIVE OFFICE BUILDING"/>
    <b v="1"/>
    <m/>
    <b v="1"/>
    <n v="1637"/>
    <s v=""/>
    <s v=""/>
    <s v="98-Builders Preliminaries and Margin-29"/>
    <n v="0"/>
    <s v="29-29A--98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49"/>
    <s v="29-29B-_______98"/>
    <n v="4777"/>
    <x v="34"/>
    <x v="34"/>
    <x v="118"/>
    <x v="72"/>
    <s v=""/>
    <s v=""/>
    <s v="PR"/>
    <s v="Preliminaries"/>
    <s v="O"/>
    <x v="4"/>
    <n v="98"/>
    <x v="38"/>
    <s v="Item"/>
    <s v="-"/>
    <s v="-"/>
    <n v="4500"/>
    <s v="46_PR"/>
    <s v="05__O"/>
    <s v="29-29B"/>
    <n v="168"/>
    <s v="168 - PT LINCOLN - BEL AIRE DRIVE WORKSHOP / STORE"/>
    <b v="1"/>
    <m/>
    <b v="1"/>
    <n v="1649"/>
    <s v=""/>
    <s v=""/>
    <s v="98-Builders Preliminaries and Margin-29"/>
    <n v="0"/>
    <s v="29-29B--98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0"/>
    <s v="29-29D-_______98"/>
    <n v="4815"/>
    <x v="34"/>
    <x v="34"/>
    <x v="119"/>
    <x v="75"/>
    <s v=""/>
    <s v=""/>
    <s v="PR"/>
    <s v="Preliminaries"/>
    <s v="O"/>
    <x v="4"/>
    <n v="98"/>
    <x v="38"/>
    <s v="Item"/>
    <s v="-"/>
    <s v="-"/>
    <n v="1000"/>
    <s v="46_PR"/>
    <s v="05__O"/>
    <s v="29-29D"/>
    <n v="170"/>
    <s v="170 - PT LINCOLN - BEL AIRE DRIVE STORAGE SHED"/>
    <b v="1"/>
    <m/>
    <b v="1"/>
    <n v="1660"/>
    <s v=""/>
    <s v=""/>
    <s v="98-Builders Preliminaries and Margin-29"/>
    <n v="0"/>
    <s v="29-29D--98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67"/>
    <s v="29-29E-_______98"/>
    <n v="4838"/>
    <x v="34"/>
    <x v="34"/>
    <x v="120"/>
    <x v="76"/>
    <s v=""/>
    <s v=""/>
    <s v="PR"/>
    <s v="Preliminaries"/>
    <s v="O"/>
    <x v="4"/>
    <n v="98"/>
    <x v="38"/>
    <s v="Item"/>
    <s v="-"/>
    <s v="-"/>
    <n v="7000"/>
    <s v="46_PR"/>
    <s v="05__O"/>
    <s v="29-29E"/>
    <n v="171"/>
    <s v="171 - PT LINCOLN - BEL AIRE DRIVE TOILET BLOCK"/>
    <b v="1"/>
    <m/>
    <b v="1"/>
    <n v="1667"/>
    <s v=""/>
    <s v=""/>
    <s v="98-Builders Preliminaries and Margin-29"/>
    <n v="0"/>
    <s v="29-29E--98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75"/>
    <s v="29-29F-_______98"/>
    <n v="4864"/>
    <x v="34"/>
    <x v="34"/>
    <x v="121"/>
    <x v="67"/>
    <s v=""/>
    <s v=""/>
    <s v="PR"/>
    <s v="Preliminaries"/>
    <s v="O"/>
    <x v="4"/>
    <n v="98"/>
    <x v="38"/>
    <s v="Item"/>
    <s v="-"/>
    <s v="-"/>
    <n v="10000"/>
    <s v="46_PR"/>
    <s v="05__O"/>
    <s v="29-29F"/>
    <n v="172"/>
    <s v="172 - PT LINCOLN - BEL AIRE DRIVE WASH BAY"/>
    <b v="1"/>
    <m/>
    <b v="1"/>
    <n v="1675"/>
    <s v=""/>
    <s v=""/>
    <s v="98-Builders Preliminaries and Margin-29"/>
    <n v="0"/>
    <s v="29-29F--98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87"/>
    <s v="29-29G-_______98"/>
    <n v="4900"/>
    <x v="34"/>
    <x v="34"/>
    <x v="122"/>
    <x v="10"/>
    <s v=""/>
    <s v=""/>
    <s v="PR"/>
    <s v="Preliminaries"/>
    <s v="O"/>
    <x v="4"/>
    <n v="98"/>
    <x v="38"/>
    <s v="Item"/>
    <s v="-"/>
    <s v="-"/>
    <n v="73500"/>
    <s v="46_PR"/>
    <s v="05__O"/>
    <s v="29-29G"/>
    <n v="173"/>
    <s v="173 - PT LINCOLN - BEL AIRE DRIVE EXTERNAL WORKS"/>
    <b v="1"/>
    <m/>
    <b v="1"/>
    <n v="1687"/>
    <s v=""/>
    <s v=""/>
    <s v="98-Builders Preliminaries and Margin-29"/>
    <n v="0"/>
    <s v="29-29G--98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699"/>
    <s v="30-30A-_______98"/>
    <n v="4936"/>
    <x v="35"/>
    <x v="35"/>
    <x v="123"/>
    <x v="40"/>
    <s v=""/>
    <s v=""/>
    <s v="PR"/>
    <s v="Preliminaries"/>
    <s v="O"/>
    <x v="4"/>
    <n v="98"/>
    <x v="38"/>
    <s v="Item"/>
    <s v="-"/>
    <s v="-"/>
    <n v="12000"/>
    <s v="46_PR"/>
    <s v="05__O"/>
    <s v="30-30A"/>
    <n v="175"/>
    <s v="175 - CEDUNA - GOODES ROAD OFFICE BUILDING"/>
    <b v="1"/>
    <m/>
    <b v="1"/>
    <n v="1699"/>
    <s v=""/>
    <s v=""/>
    <s v="98-Builders Preliminaries and Margin-30"/>
    <n v="0"/>
    <s v="30-30A--98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0"/>
    <s v="30-30C-_______98"/>
    <n v="4974"/>
    <x v="35"/>
    <x v="35"/>
    <x v="124"/>
    <x v="77"/>
    <s v=""/>
    <s v=""/>
    <s v="PR"/>
    <s v="Preliminaries"/>
    <s v="O"/>
    <x v="4"/>
    <n v="98"/>
    <x v="38"/>
    <s v="Item"/>
    <s v="-"/>
    <s v="-"/>
    <n v="1000"/>
    <s v="46_PR"/>
    <s v="05__O"/>
    <s v="30-30C"/>
    <n v="177"/>
    <s v="177 - CEDUNA - GOODES ROAD STORAGE"/>
    <b v="1"/>
    <m/>
    <b v="1"/>
    <n v="1710"/>
    <s v=""/>
    <s v=""/>
    <s v="98-Builders Preliminaries and Margin-30"/>
    <n v="0"/>
    <s v="30-30C--98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25"/>
    <s v="30-30E-_______98"/>
    <n v="5018"/>
    <x v="35"/>
    <x v="35"/>
    <x v="125"/>
    <x v="10"/>
    <s v=""/>
    <s v=""/>
    <s v="PR"/>
    <s v="Preliminaries"/>
    <s v="O"/>
    <x v="4"/>
    <n v="98"/>
    <x v="38"/>
    <s v="Item"/>
    <s v="-"/>
    <s v="-"/>
    <n v="49000"/>
    <s v="46_PR"/>
    <s v="05__O"/>
    <s v="30-30E"/>
    <n v="179"/>
    <s v="179 - CEDUNA - GOODES ROAD EXTERNAL WORKS"/>
    <b v="1"/>
    <m/>
    <b v="1"/>
    <n v="1725"/>
    <s v=""/>
    <s v=""/>
    <s v="98-Builders Preliminaries and Margin-30"/>
    <n v="0"/>
    <s v="30-30E--98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36"/>
    <s v="31-31A-_______98"/>
    <n v="5053"/>
    <x v="36"/>
    <x v="36"/>
    <x v="126"/>
    <x v="1"/>
    <s v=""/>
    <s v=""/>
    <s v="PR"/>
    <s v="Preliminaries"/>
    <s v="O"/>
    <x v="4"/>
    <n v="98"/>
    <x v="38"/>
    <s v="Item"/>
    <s v="-"/>
    <s v="-"/>
    <n v="72000"/>
    <s v="46_PR"/>
    <s v="05__O"/>
    <s v="31-31A"/>
    <n v="181"/>
    <s v="181 - CLARE - 14 LENNON STREET OFFICE BUILDING"/>
    <b v="1"/>
    <m/>
    <b v="1"/>
    <n v="1736"/>
    <s v=""/>
    <s v=""/>
    <s v="98-Builders Preliminaries and Margin-31"/>
    <n v="0"/>
    <s v="31-31A--98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3"/>
    <s v="31-31B-_______98"/>
    <n v="5101"/>
    <x v="36"/>
    <x v="36"/>
    <x v="127"/>
    <x v="78"/>
    <s v=""/>
    <s v=""/>
    <s v="PR"/>
    <s v="Preliminaries"/>
    <s v="O"/>
    <x v="4"/>
    <n v="98"/>
    <x v="38"/>
    <s v="Item"/>
    <s v="-"/>
    <s v="-"/>
    <n v="8500"/>
    <s v="46_PR"/>
    <s v="05__O"/>
    <s v="31-31B"/>
    <n v="182"/>
    <s v="182 - CLARE - 14 LENNON STREET ENGINEERING OFFICE / LUNCHROOM BUILDING"/>
    <b v="1"/>
    <m/>
    <b v="1"/>
    <n v="1753"/>
    <s v=""/>
    <s v=""/>
    <s v="98-Builders Preliminaries and Margin-31"/>
    <n v="0"/>
    <s v="31-31B--98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3"/>
    <s v="31-31C-_______98"/>
    <n v="5133"/>
    <x v="36"/>
    <x v="36"/>
    <x v="128"/>
    <x v="5"/>
    <s v=""/>
    <s v=""/>
    <s v="PR"/>
    <s v="Preliminaries"/>
    <s v="O"/>
    <x v="4"/>
    <n v="98"/>
    <x v="38"/>
    <s v="Item"/>
    <s v="-"/>
    <s v="-"/>
    <n v="3000"/>
    <s v="46_PR"/>
    <s v="05__O"/>
    <s v="31-31C"/>
    <n v="183"/>
    <s v="183 - CLARE - 14 LENNON STREET WORKSHOP"/>
    <b v="1"/>
    <m/>
    <b v="1"/>
    <n v="1763"/>
    <s v=""/>
    <s v=""/>
    <s v="98-Builders Preliminaries and Margin-31"/>
    <n v="0"/>
    <s v="31-31C--98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2"/>
    <s v="31-31D-_______98"/>
    <n v="5162"/>
    <x v="36"/>
    <x v="36"/>
    <x v="129"/>
    <x v="79"/>
    <s v=""/>
    <s v=""/>
    <s v="PR"/>
    <s v="Preliminaries"/>
    <s v="O"/>
    <x v="4"/>
    <n v="98"/>
    <x v="38"/>
    <s v="Item"/>
    <s v="-"/>
    <s v="-"/>
    <n v="4000"/>
    <s v="46_PR"/>
    <s v="05__O"/>
    <s v="31-31D"/>
    <n v="184"/>
    <s v="184 - CLARE - 14 LENNON STREET TRUCK SHELTER"/>
    <b v="1"/>
    <m/>
    <b v="1"/>
    <n v="1772"/>
    <s v=""/>
    <s v=""/>
    <s v="98-Builders Preliminaries and Margin-31"/>
    <n v="0"/>
    <s v="31-31D--98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3"/>
    <s v="31-31E-_______98"/>
    <n v="5195"/>
    <x v="36"/>
    <x v="36"/>
    <x v="130"/>
    <x v="11"/>
    <s v=""/>
    <s v=""/>
    <s v="PR"/>
    <s v="Preliminaries"/>
    <s v="O"/>
    <x v="4"/>
    <n v="98"/>
    <x v="38"/>
    <s v="Item"/>
    <s v="-"/>
    <s v="-"/>
    <n v="52000"/>
    <s v="46_PR"/>
    <s v="05__O"/>
    <s v="31-31E"/>
    <n v="185"/>
    <s v="185 - CLARE - 14 LENNON STREET EXTERNAL WORKS"/>
    <b v="1"/>
    <m/>
    <b v="1"/>
    <n v="1783"/>
    <s v=""/>
    <s v=""/>
    <s v="98-Builders Preliminaries and Margin-31"/>
    <n v="0"/>
    <s v="31-31E--98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798"/>
    <s v="32-32A-_______98"/>
    <n v="5237"/>
    <x v="22"/>
    <x v="22"/>
    <x v="131"/>
    <x v="40"/>
    <s v=""/>
    <s v=""/>
    <s v="PR"/>
    <s v="Preliminaries"/>
    <s v="O"/>
    <x v="4"/>
    <n v="98"/>
    <x v="38"/>
    <s v="Item"/>
    <s v="-"/>
    <s v="-"/>
    <n v="4000"/>
    <s v="46_PR"/>
    <s v="05__O"/>
    <s v="32-32A"/>
    <n v="187"/>
    <s v="187 - CLEVE - DEPOT STREET OFFICE BUILDING"/>
    <b v="1"/>
    <m/>
    <b v="1"/>
    <n v="1798"/>
    <s v=""/>
    <s v=""/>
    <s v="98-Builders Preliminaries and Margin-32"/>
    <n v="0"/>
    <s v="32-32A--98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1"/>
    <s v="32-32B-_______98"/>
    <n v="5277"/>
    <x v="22"/>
    <x v="22"/>
    <x v="40"/>
    <x v="29"/>
    <s v=""/>
    <s v=""/>
    <s v="PR"/>
    <s v="Preliminaries"/>
    <s v="O"/>
    <x v="4"/>
    <n v="98"/>
    <x v="38"/>
    <s v="Item"/>
    <s v="-"/>
    <s v="-"/>
    <n v="7500"/>
    <s v="46_PR"/>
    <s v="05__O"/>
    <s v="32-32B"/>
    <n v="188"/>
    <s v="188 - CLEVE - DEPOT STREET GARAGE / WORKSHOP"/>
    <b v="1"/>
    <m/>
    <b v="1"/>
    <n v="1811"/>
    <s v=""/>
    <s v=""/>
    <s v="98-Builders Preliminaries and Margin-32"/>
    <n v="0"/>
    <s v="32-32B--98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19"/>
    <s v="32-32D-_______98"/>
    <n v="5306"/>
    <x v="22"/>
    <x v="22"/>
    <x v="132"/>
    <x v="67"/>
    <s v=""/>
    <s v=""/>
    <s v="PR"/>
    <s v="Preliminaries"/>
    <s v="O"/>
    <x v="4"/>
    <n v="98"/>
    <x v="38"/>
    <s v="Item"/>
    <s v="-"/>
    <s v="-"/>
    <n v="10000"/>
    <s v="46_PR"/>
    <s v="05__O"/>
    <s v="32-32D"/>
    <n v="190"/>
    <s v="190 - CLEVE - DEPOT STREET WASH BAY"/>
    <b v="1"/>
    <m/>
    <b v="1"/>
    <n v="1819"/>
    <s v=""/>
    <s v=""/>
    <s v="98-Builders Preliminaries and Margin-32"/>
    <n v="0"/>
    <s v="32-32D--98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0"/>
    <s v="32-32E-_______98"/>
    <n v="5339"/>
    <x v="22"/>
    <x v="22"/>
    <x v="133"/>
    <x v="10"/>
    <s v=""/>
    <s v=""/>
    <s v="PR"/>
    <s v="Preliminaries"/>
    <s v="O"/>
    <x v="4"/>
    <n v="98"/>
    <x v="38"/>
    <s v="Item"/>
    <s v="-"/>
    <s v="-"/>
    <n v="22000"/>
    <s v="46_PR"/>
    <s v="05__O"/>
    <s v="32-32E"/>
    <n v="191"/>
    <s v="191 - CLEVE - DEPOT STREET EXTERNAL WORKS"/>
    <b v="1"/>
    <m/>
    <b v="1"/>
    <n v="1830"/>
    <s v=""/>
    <s v=""/>
    <s v="98-Builders Preliminaries and Margin-32"/>
    <n v="0"/>
    <s v="32-32E--98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1"/>
    <s v="33-33A-_______98"/>
    <n v="5374"/>
    <x v="12"/>
    <x v="12"/>
    <x v="16"/>
    <x v="14"/>
    <s v=""/>
    <s v=""/>
    <s v="PR"/>
    <s v="Preliminaries"/>
    <s v="O"/>
    <x v="4"/>
    <n v="98"/>
    <x v="38"/>
    <s v="Item"/>
    <s v="-"/>
    <s v="-"/>
    <n v="3000"/>
    <s v="46_PR"/>
    <s v="05__O"/>
    <s v="33-33A"/>
    <n v="193"/>
    <s v="193 - DAVENPORT - YORKEYS CROSSING ROAD TRAINING OFFICE"/>
    <b v="1"/>
    <m/>
    <b v="1"/>
    <n v="1841"/>
    <s v=""/>
    <s v=""/>
    <s v="98-Builders Preliminaries and Margin-33"/>
    <n v="0"/>
    <s v="33-33A--98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1"/>
    <s v="33-33B-_______98"/>
    <n v="5406"/>
    <x v="12"/>
    <x v="12"/>
    <x v="134"/>
    <x v="5"/>
    <s v=""/>
    <s v=""/>
    <s v="PR"/>
    <s v="Preliminaries"/>
    <s v="O"/>
    <x v="4"/>
    <n v="98"/>
    <x v="38"/>
    <s v="Item"/>
    <s v="-"/>
    <s v="-"/>
    <n v="3000"/>
    <s v="46_PR"/>
    <s v="05__O"/>
    <s v="33-33B"/>
    <n v="194"/>
    <s v="194 - DAVENPORT - YORKEYS CROSSING ROAD WORKSHOP"/>
    <b v="1"/>
    <m/>
    <b v="1"/>
    <n v="1851"/>
    <s v=""/>
    <s v=""/>
    <s v="98-Builders Preliminaries and Margin-33"/>
    <n v="0"/>
    <s v="33-33B--98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64"/>
    <s v="33-33C-_______98"/>
    <n v="5441"/>
    <x v="12"/>
    <x v="12"/>
    <x v="135"/>
    <x v="10"/>
    <s v=""/>
    <s v=""/>
    <s v="PR"/>
    <s v="Preliminaries"/>
    <s v="O"/>
    <x v="4"/>
    <n v="98"/>
    <x v="38"/>
    <s v="Item"/>
    <s v="-"/>
    <s v="-"/>
    <n v="56000"/>
    <s v="46_PR"/>
    <s v="05__O"/>
    <s v="33-33C"/>
    <n v="195"/>
    <s v="195 - DAVENPORT - YORKEYS CROSSING ROAD EXTERNAL WORKS"/>
    <b v="1"/>
    <m/>
    <b v="1"/>
    <n v="1864"/>
    <s v=""/>
    <s v=""/>
    <s v="98-Builders Preliminaries and Margin-33"/>
    <n v="0"/>
    <s v="33-33C--98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78"/>
    <s v="34-34A-_______98"/>
    <n v="5483"/>
    <x v="37"/>
    <x v="37"/>
    <x v="136"/>
    <x v="80"/>
    <s v=""/>
    <s v=""/>
    <s v="PR"/>
    <s v="Preliminaries"/>
    <s v="O"/>
    <x v="4"/>
    <n v="98"/>
    <x v="38"/>
    <s v="Item"/>
    <s v="-"/>
    <s v="-"/>
    <n v="7500"/>
    <s v="46_PR"/>
    <s v="05__O"/>
    <s v="34-34A"/>
    <n v="197"/>
    <s v="197 - KINGSCOTE - 32 TELEGRAPH ROAD MAIN BUILDING"/>
    <b v="1"/>
    <m/>
    <b v="1"/>
    <n v="1878"/>
    <s v=""/>
    <s v=""/>
    <s v="98-Builders Preliminaries and Margin-34"/>
    <n v="0"/>
    <s v="34-34A--98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88"/>
    <s v="34-34B-_______98"/>
    <n v="5513"/>
    <x v="37"/>
    <x v="37"/>
    <x v="137"/>
    <x v="11"/>
    <s v=""/>
    <s v=""/>
    <s v="PR"/>
    <s v="Preliminaries"/>
    <s v="O"/>
    <x v="4"/>
    <n v="98"/>
    <x v="38"/>
    <s v="Item"/>
    <s v="-"/>
    <s v="-"/>
    <n v="25500"/>
    <s v="46_PR"/>
    <s v="05__O"/>
    <s v="34-34B"/>
    <n v="198"/>
    <s v="198 - KINGSCOTE - 32 TELEGRAPH ROAD EXTERNAL WORKS"/>
    <b v="1"/>
    <m/>
    <b v="1"/>
    <n v="1888"/>
    <s v=""/>
    <s v=""/>
    <s v="98-Builders Preliminaries and Margin-34"/>
    <n v="0"/>
    <s v="34-34B--98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899"/>
    <s v="35-35A-_______98"/>
    <n v="5544"/>
    <x v="8"/>
    <x v="8"/>
    <x v="11"/>
    <x v="1"/>
    <s v=""/>
    <s v=""/>
    <s v="PR"/>
    <s v="Preliminaries"/>
    <s v="O"/>
    <x v="4"/>
    <n v="98"/>
    <x v="38"/>
    <s v="Item"/>
    <s v="-"/>
    <s v="-"/>
    <n v="59500"/>
    <s v="46_PR"/>
    <s v="05__O"/>
    <s v="35-35A"/>
    <n v="200"/>
    <s v="200 - GUMERACHA - BIRDWOOD ROAD OFFICE BUILDING"/>
    <b v="1"/>
    <m/>
    <b v="1"/>
    <n v="1899"/>
    <s v=""/>
    <s v=""/>
    <s v="98-Builders Preliminaries and Margin-35"/>
    <n v="0"/>
    <s v="35-35A--98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08"/>
    <s v="35-35B-_______98"/>
    <n v="5573"/>
    <x v="8"/>
    <x v="8"/>
    <x v="138"/>
    <x v="81"/>
    <s v=""/>
    <s v=""/>
    <s v="PR"/>
    <s v="Preliminaries"/>
    <s v="O"/>
    <x v="4"/>
    <n v="98"/>
    <x v="38"/>
    <s v="Item"/>
    <s v="-"/>
    <s v="-"/>
    <n v="12000"/>
    <s v="46_PR"/>
    <s v="05__O"/>
    <s v="35-35B"/>
    <n v="201"/>
    <s v="201 - GUMERACHA - BIRDWOOD ROAD LUNCH/MEETING ROOM"/>
    <b v="1"/>
    <m/>
    <b v="1"/>
    <n v="1908"/>
    <s v=""/>
    <s v=""/>
    <s v="98-Builders Preliminaries and Margin-35"/>
    <n v="0"/>
    <s v="35-35B--98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17"/>
    <s v="35-35C-_______98"/>
    <n v="5602"/>
    <x v="8"/>
    <x v="8"/>
    <x v="139"/>
    <x v="5"/>
    <s v=""/>
    <s v=""/>
    <s v="PR"/>
    <s v="Preliminaries"/>
    <s v="O"/>
    <x v="4"/>
    <n v="98"/>
    <x v="38"/>
    <s v="Item"/>
    <s v="-"/>
    <s v="-"/>
    <n v="118500"/>
    <s v="46_PR"/>
    <s v="05__O"/>
    <s v="35-35C"/>
    <n v="202"/>
    <s v="202 - GUMERACHA - BIRDWOOD ROAD WORKSHOP"/>
    <b v="1"/>
    <m/>
    <b v="1"/>
    <n v="1917"/>
    <s v=""/>
    <s v=""/>
    <s v="98-Builders Preliminaries and Margin-35"/>
    <n v="0"/>
    <s v="35-35C--98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0"/>
    <s v="35-35D-_______98"/>
    <n v="5643"/>
    <x v="8"/>
    <x v="8"/>
    <x v="140"/>
    <x v="11"/>
    <s v=""/>
    <s v=""/>
    <s v="PR"/>
    <s v="Preliminaries"/>
    <s v="O"/>
    <x v="4"/>
    <n v="98"/>
    <x v="38"/>
    <s v="Item"/>
    <s v="-"/>
    <s v="-"/>
    <n v="36000"/>
    <s v="46_PR"/>
    <s v="05__O"/>
    <s v="35-35D"/>
    <n v="203"/>
    <s v="203 - GUMERACHA - BIRDWOOD ROAD EXTERNAL WORKS"/>
    <b v="1"/>
    <m/>
    <b v="1"/>
    <n v="1930"/>
    <s v=""/>
    <s v=""/>
    <s v="98-Builders Preliminaries and Margin-35"/>
    <n v="0"/>
    <s v="35-35D--98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53"/>
    <s v="36-36A-_______98"/>
    <n v="5702"/>
    <x v="13"/>
    <x v="13"/>
    <x v="24"/>
    <x v="18"/>
    <s v=""/>
    <s v=""/>
    <s v="PR"/>
    <s v="Preliminaries"/>
    <s v="O"/>
    <x v="4"/>
    <n v="98"/>
    <x v="38"/>
    <s v="Item"/>
    <s v="-"/>
    <s v="-"/>
    <n v="17000"/>
    <s v="46_PR"/>
    <s v="05__O"/>
    <s v="36-36A"/>
    <n v="205"/>
    <s v="205 - MT BARKER - 31 ALEXANDRINA ROAD MAIN OFFICE BUILDING"/>
    <b v="1"/>
    <m/>
    <b v="1"/>
    <n v="1953"/>
    <s v=""/>
    <s v=""/>
    <s v="98-Builders Preliminaries and Margin-36"/>
    <n v="0"/>
    <s v="36-36A--98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69"/>
    <s v="36-36B-_______98"/>
    <n v="5750"/>
    <x v="13"/>
    <x v="13"/>
    <x v="141"/>
    <x v="72"/>
    <s v=""/>
    <s v=""/>
    <s v="PR"/>
    <s v="Preliminaries"/>
    <s v="O"/>
    <x v="4"/>
    <n v="98"/>
    <x v="38"/>
    <s v="Item"/>
    <s v="-"/>
    <s v="-"/>
    <n v="12000"/>
    <s v="46_PR"/>
    <s v="05__O"/>
    <s v="36-36B"/>
    <n v="206"/>
    <s v="206 - MT BARKER - 31 ALEXANDRINA ROAD WORKSHOP / STORE"/>
    <b v="1"/>
    <m/>
    <b v="1"/>
    <n v="1969"/>
    <s v=""/>
    <s v=""/>
    <s v="98-Builders Preliminaries and Margin-36"/>
    <n v="0"/>
    <s v="36-36B--98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1"/>
    <s v="36-36C-_______98"/>
    <n v="5787"/>
    <x v="13"/>
    <x v="13"/>
    <x v="19"/>
    <x v="16"/>
    <s v=""/>
    <s v=""/>
    <s v="PR"/>
    <s v="Preliminaries"/>
    <s v="O"/>
    <x v="4"/>
    <n v="98"/>
    <x v="38"/>
    <s v="Item"/>
    <s v="-"/>
    <s v="-"/>
    <n v="8500"/>
    <s v="46_PR"/>
    <s v="05__O"/>
    <s v="36-36C"/>
    <n v="207"/>
    <s v="207 - MT BARKER - 31 ALEXANDRINA ROAD LINESMANS OFFICE"/>
    <b v="1"/>
    <m/>
    <b v="1"/>
    <n v="1981"/>
    <s v=""/>
    <s v=""/>
    <s v="98-Builders Preliminaries and Margin-36"/>
    <n v="0"/>
    <s v="36-36C--98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1995"/>
    <s v="36-36D-_______98"/>
    <n v="5827"/>
    <x v="13"/>
    <x v="13"/>
    <x v="142"/>
    <x v="11"/>
    <s v=""/>
    <s v=""/>
    <s v="PR"/>
    <s v="Preliminaries"/>
    <s v="O"/>
    <x v="4"/>
    <n v="98"/>
    <x v="38"/>
    <s v="Item"/>
    <s v="-"/>
    <s v="-"/>
    <n v="84500"/>
    <s v="46_PR"/>
    <s v="05__O"/>
    <s v="36-36D"/>
    <n v="208"/>
    <s v="208 - MT BARKER - 31 ALEXANDRINA ROAD EXTERNAL WORKS"/>
    <b v="1"/>
    <m/>
    <b v="1"/>
    <n v="1995"/>
    <s v=""/>
    <s v=""/>
    <s v="98-Builders Preliminaries and Margin-36"/>
    <n v="0"/>
    <s v="36-36D--98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06"/>
    <s v="37-37A-_______98"/>
    <n v="5860"/>
    <x v="38"/>
    <x v="38"/>
    <x v="143"/>
    <x v="40"/>
    <s v=""/>
    <s v=""/>
    <s v="PR"/>
    <s v="Preliminaries"/>
    <s v="O"/>
    <x v="4"/>
    <n v="98"/>
    <x v="38"/>
    <s v="Item"/>
    <s v="-"/>
    <s v="-"/>
    <n v="62000"/>
    <s v="46_PR"/>
    <s v="05__O"/>
    <s v="37-37A"/>
    <n v="210"/>
    <s v="210 - VICTOR HARBOR - 45 MENTONE ROAD OFFICE BUILDING"/>
    <b v="1"/>
    <m/>
    <b v="1"/>
    <n v="2006"/>
    <s v=""/>
    <s v=""/>
    <s v="98-Builders Preliminaries and Margin-37"/>
    <n v="0"/>
    <s v="37-37A--98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17"/>
    <s v="37-37B-_______98"/>
    <n v="5894"/>
    <x v="38"/>
    <x v="38"/>
    <x v="144"/>
    <x v="82"/>
    <s v=""/>
    <s v=""/>
    <s v="PR"/>
    <s v="Preliminaries"/>
    <s v="O"/>
    <x v="4"/>
    <n v="98"/>
    <x v="38"/>
    <s v="Item"/>
    <s v="-"/>
    <s v="-"/>
    <n v="2500"/>
    <s v="46_PR"/>
    <s v="05__O"/>
    <s v="37-37B"/>
    <n v="211"/>
    <s v="211 - VICTOR HARBOR - 45 MENTONE ROAD GARAGE"/>
    <b v="1"/>
    <m/>
    <b v="1"/>
    <n v="2017"/>
    <s v=""/>
    <s v=""/>
    <s v="98-Builders Preliminaries and Margin-37"/>
    <n v="0"/>
    <s v="37-37B--98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35"/>
    <s v="37-37E-_______98"/>
    <n v="5949"/>
    <x v="38"/>
    <x v="38"/>
    <x v="145"/>
    <x v="10"/>
    <s v=""/>
    <s v=""/>
    <s v="PR"/>
    <s v="Preliminaries"/>
    <s v="O"/>
    <x v="4"/>
    <n v="98"/>
    <x v="38"/>
    <s v="Item"/>
    <s v="-"/>
    <s v="-"/>
    <n v="73000"/>
    <s v="46_PR"/>
    <s v="05__O"/>
    <s v="37-37E"/>
    <n v="214"/>
    <s v="214 - VICTOR HARBOR - 45 MENTONE ROAD EXTERNAL WORKS"/>
    <b v="1"/>
    <m/>
    <b v="1"/>
    <n v="2035"/>
    <s v=""/>
    <s v=""/>
    <s v="98-Builders Preliminaries and Margin-37"/>
    <n v="0"/>
    <s v="37-37E--98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0"/>
    <s v="38-38C-_______98"/>
    <n v="6001"/>
    <x v="39"/>
    <x v="39"/>
    <x v="146"/>
    <x v="11"/>
    <s v=""/>
    <s v=""/>
    <s v="PR"/>
    <s v="Preliminaries"/>
    <s v="O"/>
    <x v="4"/>
    <n v="98"/>
    <x v="38"/>
    <s v="Item"/>
    <s v="-"/>
    <s v="-"/>
    <n v="46500"/>
    <s v="46_PR"/>
    <s v="05__O"/>
    <s v="38-38C"/>
    <n v="218"/>
    <s v="218 - KADINA - SOUTH TERRACE EXTERNAL WORKS"/>
    <b v="1"/>
    <m/>
    <b v="1"/>
    <n v="2050"/>
    <s v=""/>
    <s v=""/>
    <s v="98-Builders Preliminaries and Margin-38"/>
    <n v="0"/>
    <s v="38-38C--98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0"/>
    <s v="39-39A-_______98"/>
    <n v="6031"/>
    <x v="18"/>
    <x v="18"/>
    <x v="147"/>
    <x v="13"/>
    <s v=""/>
    <s v=""/>
    <s v="PR"/>
    <s v="Preliminaries"/>
    <s v="O"/>
    <x v="4"/>
    <n v="98"/>
    <x v="38"/>
    <s v="Item"/>
    <s v="-"/>
    <s v="-"/>
    <n v="500"/>
    <s v="46_PR"/>
    <s v="05__O"/>
    <s v="39-39A"/>
    <n v="220"/>
    <s v="220 - PT PIRIE - FEELEY STREET OFFICE"/>
    <b v="1"/>
    <m/>
    <b v="1"/>
    <n v="2060"/>
    <s v=""/>
    <s v=""/>
    <s v="98-Builders Preliminaries and Margin-39"/>
    <n v="0"/>
    <s v="39-39A--98"/>
    <s v=""/>
    <s v="39-39A-"/>
    <n v="1"/>
    <m/>
    <s v="not APN"/>
    <s v="not APN"/>
    <n v="0"/>
    <n v="1.04"/>
    <n v="0"/>
    <s v="on costs"/>
    <n v="1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68"/>
    <s v="39-39B-_______98"/>
    <n v="6058"/>
    <x v="18"/>
    <x v="18"/>
    <x v="148"/>
    <x v="83"/>
    <s v=""/>
    <s v=""/>
    <s v="PR"/>
    <s v="Preliminaries"/>
    <s v="O"/>
    <x v="4"/>
    <n v="98"/>
    <x v="38"/>
    <s v="Item"/>
    <s v="-"/>
    <s v="-"/>
    <n v="2000"/>
    <s v="46_PR"/>
    <s v="05__O"/>
    <s v="39-39B"/>
    <n v="221"/>
    <s v="221 - PT PIRIE - FEELEY STREET LUNCHROOM/MEETING ROOM"/>
    <b v="1"/>
    <m/>
    <b v="1"/>
    <n v="2068"/>
    <s v=""/>
    <s v=""/>
    <s v="98-Builders Preliminaries and Margin-39"/>
    <n v="0"/>
    <s v="39-39B--98"/>
    <s v=""/>
    <s v="39-39B-"/>
    <n v="1"/>
    <m/>
    <s v="not APN"/>
    <s v="not APN"/>
    <n v="0"/>
    <n v="0.78139534883720929"/>
    <n v="0"/>
    <s v="on costs"/>
    <n v="1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0"/>
    <s v="39-39C-_______98"/>
    <n v="6094"/>
    <x v="18"/>
    <x v="18"/>
    <x v="29"/>
    <x v="5"/>
    <s v=""/>
    <s v=""/>
    <s v="PR"/>
    <s v="Preliminaries"/>
    <s v="O"/>
    <x v="4"/>
    <n v="98"/>
    <x v="38"/>
    <s v="Item"/>
    <s v="-"/>
    <s v="-"/>
    <n v="2000"/>
    <s v="46_PR"/>
    <s v="05__O"/>
    <s v="39-39C"/>
    <n v="222"/>
    <s v="222 - PT PIRIE - FEELEY STREET WORKSHOP"/>
    <b v="1"/>
    <m/>
    <b v="1"/>
    <n v="2080"/>
    <s v=""/>
    <s v=""/>
    <s v="98-Builders Preliminaries and Margin-39"/>
    <n v="0"/>
    <s v="39-39C--98"/>
    <s v=""/>
    <s v="39-39C-"/>
    <n v="1"/>
    <m/>
    <s v="not APN"/>
    <s v="not APN"/>
    <n v="0"/>
    <n v="0.73098301987360081"/>
    <n v="0"/>
    <s v="on costs"/>
    <n v="1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86"/>
    <s v="39-39D-_______98"/>
    <n v="6115"/>
    <x v="18"/>
    <x v="18"/>
    <x v="149"/>
    <x v="67"/>
    <s v=""/>
    <s v=""/>
    <s v="PR"/>
    <s v="Preliminaries"/>
    <s v="O"/>
    <x v="4"/>
    <n v="98"/>
    <x v="38"/>
    <s v="Item"/>
    <s v="-"/>
    <s v="-"/>
    <n v="10000"/>
    <s v="46_PR"/>
    <s v="05__O"/>
    <s v="39-39D"/>
    <n v="223"/>
    <s v="223 - PT PIRIE - FEELEY STREET WASH BAY"/>
    <b v="1"/>
    <m/>
    <b v="1"/>
    <n v="2086"/>
    <s v=""/>
    <s v=""/>
    <s v="98-Builders Preliminaries and Margin-39"/>
    <n v="0"/>
    <s v="39-39D--98"/>
    <s v=""/>
    <s v="39-39D-"/>
    <n v="1"/>
    <m/>
    <s v="not APN"/>
    <s v="not APN"/>
    <n v="0"/>
    <n v="0.53230769230769226"/>
    <n v="0"/>
    <s v="on costs"/>
    <n v="1"/>
    <n v="0.10055248618784531"/>
    <m/>
    <n v="0"/>
    <x v="1"/>
    <n v="0.93473895582329314"/>
    <n v="0"/>
    <x v="1"/>
    <x v="0"/>
    <n v="0"/>
    <x v="3"/>
    <x v="3"/>
    <n v="300000"/>
    <s v="Other smaller work items"/>
    <s v="Regional"/>
    <x v="1"/>
  </r>
  <r>
    <n v="2096"/>
    <s v="39-39E-_______98"/>
    <n v="6146"/>
    <x v="18"/>
    <x v="18"/>
    <x v="150"/>
    <x v="11"/>
    <s v=""/>
    <s v=""/>
    <s v="PR"/>
    <s v="Preliminaries"/>
    <s v="O"/>
    <x v="4"/>
    <n v="98"/>
    <x v="38"/>
    <s v="Item"/>
    <s v="-"/>
    <s v="-"/>
    <n v="47000"/>
    <s v="46_PR"/>
    <s v="05__O"/>
    <s v="39-39E"/>
    <n v="224"/>
    <s v="224 - PT PIRIE - FEELEY STREET EXTERNAL WORKS"/>
    <b v="1"/>
    <m/>
    <b v="1"/>
    <n v="2096"/>
    <s v=""/>
    <s v=""/>
    <s v="98-Builders Preliminaries and Margin-39"/>
    <n v="0"/>
    <s v="39-39E--98"/>
    <s v=""/>
    <s v="39-39E-"/>
    <n v="1"/>
    <m/>
    <s v="not APN"/>
    <s v="not APN"/>
    <n v="0"/>
    <n v="0.67533051677884692"/>
    <n v="0"/>
    <s v="on costs"/>
    <n v="1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05"/>
    <s v="40-40A-_______98"/>
    <n v="6174"/>
    <x v="10"/>
    <x v="10"/>
    <x v="151"/>
    <x v="80"/>
    <s v=""/>
    <s v=""/>
    <s v="PR"/>
    <s v="Preliminaries"/>
    <s v="O"/>
    <x v="4"/>
    <n v="98"/>
    <x v="38"/>
    <s v="Item"/>
    <s v="-"/>
    <s v="-"/>
    <n v="111500"/>
    <s v="46_PR"/>
    <s v="05__O"/>
    <s v="40-40A"/>
    <n v="226"/>
    <s v="226 - YORKETOWN - WAROOKA ROAD MAIN BUILDING"/>
    <b v="1"/>
    <m/>
    <b v="1"/>
    <n v="2105"/>
    <s v=""/>
    <s v=""/>
    <s v="98-Builders Preliminaries and Margin-40"/>
    <n v="0"/>
    <s v="40-40A--98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0"/>
    <s v="40-40B-_______98"/>
    <n v="6218"/>
    <x v="10"/>
    <x v="10"/>
    <x v="13"/>
    <x v="11"/>
    <s v=""/>
    <s v=""/>
    <s v="PR"/>
    <s v="Preliminaries"/>
    <s v="O"/>
    <x v="4"/>
    <n v="98"/>
    <x v="38"/>
    <s v="Item"/>
    <s v="-"/>
    <s v="-"/>
    <n v="54000"/>
    <s v="46_PR"/>
    <s v="05__O"/>
    <s v="40-40B"/>
    <n v="227"/>
    <s v="227 - YORKETOWN - WAROOKA ROAD EXTERNAL WORKS"/>
    <b v="1"/>
    <m/>
    <b v="1"/>
    <n v="2120"/>
    <s v=""/>
    <s v=""/>
    <s v="98-Builders Preliminaries and Margin-40"/>
    <n v="0"/>
    <s v="40-40B--98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0"/>
    <s v="41-41A-_______98"/>
    <n v="6250"/>
    <x v="40"/>
    <x v="40"/>
    <x v="152"/>
    <x v="84"/>
    <s v=""/>
    <s v=""/>
    <s v="PR"/>
    <s v="Preliminaries"/>
    <s v="O"/>
    <x v="4"/>
    <n v="98"/>
    <x v="38"/>
    <s v="Item"/>
    <s v="-"/>
    <s v="-"/>
    <n v="210000"/>
    <s v="46_PR"/>
    <s v="05__O"/>
    <s v="41-41A"/>
    <n v="229"/>
    <s v="229 - SEAFORD - 37 SHEARER DRIVE Logistic Shed"/>
    <b v="1"/>
    <m/>
    <b v="1"/>
    <n v="2130"/>
    <s v=""/>
    <s v=""/>
    <s v="98-Builders Preliminaries and Margin-41"/>
    <n v="0"/>
    <s v="41-41A--98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38"/>
    <s v="41-41B-_______98"/>
    <n v="6291"/>
    <x v="40"/>
    <x v="40"/>
    <x v="153"/>
    <x v="67"/>
    <s v=""/>
    <s v=""/>
    <s v="PR"/>
    <s v="Preliminaries"/>
    <s v="O"/>
    <x v="4"/>
    <n v="98"/>
    <x v="38"/>
    <s v="Item"/>
    <s v="-"/>
    <s v="-"/>
    <n v="10000"/>
    <s v="46_PR"/>
    <s v="05__O"/>
    <s v="41-41B"/>
    <n v="230"/>
    <s v="230 - SEAFORD - 37 SHEARER DRIVE Wash bay"/>
    <b v="1"/>
    <m/>
    <b v="1"/>
    <n v="2138"/>
    <s v=""/>
    <s v=""/>
    <s v="98-Builders Preliminaries and Margin-41"/>
    <n v="0"/>
    <s v="41-41B--98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3"/>
    <s v="41-41C-_______98"/>
    <n v="6355"/>
    <x v="40"/>
    <x v="40"/>
    <x v="154"/>
    <x v="10"/>
    <s v=""/>
    <s v=""/>
    <s v="PR"/>
    <s v="Preliminaries"/>
    <s v="O"/>
    <x v="4"/>
    <n v="98"/>
    <x v="38"/>
    <s v="Item"/>
    <s v="-"/>
    <s v="-"/>
    <n v="428500"/>
    <s v="46_PR"/>
    <s v="05__O"/>
    <s v="41-41C"/>
    <n v="231"/>
    <s v="231 - SEAFORD - 37 SHEARER DRIVE External Works"/>
    <b v="1"/>
    <m/>
    <b v="1"/>
    <n v="2153"/>
    <s v=""/>
    <s v=""/>
    <s v="98-Builders Preliminaries and Margin-41"/>
    <n v="0"/>
    <s v="41-41C--98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1141"/>
    <s v="20-20A-______120"/>
    <n v="3289"/>
    <x v="32"/>
    <x v="32"/>
    <x v="93"/>
    <x v="1"/>
    <s v=""/>
    <s v=""/>
    <s v="RF"/>
    <s v="Roof"/>
    <s v="A"/>
    <x v="1"/>
    <n v="120"/>
    <x v="159"/>
    <s v="Item"/>
    <s v="-"/>
    <s v="-"/>
    <n v="2500"/>
    <s v="04_RF"/>
    <s v="01__A"/>
    <s v="20-20A"/>
    <n v="115"/>
    <s v="115 - BARMERA - 59-61 TONKIN AVENUE OFFICE BUILDING"/>
    <b v="1"/>
    <m/>
    <b v="1"/>
    <n v="1141"/>
    <s v=""/>
    <s v=""/>
    <s v="120-Allowance to supply and install gutter guard to box gutter - overflow due to blockages causing ceiling damage-20"/>
    <n v="0"/>
    <s v="20-20A--120"/>
    <s v=""/>
    <s v="20-20A-"/>
    <n v="1"/>
    <m/>
    <s v="not APN"/>
    <s v="not APN"/>
    <n v="0"/>
    <n v="0.85205364624076485"/>
    <n v="4630.1341156019125"/>
    <s v="direct"/>
    <n v="1"/>
    <n v="8.5924500638501614E-2"/>
    <m/>
    <n v="0"/>
    <x v="1"/>
    <n v="0.94556003917649756"/>
    <n v="4378.069795740982"/>
    <x v="1"/>
    <x v="0"/>
    <n v="0"/>
    <x v="3"/>
    <x v="3"/>
    <n v="300000"/>
    <s v="Other smaller work items"/>
    <s v="Regional"/>
    <x v="1"/>
  </r>
  <r>
    <n v="1142"/>
    <s v="20-20A-______123"/>
    <n v="3290"/>
    <x v="32"/>
    <x v="32"/>
    <x v="93"/>
    <x v="1"/>
    <s v=""/>
    <s v=""/>
    <s v="RF"/>
    <s v="Roof"/>
    <s v="A"/>
    <x v="1"/>
    <n v="123"/>
    <x v="160"/>
    <s v="Item"/>
    <s v="-"/>
    <s v="-"/>
    <n v="750"/>
    <s v="04_RF"/>
    <s v="01__A"/>
    <s v="20-20A"/>
    <n v="115"/>
    <s v="115 - BARMERA - 59-61 TONKIN AVENUE OFFICE BUILDING"/>
    <b v="1"/>
    <m/>
    <b v="1"/>
    <n v="1142"/>
    <s v=""/>
    <s v=""/>
    <s v="123-Install downpipe to existing box gutter-20"/>
    <n v="0"/>
    <s v="20-20A--123"/>
    <s v=""/>
    <s v="20-20A-"/>
    <n v="1"/>
    <m/>
    <s v="not APN"/>
    <s v="not APN"/>
    <n v="0"/>
    <n v="0.85205364624076485"/>
    <n v="1389.0402346805736"/>
    <s v="direct"/>
    <n v="1"/>
    <n v="8.5924500638501614E-2"/>
    <m/>
    <n v="0"/>
    <x v="1"/>
    <n v="0.94556003917649756"/>
    <n v="1313.4209387222945"/>
    <x v="1"/>
    <x v="0"/>
    <n v="0"/>
    <x v="3"/>
    <x v="3"/>
    <n v="300000"/>
    <s v="Other smaller work items"/>
    <s v="Regional"/>
    <x v="1"/>
  </r>
  <r>
    <n v="401"/>
    <s v="7-7A-________310"/>
    <n v="1206"/>
    <x v="0"/>
    <x v="0"/>
    <x v="1"/>
    <x v="1"/>
    <s v=""/>
    <s v=""/>
    <s v="RF"/>
    <s v="Roof"/>
    <s v="A"/>
    <x v="1"/>
    <n v="310"/>
    <x v="161"/>
    <s v="Item"/>
    <s v="-"/>
    <s v="-"/>
    <n v="7500"/>
    <s v="04_RF"/>
    <s v="01__A"/>
    <s v="7-7A"/>
    <n v="44"/>
    <s v="044 - KESWICK - 1 ANZAC HIGHWAY OFFICE BUILDING"/>
    <b v="1"/>
    <m/>
    <b v="1"/>
    <n v="401"/>
    <s v=""/>
    <s v=""/>
    <s v="310-Regrade box gutters to shed standing water-7"/>
    <n v="0"/>
    <s v="7-7A--310"/>
    <s v=""/>
    <s v="7-7A-"/>
    <n v="0"/>
    <m/>
    <s v="not APN"/>
    <s v="not APN"/>
    <n v="0"/>
    <n v="0.60882316575975093"/>
    <n v="12066.173743198133"/>
    <s v="direct"/>
    <n v="1"/>
    <n v="0.10000088373843743"/>
    <m/>
    <n v="1"/>
    <x v="0"/>
    <n v="0.93783079843594719"/>
    <n v="11316.029355650366"/>
    <x v="0"/>
    <x v="0"/>
    <n v="0"/>
    <x v="0"/>
    <x v="1"/>
    <n v="350000"/>
    <s v="Other smaller work items"/>
    <s v="Metropolitan"/>
    <x v="0"/>
  </r>
  <r>
    <n v="403"/>
    <s v="7-7A-________312"/>
    <n v="1208"/>
    <x v="0"/>
    <x v="0"/>
    <x v="1"/>
    <x v="1"/>
    <s v=""/>
    <s v=""/>
    <s v="RF"/>
    <s v="Roof"/>
    <s v="A"/>
    <x v="1"/>
    <n v="312"/>
    <x v="162"/>
    <s v="Item"/>
    <s v="-"/>
    <s v="-"/>
    <n v="15000"/>
    <s v="04_RF"/>
    <s v="01__A"/>
    <s v="7-7A"/>
    <n v="44"/>
    <s v="044 - KESWICK - 1 ANZAC HIGHWAY OFFICE BUILDING"/>
    <b v="1"/>
    <m/>
    <b v="1"/>
    <n v="403"/>
    <s v=""/>
    <s v=""/>
    <s v="312-Repair corrosion and repaint the structure supporting the roof mounted Screen-7"/>
    <n v="0"/>
    <s v="7-7A--312"/>
    <s v=""/>
    <s v="7-7A-"/>
    <n v="0"/>
    <m/>
    <s v="not APN"/>
    <s v="not APN"/>
    <n v="0"/>
    <n v="0.60882316575975093"/>
    <n v="24132.347486396266"/>
    <s v="direct"/>
    <n v="1"/>
    <n v="0.10000088373843743"/>
    <m/>
    <n v="1"/>
    <x v="0"/>
    <n v="0.93783079843594719"/>
    <n v="22632.058711300731"/>
    <x v="0"/>
    <x v="0"/>
    <n v="0"/>
    <x v="0"/>
    <x v="1"/>
    <n v="350000"/>
    <s v="Other smaller work items"/>
    <s v="Metropolitan"/>
    <x v="0"/>
  </r>
  <r>
    <n v="1227"/>
    <s v="21-21D-______172"/>
    <n v="3534"/>
    <x v="4"/>
    <x v="4"/>
    <x v="38"/>
    <x v="27"/>
    <s v=""/>
    <s v=""/>
    <s v="RF"/>
    <s v="Roof"/>
    <s v="A"/>
    <x v="1"/>
    <n v="172"/>
    <x v="163"/>
    <s v="Item"/>
    <s v="-"/>
    <s v="-"/>
    <n v="500"/>
    <s v="04_RF"/>
    <s v="01__A"/>
    <s v="21-21D"/>
    <n v="122"/>
    <s v="122 - MT GAMBIER - 18 AVEY ROAD WASHDOWN BAY / SHED"/>
    <b v="1"/>
    <m/>
    <b v="1"/>
    <n v="1227"/>
    <s v=""/>
    <s v=""/>
    <s v="172-Replace damaged downpipe-21"/>
    <n v="0"/>
    <s v="21-21D--172"/>
    <s v=""/>
    <s v="21-21D-"/>
    <n v="0"/>
    <m/>
    <s v="not APN"/>
    <s v="not APN"/>
    <n v="0"/>
    <n v="0.86483182198212116"/>
    <n v="932.41591099106063"/>
    <s v="direct"/>
    <n v="1"/>
    <n v="8.6154357893443528E-2"/>
    <m/>
    <n v="0"/>
    <x v="1"/>
    <n v="0.94482048898013438"/>
    <n v="880.96565695543131"/>
    <x v="0"/>
    <x v="0"/>
    <n v="0"/>
    <x v="3"/>
    <x v="3"/>
    <n v="300000"/>
    <s v="Other smaller work items"/>
    <s v="Regional"/>
    <x v="1"/>
  </r>
  <r>
    <n v="1253"/>
    <s v="21-21F-______172"/>
    <n v="3609"/>
    <x v="4"/>
    <x v="4"/>
    <x v="21"/>
    <x v="11"/>
    <s v=""/>
    <s v=""/>
    <s v="RF"/>
    <s v="Roof"/>
    <s v="A"/>
    <x v="1"/>
    <n v="172"/>
    <x v="163"/>
    <s v="Item"/>
    <s v="-"/>
    <s v="-"/>
    <n v="4500"/>
    <s v="04_RF"/>
    <s v="01__A"/>
    <s v="21-21F"/>
    <n v="124"/>
    <s v="124 - MT GAMBIER - 18 AVEY ROAD EXTERNAL WORKS"/>
    <b v="1"/>
    <m/>
    <b v="1"/>
    <n v="1253"/>
    <s v=""/>
    <s v=""/>
    <s v="172-Replace damaged downpipe-21"/>
    <n v="0"/>
    <s v="21-21F--172"/>
    <s v=""/>
    <s v="21-21F-"/>
    <n v="0"/>
    <m/>
    <s v="not APN"/>
    <s v="not APN"/>
    <n v="0"/>
    <n v="0.85389854395110565"/>
    <n v="8342.5434477799754"/>
    <s v="direct"/>
    <n v="1"/>
    <n v="8.5919720487986947E-2"/>
    <m/>
    <n v="0"/>
    <x v="1"/>
    <n v="0.94570085343520061"/>
    <n v="7889.5504583857637"/>
    <x v="0"/>
    <x v="0"/>
    <n v="0"/>
    <x v="3"/>
    <x v="3"/>
    <n v="300000"/>
    <s v="Other smaller work items"/>
    <s v="Regional"/>
    <x v="1"/>
  </r>
  <r>
    <n v="1644"/>
    <s v="29-29B-______126"/>
    <n v="4764"/>
    <x v="34"/>
    <x v="34"/>
    <x v="118"/>
    <x v="72"/>
    <s v=""/>
    <s v=""/>
    <s v="RF"/>
    <s v="Roof"/>
    <s v="A"/>
    <x v="1"/>
    <n v="126"/>
    <x v="164"/>
    <s v="Item"/>
    <s v="-"/>
    <s v="-"/>
    <n v="1500"/>
    <s v="04_RF"/>
    <s v="01__A"/>
    <s v="29-29B"/>
    <n v="168"/>
    <s v="168 - PT LINCOLN - BEL AIRE DRIVE WORKSHOP / STORE"/>
    <b v="1"/>
    <m/>
    <b v="1"/>
    <n v="1644"/>
    <s v=""/>
    <s v=""/>
    <s v="126-Replace foil back insulation-29"/>
    <n v="0"/>
    <s v="29-29B--126"/>
    <s v=""/>
    <s v="29-29B-"/>
    <n v="0"/>
    <m/>
    <s v="not APN"/>
    <s v="not APN"/>
    <n v="0"/>
    <n v="0.97562825688073396"/>
    <n v="2963.442385321101"/>
    <s v="direct"/>
    <n v="1"/>
    <n v="8.2435473633013762E-2"/>
    <m/>
    <n v="0"/>
    <x v="1"/>
    <n v="0.9442750716204642"/>
    <n v="2798.3047706422021"/>
    <x v="0"/>
    <x v="0"/>
    <n v="0"/>
    <x v="3"/>
    <x v="3"/>
    <n v="300000"/>
    <s v="Other smaller work items"/>
    <s v="Regional"/>
    <x v="1"/>
  </r>
  <r>
    <n v="2092"/>
    <s v="39-39E-______126"/>
    <n v="6136"/>
    <x v="18"/>
    <x v="18"/>
    <x v="150"/>
    <x v="11"/>
    <s v=""/>
    <s v=""/>
    <s v="RF"/>
    <s v="Roof"/>
    <s v="A"/>
    <x v="1"/>
    <n v="126"/>
    <x v="164"/>
    <s v="Item"/>
    <s v="-"/>
    <s v="-"/>
    <n v="4250"/>
    <s v="04_RF"/>
    <s v="01__A"/>
    <s v="39-39E"/>
    <n v="224"/>
    <s v="224 - PT PIRIE - FEELEY STREET EXTERNAL WORKS"/>
    <b v="1"/>
    <m/>
    <b v="1"/>
    <n v="2092"/>
    <s v=""/>
    <s v=""/>
    <s v="126-Replace foil back insulation-39"/>
    <n v="0"/>
    <s v="39-39E--126"/>
    <s v=""/>
    <s v="39-39E-"/>
    <n v="1"/>
    <m/>
    <s v="not APN"/>
    <s v="not APN"/>
    <n v="0"/>
    <n v="0.67533051677884692"/>
    <n v="7120.1546963101"/>
    <s v="direct"/>
    <n v="1"/>
    <n v="9.010044841174443E-2"/>
    <m/>
    <n v="0"/>
    <x v="1"/>
    <n v="0.93959210286601913"/>
    <n v="6690.041123837369"/>
    <x v="1"/>
    <x v="0"/>
    <n v="0"/>
    <x v="3"/>
    <x v="3"/>
    <n v="300000"/>
    <s v="Other smaller work items"/>
    <s v="Regional"/>
    <x v="1"/>
  </r>
  <r>
    <n v="643"/>
    <s v="11-11E-_______68"/>
    <n v="1784"/>
    <x v="2"/>
    <x v="2"/>
    <x v="60"/>
    <x v="45"/>
    <s v=""/>
    <s v=""/>
    <s v="RF"/>
    <s v="Roof"/>
    <s v="A"/>
    <x v="1"/>
    <n v="68"/>
    <x v="165"/>
    <s v="Item"/>
    <s v="-"/>
    <s v="-"/>
    <n v="2750"/>
    <s v="04_RF"/>
    <s v="01__A"/>
    <s v="11-11E"/>
    <n v="58"/>
    <s v="058 - MARLESTON NORTH - 212 RICHMOND ROAD TRANSFORMER WORKSHOP &amp; OFFICE (INCL. ADJACENT SHEDS)"/>
    <b v="1"/>
    <m/>
    <b v="1"/>
    <n v="643"/>
    <s v=""/>
    <s v=""/>
    <s v="68-Replace ridge capping-11"/>
    <n v="0"/>
    <s v="11-11E--68"/>
    <s v=""/>
    <s v="11-11E-"/>
    <n v="0"/>
    <m/>
    <s v="not APN"/>
    <s v="not APN"/>
    <n v="0"/>
    <n v="0.61104665055107144"/>
    <n v="4430.3782890154462"/>
    <s v="direct"/>
    <n v="1"/>
    <n v="0.10004248000652716"/>
    <m/>
    <n v="1"/>
    <x v="0"/>
    <n v="0.93743771683108224"/>
    <n v="4153.2037079526363"/>
    <x v="0"/>
    <x v="0"/>
    <n v="0"/>
    <x v="2"/>
    <x v="2"/>
    <n v="350000"/>
    <s v="Other smaller work items"/>
    <s v="Metropolitan"/>
    <x v="0"/>
  </r>
  <r>
    <n v="1977"/>
    <s v="36-36C-______228"/>
    <n v="5775"/>
    <x v="13"/>
    <x v="13"/>
    <x v="19"/>
    <x v="16"/>
    <s v=""/>
    <s v=""/>
    <s v="RF"/>
    <s v="Roof"/>
    <s v="S"/>
    <x v="3"/>
    <n v="228"/>
    <x v="166"/>
    <s v="Item"/>
    <s v="-"/>
    <s v="-"/>
    <n v="25000"/>
    <s v="04_RF"/>
    <s v="02__S"/>
    <s v="36-36C"/>
    <n v="207"/>
    <s v="207 - MT BARKER - 31 ALEXANDRINA ROAD LINESMANS OFFICE"/>
    <b v="1"/>
    <m/>
    <b v="1"/>
    <n v="1977"/>
    <s v=""/>
    <s v=""/>
    <s v="228-Replace roof framing-36"/>
    <n v="0"/>
    <s v="36-36C--228"/>
    <s v=""/>
    <s v="36-36C-"/>
    <n v="0"/>
    <m/>
    <s v="not APN"/>
    <s v="not APN"/>
    <n v="0"/>
    <n v="0.62779656211235157"/>
    <n v="40694.914052808788"/>
    <s v="direct"/>
    <n v="1"/>
    <n v="0.10065116510912983"/>
    <m/>
    <n v="0"/>
    <x v="1"/>
    <n v="0.93468076749227269"/>
    <n v="38036.753499911392"/>
    <x v="0"/>
    <x v="0"/>
    <n v="0"/>
    <x v="3"/>
    <x v="3"/>
    <n v="300000"/>
    <s v="Other smaller work items"/>
    <s v="Regional"/>
    <x v="1"/>
  </r>
  <r>
    <n v="402"/>
    <s v="7-7A-________311"/>
    <n v="1207"/>
    <x v="0"/>
    <x v="0"/>
    <x v="1"/>
    <x v="1"/>
    <s v=""/>
    <s v=""/>
    <s v="RF"/>
    <s v="Roof"/>
    <s v="A"/>
    <x v="1"/>
    <n v="311"/>
    <x v="167"/>
    <s v="Item"/>
    <s v="-"/>
    <s v="-"/>
    <n v="10000"/>
    <s v="04_RF"/>
    <s v="01__A"/>
    <s v="7-7A"/>
    <n v="44"/>
    <s v="044 - KESWICK - 1 ANZAC HIGHWAY OFFICE BUILDING"/>
    <b v="1"/>
    <m/>
    <b v="1"/>
    <n v="402"/>
    <s v=""/>
    <s v=""/>
    <s v="311-Replace sections of corroded box gutter (30% allowed)-7"/>
    <n v="0"/>
    <s v="7-7A--311"/>
    <s v=""/>
    <s v="7-7A-"/>
    <n v="0"/>
    <m/>
    <s v="not APN"/>
    <s v="not APN"/>
    <n v="0"/>
    <n v="0.60882316575975093"/>
    <n v="16088.231657597509"/>
    <s v="direct"/>
    <n v="1"/>
    <n v="0.10000088373843743"/>
    <m/>
    <n v="1"/>
    <x v="0"/>
    <n v="0.93783079843594719"/>
    <n v="15088.039140867155"/>
    <x v="0"/>
    <x v="0"/>
    <n v="0"/>
    <x v="0"/>
    <x v="1"/>
    <n v="350000"/>
    <s v="Other smaller work items"/>
    <s v="Metropolitan"/>
    <x v="0"/>
  </r>
  <r>
    <n v="780"/>
    <s v="11-11P-_______70"/>
    <n v="2174"/>
    <x v="2"/>
    <x v="2"/>
    <x v="67"/>
    <x v="52"/>
    <s v=""/>
    <s v=""/>
    <s v="RF"/>
    <s v="Roof"/>
    <s v="A"/>
    <x v="1"/>
    <n v="70"/>
    <x v="168"/>
    <s v="Item"/>
    <s v="-"/>
    <s v="-"/>
    <n v="900"/>
    <s v="04_RF"/>
    <s v="01__A"/>
    <s v="11-11P"/>
    <n v="69"/>
    <s v="069 - MARLESTON NORTH - 212 RICHMOND ROAD SUBSTATION STORE"/>
    <b v="1"/>
    <m/>
    <b v="1"/>
    <n v="780"/>
    <s v=""/>
    <s v=""/>
    <s v="70-Replace timber fascia-11"/>
    <n v="0"/>
    <s v="11-11P--70"/>
    <s v=""/>
    <s v="11-11P-"/>
    <n v="0"/>
    <m/>
    <s v="not APN"/>
    <s v="not APN"/>
    <n v="0"/>
    <n v="0.61351805236564083"/>
    <n v="1452.1662471290767"/>
    <s v="direct"/>
    <n v="1"/>
    <n v="0.10023088183630995"/>
    <m/>
    <n v="1"/>
    <x v="0"/>
    <n v="0.93736884466699133"/>
    <n v="1361.2153973357833"/>
    <x v="0"/>
    <x v="0"/>
    <n v="0"/>
    <x v="2"/>
    <x v="2"/>
    <n v="350000"/>
    <s v="Other smaller work items"/>
    <s v="Metropolitan"/>
    <x v="0"/>
  </r>
  <r>
    <n v="129"/>
    <s v="2-2A-________241"/>
    <n v="389"/>
    <x v="6"/>
    <x v="6"/>
    <x v="9"/>
    <x v="8"/>
    <s v=""/>
    <s v=""/>
    <s v="RF"/>
    <s v="Roof"/>
    <s v="A"/>
    <x v="1"/>
    <n v="241"/>
    <x v="169"/>
    <s v="Item"/>
    <s v="-"/>
    <s v="-"/>
    <n v="100000"/>
    <s v="04_RF"/>
    <s v="01__A"/>
    <s v="2-2A"/>
    <n v="15"/>
    <s v="015 - ANGLE PARK - 480 GRAND JUNCTION ROAD TRAINING CENTRE (1985)"/>
    <b v="1"/>
    <m/>
    <b v="1"/>
    <n v="129"/>
    <s v=""/>
    <s v=""/>
    <s v="241-Roof replacement (not inspected) including roof drainage rectification-2"/>
    <n v="0"/>
    <s v="2-2A--241"/>
    <s v=""/>
    <s v="2-2A-"/>
    <n v="0"/>
    <m/>
    <s v="not APN"/>
    <s v="not APN"/>
    <n v="0"/>
    <n v="0.61115857163181109"/>
    <n v="161115.85716318112"/>
    <s v="direct"/>
    <n v="1"/>
    <n v="0.10005018439540393"/>
    <m/>
    <n v="0"/>
    <x v="0"/>
    <n v="0.9373059220931953"/>
    <n v="151014.84706217103"/>
    <x v="0"/>
    <x v="0"/>
    <n v="0"/>
    <x v="3"/>
    <x v="3"/>
    <n v="300000"/>
    <s v="Other smaller work items"/>
    <s v="Metropolitan"/>
    <x v="1"/>
  </r>
  <r>
    <n v="1164"/>
    <s v="20-20C-______117"/>
    <n v="3357"/>
    <x v="32"/>
    <x v="32"/>
    <x v="95"/>
    <x v="11"/>
    <s v=""/>
    <s v=""/>
    <s v="RF"/>
    <s v="Roof"/>
    <s v="S"/>
    <x v="3"/>
    <n v="117"/>
    <x v="170"/>
    <s v="Item"/>
    <s v="-"/>
    <s v="-"/>
    <n v="3500"/>
    <s v="04_RF"/>
    <s v="02__S"/>
    <s v="20-20C"/>
    <n v="117"/>
    <s v="117 - BARMERA - 59-61 TONKIN AVENUE EXTERNAL WORKS"/>
    <b v="1"/>
    <m/>
    <b v="1"/>
    <n v="1164"/>
    <s v=""/>
    <s v=""/>
    <s v="117-Treat roof frame corrosion and repaint-20"/>
    <n v="0"/>
    <s v="20-20C--117"/>
    <s v=""/>
    <s v="20-20C-"/>
    <n v="0"/>
    <m/>
    <s v="not APN"/>
    <s v="not APN"/>
    <n v="0"/>
    <n v="0.85420873979310619"/>
    <n v="6489.7305892758714"/>
    <s v="direct"/>
    <n v="1"/>
    <n v="8.5880290772047146E-2"/>
    <m/>
    <n v="0"/>
    <x v="1"/>
    <n v="0.94538491392226898"/>
    <n v="6135.2933945212853"/>
    <x v="0"/>
    <x v="0"/>
    <n v="0"/>
    <x v="3"/>
    <x v="3"/>
    <n v="300000"/>
    <s v="Other smaller work items"/>
    <s v="Regional"/>
    <x v="1"/>
  </r>
  <r>
    <n v="1206"/>
    <s v="21-21C-______117"/>
    <n v="3478"/>
    <x v="4"/>
    <x v="4"/>
    <x v="5"/>
    <x v="5"/>
    <s v=""/>
    <s v=""/>
    <s v="RF"/>
    <s v="Roof"/>
    <s v="S"/>
    <x v="3"/>
    <n v="117"/>
    <x v="170"/>
    <s v="Item"/>
    <s v="-"/>
    <s v="-"/>
    <n v="21000"/>
    <s v="04_RF"/>
    <s v="02__S"/>
    <s v="21-21C"/>
    <n v="121"/>
    <s v="121 - MT GAMBIER - 18 AVEY ROAD WORKSHOP"/>
    <b v="1"/>
    <m/>
    <b v="1"/>
    <n v="1206"/>
    <s v=""/>
    <s v=""/>
    <s v="117-Treat roof frame corrosion and repaint-21"/>
    <n v="0"/>
    <s v="21-21C--117"/>
    <s v=""/>
    <s v="21-21C-"/>
    <n v="0"/>
    <m/>
    <s v="not APN"/>
    <s v="not APN"/>
    <n v="0"/>
    <n v="0.8551278476091746"/>
    <n v="38957.684799792667"/>
    <s v="direct"/>
    <n v="1"/>
    <n v="8.586150981427397E-2"/>
    <m/>
    <n v="0"/>
    <x v="1"/>
    <n v="0.94551558933104707"/>
    <n v="36835.098302449136"/>
    <x v="0"/>
    <x v="0"/>
    <n v="0"/>
    <x v="3"/>
    <x v="3"/>
    <n v="300000"/>
    <s v="Other smaller work items"/>
    <s v="Regional"/>
    <x v="1"/>
  </r>
  <r>
    <n v="1228"/>
    <s v="21-21D-______117"/>
    <n v="3536"/>
    <x v="4"/>
    <x v="4"/>
    <x v="38"/>
    <x v="27"/>
    <s v=""/>
    <s v=""/>
    <s v="RF"/>
    <s v="Roof"/>
    <s v="S"/>
    <x v="3"/>
    <n v="117"/>
    <x v="170"/>
    <s v="Item"/>
    <s v="-"/>
    <s v="-"/>
    <n v="3500"/>
    <s v="04_RF"/>
    <s v="02__S"/>
    <s v="21-21D"/>
    <n v="122"/>
    <s v="122 - MT GAMBIER - 18 AVEY ROAD WASHDOWN BAY / SHED"/>
    <b v="1"/>
    <m/>
    <b v="1"/>
    <n v="1228"/>
    <s v=""/>
    <s v=""/>
    <s v="117-Treat roof frame corrosion and repaint-21"/>
    <n v="0"/>
    <s v="21-21D--117"/>
    <s v=""/>
    <s v="21-21D-"/>
    <n v="0"/>
    <m/>
    <s v="not APN"/>
    <s v="not APN"/>
    <n v="0"/>
    <n v="0.86483182198212116"/>
    <n v="6526.9113769374244"/>
    <s v="direct"/>
    <n v="1"/>
    <n v="8.6154357893443528E-2"/>
    <m/>
    <n v="0"/>
    <x v="1"/>
    <n v="0.94482048898013438"/>
    <n v="6166.7595986880197"/>
    <x v="0"/>
    <x v="0"/>
    <n v="0"/>
    <x v="3"/>
    <x v="3"/>
    <n v="300000"/>
    <s v="Other smaller work items"/>
    <s v="Regional"/>
    <x v="1"/>
  </r>
  <r>
    <n v="1254"/>
    <s v="21-21F-______117"/>
    <n v="3611"/>
    <x v="4"/>
    <x v="4"/>
    <x v="21"/>
    <x v="11"/>
    <s v=""/>
    <s v=""/>
    <s v="RF"/>
    <s v="Roof"/>
    <s v="S"/>
    <x v="3"/>
    <n v="117"/>
    <x v="170"/>
    <s v="Item"/>
    <s v="-"/>
    <s v="-"/>
    <n v="3250"/>
    <s v="04_RF"/>
    <s v="02__S"/>
    <s v="21-21F"/>
    <n v="124"/>
    <s v="124 - MT GAMBIER - 18 AVEY ROAD EXTERNAL WORKS"/>
    <b v="1"/>
    <m/>
    <b v="1"/>
    <n v="1254"/>
    <s v=""/>
    <s v=""/>
    <s v="117-Treat roof frame corrosion and repaint-21"/>
    <n v="0"/>
    <s v="21-21F--117"/>
    <s v=""/>
    <s v="21-21F-"/>
    <n v="0"/>
    <m/>
    <s v="not APN"/>
    <s v="not APN"/>
    <n v="0"/>
    <n v="0.85389854395110565"/>
    <n v="6025.1702678410929"/>
    <s v="direct"/>
    <n v="1"/>
    <n v="8.5919720487986947E-2"/>
    <m/>
    <n v="0"/>
    <x v="1"/>
    <n v="0.94570085343520061"/>
    <n v="5698.0086643897175"/>
    <x v="0"/>
    <x v="0"/>
    <n v="0"/>
    <x v="3"/>
    <x v="3"/>
    <n v="300000"/>
    <s v="Other smaller work items"/>
    <s v="Regional"/>
    <x v="1"/>
  </r>
  <r>
    <n v="1326"/>
    <s v="22-22E-______117"/>
    <n v="3820"/>
    <x v="15"/>
    <x v="15"/>
    <x v="22"/>
    <x v="11"/>
    <s v=""/>
    <s v=""/>
    <s v="RF"/>
    <s v="Roof"/>
    <s v="S"/>
    <x v="3"/>
    <n v="117"/>
    <x v="170"/>
    <s v="Item"/>
    <s v="-"/>
    <s v="-"/>
    <n v="3000"/>
    <s v="04_RF"/>
    <s v="02__S"/>
    <s v="22-22E"/>
    <n v="130"/>
    <s v="130 - NARACOORTE - 99 CEDAR AVENUE EXTERNAL WORKS"/>
    <b v="1"/>
    <m/>
    <b v="1"/>
    <n v="1326"/>
    <s v=""/>
    <s v=""/>
    <s v="117-Treat roof frame corrosion and repaint-22"/>
    <n v="0"/>
    <s v="22-22E--117"/>
    <s v=""/>
    <s v="22-22E-"/>
    <n v="0"/>
    <m/>
    <s v="not APN"/>
    <s v="not APN"/>
    <n v="0"/>
    <n v="0.85124977011494252"/>
    <n v="5553.7493103448278"/>
    <s v="direct"/>
    <n v="1"/>
    <n v="8.5896096871919E-2"/>
    <m/>
    <n v="0"/>
    <x v="1"/>
    <n v="0.94598243758658718"/>
    <n v="5253.7493103448278"/>
    <x v="0"/>
    <x v="0"/>
    <n v="0"/>
    <x v="3"/>
    <x v="3"/>
    <n v="300000"/>
    <s v="Other smaller work items"/>
    <s v="Regional"/>
    <x v="1"/>
  </r>
  <r>
    <n v="1372"/>
    <s v="23-23C-______117"/>
    <n v="3948"/>
    <x v="21"/>
    <x v="21"/>
    <x v="39"/>
    <x v="28"/>
    <s v=""/>
    <s v=""/>
    <s v="RF"/>
    <s v="Roof"/>
    <s v="S"/>
    <x v="3"/>
    <n v="117"/>
    <x v="170"/>
    <s v="Item"/>
    <s v="-"/>
    <s v="-"/>
    <n v="15000"/>
    <s v="04_RF"/>
    <s v="02__S"/>
    <s v="23-23C"/>
    <n v="134"/>
    <s v="134 - BORDERTOWN - POWER HOUSE ROAD GARAGE"/>
    <b v="1"/>
    <m/>
    <b v="1"/>
    <n v="1372"/>
    <s v=""/>
    <s v=""/>
    <s v="117-Treat roof frame corrosion and repaint-23"/>
    <n v="0"/>
    <s v="23-23C--117"/>
    <s v=""/>
    <s v="23-23C-"/>
    <n v="0"/>
    <m/>
    <s v="not APN"/>
    <s v="not APN"/>
    <n v="0"/>
    <n v="0.87723044776119408"/>
    <n v="28158.45671641791"/>
    <s v="direct"/>
    <n v="1"/>
    <n v="8.6374850960194677E-2"/>
    <m/>
    <n v="0"/>
    <x v="1"/>
    <n v="0.94434481282524496"/>
    <n v="26591.292537313431"/>
    <x v="0"/>
    <x v="0"/>
    <n v="0"/>
    <x v="3"/>
    <x v="3"/>
    <n v="300000"/>
    <s v="Other smaller work items"/>
    <s v="Regional"/>
    <x v="1"/>
  </r>
  <r>
    <n v="1384"/>
    <s v="23-23D-______117"/>
    <n v="3983"/>
    <x v="21"/>
    <x v="21"/>
    <x v="103"/>
    <x v="11"/>
    <s v=""/>
    <s v=""/>
    <s v="RF"/>
    <s v="Roof"/>
    <s v="S"/>
    <x v="3"/>
    <n v="117"/>
    <x v="170"/>
    <s v="Item"/>
    <s v="-"/>
    <s v="-"/>
    <n v="750"/>
    <s v="04_RF"/>
    <s v="02__S"/>
    <s v="23-23D"/>
    <n v="135"/>
    <s v="135 - BORDERTOWN - POWER HOUSE ROAD EXTERNAL WORKS"/>
    <b v="1"/>
    <m/>
    <b v="1"/>
    <n v="1384"/>
    <s v=""/>
    <s v=""/>
    <s v="117-Treat roof frame corrosion and repaint-23"/>
    <n v="0"/>
    <s v="23-23D--117"/>
    <s v=""/>
    <s v="23-23D-"/>
    <n v="0"/>
    <m/>
    <s v="not APN"/>
    <s v="not APN"/>
    <n v="0"/>
    <n v="0.85517256346179138"/>
    <n v="1391.3794225963436"/>
    <s v="direct"/>
    <n v="1"/>
    <n v="8.5919668035966471E-2"/>
    <m/>
    <n v="0"/>
    <x v="1"/>
    <n v="0.94540895322943974"/>
    <n v="1315.4225634617915"/>
    <x v="0"/>
    <x v="0"/>
    <n v="0"/>
    <x v="3"/>
    <x v="3"/>
    <n v="300000"/>
    <s v="Other smaller work items"/>
    <s v="Regional"/>
    <x v="1"/>
  </r>
  <r>
    <n v="1708"/>
    <s v="30-30C-______117"/>
    <n v="4968"/>
    <x v="35"/>
    <x v="35"/>
    <x v="124"/>
    <x v="77"/>
    <s v=""/>
    <s v=""/>
    <s v="RF"/>
    <s v="Roof"/>
    <s v="S"/>
    <x v="3"/>
    <n v="117"/>
    <x v="170"/>
    <s v="Item"/>
    <s v="-"/>
    <s v="-"/>
    <n v="2300"/>
    <s v="04_RF"/>
    <s v="02__S"/>
    <s v="30-30C"/>
    <n v="177"/>
    <s v="177 - CEDUNA - GOODES ROAD STORAGE"/>
    <b v="1"/>
    <m/>
    <b v="1"/>
    <n v="1708"/>
    <s v=""/>
    <s v=""/>
    <s v="117-Treat roof frame corrosion and repaint-30"/>
    <n v="0"/>
    <s v="30-30C--117"/>
    <s v=""/>
    <s v="30-30C-"/>
    <n v="0"/>
    <m/>
    <s v="not APN"/>
    <s v="not APN"/>
    <n v="0"/>
    <n v="1.6328473684210525"/>
    <n v="6055.5489473684211"/>
    <s v="direct"/>
    <n v="1"/>
    <n v="7.5229827121857273E-2"/>
    <m/>
    <n v="0"/>
    <x v="1"/>
    <n v="0.95002408838939634"/>
    <n v="5752.9173684210527"/>
    <x v="0"/>
    <x v="0"/>
    <n v="0"/>
    <x v="3"/>
    <x v="3"/>
    <n v="300000"/>
    <s v="Other smaller work items"/>
    <s v="Regional"/>
    <x v="1"/>
  </r>
  <r>
    <n v="1745"/>
    <s v="31-31B-______117"/>
    <n v="5081"/>
    <x v="36"/>
    <x v="36"/>
    <x v="127"/>
    <x v="78"/>
    <s v=""/>
    <s v=""/>
    <s v="RF"/>
    <s v="Roof"/>
    <s v="S"/>
    <x v="3"/>
    <n v="117"/>
    <x v="170"/>
    <s v="Item"/>
    <s v="-"/>
    <s v="-"/>
    <n v="1500"/>
    <s v="04_RF"/>
    <s v="02__S"/>
    <s v="31-31B"/>
    <n v="182"/>
    <s v="182 - CLARE - 14 LENNON STREET ENGINEERING OFFICE / LUNCHROOM BUILDING"/>
    <b v="1"/>
    <m/>
    <b v="1"/>
    <n v="1745"/>
    <s v=""/>
    <s v=""/>
    <s v="117-Treat roof frame corrosion and repaint-31"/>
    <n v="0"/>
    <s v="31-31B--117"/>
    <s v=""/>
    <s v="31-31B-"/>
    <n v="0"/>
    <m/>
    <s v="not APN"/>
    <s v="not APN"/>
    <n v="0"/>
    <n v="0.79719658580413277"/>
    <n v="2695.7948787061991"/>
    <s v="direct"/>
    <n v="1"/>
    <n v="9.049873416258522E-2"/>
    <m/>
    <n v="1"/>
    <x v="1"/>
    <n v="0.9400083928258437"/>
    <n v="2534.0698113207545"/>
    <x v="0"/>
    <x v="0"/>
    <n v="0"/>
    <x v="2"/>
    <x v="2"/>
    <n v="350000"/>
    <s v="Other smaller work items"/>
    <s v="Regional"/>
    <x v="0"/>
  </r>
  <r>
    <n v="1807"/>
    <s v="32-32B-______117"/>
    <n v="5265"/>
    <x v="22"/>
    <x v="22"/>
    <x v="40"/>
    <x v="29"/>
    <s v=""/>
    <s v=""/>
    <s v="RF"/>
    <s v="Roof"/>
    <s v="S"/>
    <x v="3"/>
    <n v="117"/>
    <x v="170"/>
    <s v="Item"/>
    <s v="-"/>
    <s v="-"/>
    <n v="9500"/>
    <s v="04_RF"/>
    <s v="02__S"/>
    <s v="32-32B"/>
    <n v="188"/>
    <s v="188 - CLEVE - DEPOT STREET GARAGE / WORKSHOP"/>
    <b v="1"/>
    <m/>
    <b v="1"/>
    <n v="1807"/>
    <s v=""/>
    <s v=""/>
    <s v="117-Treat roof frame corrosion and repaint-32"/>
    <n v="0"/>
    <s v="32-32B--117"/>
    <s v=""/>
    <s v="32-32B-"/>
    <n v="0"/>
    <m/>
    <s v="not APN"/>
    <s v="not APN"/>
    <n v="0"/>
    <n v="1.0422144716293598"/>
    <n v="19401.037480478921"/>
    <s v="direct"/>
    <n v="1"/>
    <n v="7.9227662338305416E-2"/>
    <m/>
    <n v="0"/>
    <x v="1"/>
    <n v="0.94901982975681953"/>
    <n v="18411.969286829779"/>
    <x v="0"/>
    <x v="0"/>
    <n v="0"/>
    <x v="3"/>
    <x v="3"/>
    <n v="300000"/>
    <s v="Other smaller work items"/>
    <s v="Regional"/>
    <x v="1"/>
  </r>
  <r>
    <n v="1849"/>
    <s v="33-33B-______117"/>
    <n v="5400"/>
    <x v="12"/>
    <x v="12"/>
    <x v="134"/>
    <x v="5"/>
    <s v=""/>
    <s v=""/>
    <s v="RF"/>
    <s v="Roof"/>
    <s v="S"/>
    <x v="3"/>
    <n v="117"/>
    <x v="170"/>
    <s v="Item"/>
    <s v="-"/>
    <s v="-"/>
    <n v="12500"/>
    <s v="04_RF"/>
    <s v="02__S"/>
    <s v="33-33B"/>
    <n v="194"/>
    <s v="194 - DAVENPORT - YORKEYS CROSSING ROAD WORKSHOP"/>
    <b v="1"/>
    <m/>
    <b v="1"/>
    <n v="1849"/>
    <s v=""/>
    <s v=""/>
    <s v="117-Treat roof frame corrosion and repaint-33"/>
    <n v="0"/>
    <s v="33-33B--117"/>
    <s v=""/>
    <s v="33-33B-"/>
    <n v="1"/>
    <m/>
    <s v="not APN"/>
    <s v="not APN"/>
    <n v="0"/>
    <n v="0.89676747967479675"/>
    <n v="23709.593495934962"/>
    <s v="direct"/>
    <n v="1"/>
    <n v="8.6969053925783094E-2"/>
    <m/>
    <n v="0"/>
    <x v="1"/>
    <n v="0.94284956634250938"/>
    <n v="22354.579945799458"/>
    <x v="1"/>
    <x v="0"/>
    <n v="0"/>
    <x v="3"/>
    <x v="3"/>
    <n v="300000"/>
    <s v="Other smaller work items"/>
    <s v="Regional"/>
    <x v="1"/>
  </r>
  <r>
    <n v="1988"/>
    <s v="36-36D-______117"/>
    <n v="5810"/>
    <x v="13"/>
    <x v="13"/>
    <x v="142"/>
    <x v="11"/>
    <s v=""/>
    <s v=""/>
    <s v="RF"/>
    <s v="Roof"/>
    <s v="S"/>
    <x v="3"/>
    <n v="117"/>
    <x v="170"/>
    <s v="Item"/>
    <s v="-"/>
    <s v="-"/>
    <n v="3500"/>
    <s v="04_RF"/>
    <s v="02__S"/>
    <s v="36-36D"/>
    <n v="208"/>
    <s v="208 - MT BARKER - 31 ALEXANDRINA ROAD EXTERNAL WORKS"/>
    <b v="1"/>
    <m/>
    <b v="1"/>
    <n v="1988"/>
    <s v=""/>
    <s v=""/>
    <s v="117-Treat roof frame corrosion and repaint-36"/>
    <n v="0"/>
    <s v="36-36D--117"/>
    <s v=""/>
    <s v="36-36D-"/>
    <n v="0"/>
    <m/>
    <s v="not APN"/>
    <s v="not APN"/>
    <n v="0"/>
    <n v="0.61161841435877295"/>
    <n v="5640.6644502557056"/>
    <s v="direct"/>
    <n v="1"/>
    <n v="0.10003011747227523"/>
    <m/>
    <n v="0"/>
    <x v="1"/>
    <n v="0.93742058575417186"/>
    <n v="5287.6749730014371"/>
    <x v="0"/>
    <x v="0"/>
    <n v="0"/>
    <x v="3"/>
    <x v="3"/>
    <n v="300000"/>
    <s v="Other smaller work items"/>
    <s v="Regional"/>
    <x v="1"/>
  </r>
  <r>
    <n v="2015"/>
    <s v="37-37B-______117"/>
    <n v="5888"/>
    <x v="38"/>
    <x v="38"/>
    <x v="144"/>
    <x v="82"/>
    <s v=""/>
    <s v=""/>
    <s v="RF"/>
    <s v="Roof"/>
    <s v="S"/>
    <x v="3"/>
    <n v="117"/>
    <x v="170"/>
    <s v="Item"/>
    <s v="-"/>
    <s v="-"/>
    <n v="3800"/>
    <s v="04_RF"/>
    <s v="02__S"/>
    <s v="37-37B"/>
    <n v="211"/>
    <s v="211 - VICTOR HARBOR - 45 MENTONE ROAD GARAGE"/>
    <b v="1"/>
    <m/>
    <b v="1"/>
    <n v="2015"/>
    <s v=""/>
    <s v=""/>
    <s v="117-Treat roof frame corrosion and repaint-37"/>
    <n v="0"/>
    <s v="37-37B--117"/>
    <s v=""/>
    <s v="37-37B-"/>
    <n v="0"/>
    <m/>
    <s v="not APN"/>
    <s v="not APN"/>
    <n v="0"/>
    <n v="0.75154405594405604"/>
    <n v="6655.8674125874131"/>
    <s v="direct"/>
    <n v="1"/>
    <n v="9.6292392725897583E-2"/>
    <m/>
    <n v="0"/>
    <x v="0"/>
    <n v="0.94011277961343198"/>
    <n v="6257.2660139860145"/>
    <x v="0"/>
    <x v="0"/>
    <n v="0"/>
    <x v="3"/>
    <x v="3"/>
    <n v="300000"/>
    <s v="Other smaller work items"/>
    <s v="Metropolitan"/>
    <x v="1"/>
  </r>
  <r>
    <n v="2075"/>
    <s v="39-39C-______117"/>
    <n v="6080"/>
    <x v="18"/>
    <x v="18"/>
    <x v="29"/>
    <x v="5"/>
    <s v=""/>
    <s v=""/>
    <s v="RF"/>
    <s v="Roof"/>
    <s v="S"/>
    <x v="3"/>
    <n v="117"/>
    <x v="170"/>
    <s v="Item"/>
    <s v="-"/>
    <s v="-"/>
    <n v="2500"/>
    <s v="04_RF"/>
    <s v="02__S"/>
    <s v="39-39C"/>
    <n v="222"/>
    <s v="222 - PT PIRIE - FEELEY STREET WORKSHOP"/>
    <b v="1"/>
    <m/>
    <b v="1"/>
    <n v="2075"/>
    <s v=""/>
    <s v=""/>
    <s v="117-Treat roof frame corrosion and repaint-39"/>
    <n v="0"/>
    <s v="39-39C--117"/>
    <s v=""/>
    <s v="39-39C-"/>
    <n v="1"/>
    <m/>
    <s v="not APN"/>
    <s v="not APN"/>
    <n v="0"/>
    <n v="0.73098301987360081"/>
    <n v="4327.4575496840016"/>
    <s v="direct"/>
    <n v="1"/>
    <n v="9.1201459223347561E-2"/>
    <m/>
    <n v="0"/>
    <x v="1"/>
    <n v="0.93401662780979189"/>
    <n v="4041.9173075458762"/>
    <x v="1"/>
    <x v="0"/>
    <n v="0"/>
    <x v="3"/>
    <x v="3"/>
    <n v="300000"/>
    <s v="Other smaller work items"/>
    <s v="Regional"/>
    <x v="1"/>
  </r>
  <r>
    <n v="15"/>
    <s v="1-1A-1AW______45"/>
    <n v="38"/>
    <x v="23"/>
    <x v="23"/>
    <x v="41"/>
    <x v="30"/>
    <s v="1AW"/>
    <s v="Warehouse"/>
    <s v="XB"/>
    <s v="Outbuildings and Covered Ways"/>
    <s v="S"/>
    <x v="3"/>
    <n v="45"/>
    <x v="171"/>
    <s v="m²"/>
    <n v="27"/>
    <n v="1000"/>
    <n v="27000"/>
    <s v="35_XB"/>
    <s v="02__S"/>
    <s v="1-1A-1AW"/>
    <n v="3"/>
    <s v="003 - ANGLE PARK - 500 GRAND JUNCTION ROAD LOGISTICS Warehouse"/>
    <b v="1"/>
    <m/>
    <b v="1"/>
    <n v="15"/>
    <s v="Standard of accommodation not appropriate"/>
    <s v="WHS claim"/>
    <s v="45-Replace portable office including fitout, access stair and ramp-1"/>
    <n v="1"/>
    <s v="1-1A-1AW-45"/>
    <s v=""/>
    <s v="1-1A-1AW"/>
    <n v="0"/>
    <n v="1"/>
    <s v="minor"/>
    <n v="0.61003275185936445"/>
    <n v="43470.884300202837"/>
    <n v="0.61003275185936445"/>
    <n v="43470.884300202837"/>
    <s v="direct"/>
    <n v="1"/>
    <n v="0.10016454891643857"/>
    <m/>
    <n v="1"/>
    <x v="0"/>
    <n v="0.93784746730361035"/>
    <n v="40769.058742393507"/>
    <x v="0"/>
    <x v="0"/>
    <n v="0"/>
    <x v="1"/>
    <x v="7"/>
    <n v="350000"/>
    <s v="Other smaller work items"/>
    <s v="Metropolitan"/>
    <x v="0"/>
  </r>
  <r>
    <n v="16"/>
    <s v="1-1A-1AW______49"/>
    <n v="39"/>
    <x v="23"/>
    <x v="23"/>
    <x v="41"/>
    <x v="30"/>
    <s v="1AW"/>
    <s v="Warehouse"/>
    <s v="XB"/>
    <s v="Outbuildings and Covered Ways"/>
    <s v="S"/>
    <x v="3"/>
    <n v="49"/>
    <x v="172"/>
    <s v="m²"/>
    <n v="18"/>
    <n v="1250"/>
    <n v="22500"/>
    <s v="35_XB"/>
    <s v="02__S"/>
    <s v="1-1A-1AW"/>
    <n v="3"/>
    <s v="003 - ANGLE PARK - 500 GRAND JUNCTION ROAD LOGISTICS Warehouse"/>
    <b v="1"/>
    <m/>
    <b v="1"/>
    <n v="16"/>
    <s v="Standard of accommodation not appropriate"/>
    <s v="WHS claim"/>
    <s v="49-Replace portable toilet including fit-out-1"/>
    <n v="1"/>
    <s v="1-1A-1AW-49"/>
    <s v=""/>
    <s v="1-1A-1AW"/>
    <n v="0"/>
    <n v="1"/>
    <s v="minor"/>
    <n v="0.61003275185936445"/>
    <n v="36225.736916835704"/>
    <n v="0.61003275185936445"/>
    <n v="36225.736916835704"/>
    <s v="direct"/>
    <n v="1"/>
    <n v="0.10016454891643857"/>
    <m/>
    <n v="1"/>
    <x v="0"/>
    <n v="0.93784746730361035"/>
    <n v="33974.215618661263"/>
    <x v="0"/>
    <x v="0"/>
    <n v="0"/>
    <x v="1"/>
    <x v="7"/>
    <n v="350000"/>
    <s v="Other smaller work items"/>
    <s v="Metropolitan"/>
    <x v="0"/>
  </r>
  <r>
    <n v="262"/>
    <s v="4-4A-_________39"/>
    <n v="798"/>
    <x v="14"/>
    <x v="14"/>
    <x v="20"/>
    <x v="17"/>
    <s v=""/>
    <s v=""/>
    <s v="SB"/>
    <s v="Substructure"/>
    <s v="S"/>
    <x v="3"/>
    <n v="39"/>
    <x v="156"/>
    <s v="Item"/>
    <s v="-"/>
    <s v="-"/>
    <n v="1200"/>
    <s v="00_SB"/>
    <s v="02__S"/>
    <s v="4-4A"/>
    <n v="31"/>
    <s v="031 - ELIZABETH - PEWSEY AVENUE MAIN OFFICE BUILDNG"/>
    <b v="1"/>
    <m/>
    <b v="1"/>
    <n v="262"/>
    <s v=""/>
    <s v=""/>
    <s v="39-Allowance for partial concrete slab remediation-4"/>
    <n v="0"/>
    <s v="4-4A--39"/>
    <s v=""/>
    <s v="4-4A-"/>
    <n v="0"/>
    <m/>
    <s v="not APN"/>
    <s v="not APN"/>
    <n v="0"/>
    <n v="0.61530311890838207"/>
    <n v="1938.3637426900586"/>
    <s v="direct"/>
    <n v="1"/>
    <n v="0.10024556844880272"/>
    <m/>
    <n v="0"/>
    <x v="0"/>
    <n v="0.93664397716528258"/>
    <n v="1815.5567251461989"/>
    <x v="0"/>
    <x v="0"/>
    <n v="0"/>
    <x v="3"/>
    <x v="3"/>
    <n v="300000"/>
    <s v="Other smaller work items"/>
    <s v="Metropolitan"/>
    <x v="1"/>
  </r>
  <r>
    <n v="641"/>
    <s v="11-11E-_______39"/>
    <n v="1780"/>
    <x v="2"/>
    <x v="2"/>
    <x v="60"/>
    <x v="45"/>
    <s v=""/>
    <s v=""/>
    <s v="SB"/>
    <s v="Substructure"/>
    <s v="S"/>
    <x v="3"/>
    <n v="39"/>
    <x v="156"/>
    <s v="Item"/>
    <s v="-"/>
    <s v="-"/>
    <n v="10000"/>
    <s v="00_SB"/>
    <s v="02__S"/>
    <s v="11-11E"/>
    <n v="58"/>
    <s v="058 - MARLESTON NORTH - 212 RICHMOND ROAD TRANSFORMER WORKSHOP &amp; OFFICE (INCL. ADJACENT SHEDS)"/>
    <b v="1"/>
    <m/>
    <b v="1"/>
    <n v="641"/>
    <s v=""/>
    <s v=""/>
    <s v="39-Allowance for partial concrete slab remediation-11"/>
    <n v="0"/>
    <s v="11-11E--39"/>
    <s v=""/>
    <s v="11-11E-"/>
    <n v="0"/>
    <m/>
    <s v="not APN"/>
    <s v="not APN"/>
    <n v="0"/>
    <n v="0.61104665055107144"/>
    <n v="16110.466505510714"/>
    <s v="direct"/>
    <n v="1"/>
    <n v="0.10004248000652716"/>
    <m/>
    <n v="1"/>
    <x v="0"/>
    <n v="0.93743771683108224"/>
    <n v="15102.558938009588"/>
    <x v="0"/>
    <x v="0"/>
    <n v="0"/>
    <x v="2"/>
    <x v="2"/>
    <n v="350000"/>
    <s v="Other smaller work items"/>
    <s v="Metropolitan"/>
    <x v="0"/>
  </r>
  <r>
    <n v="762"/>
    <s v="11-11O-_______39"/>
    <n v="2128"/>
    <x v="2"/>
    <x v="2"/>
    <x v="3"/>
    <x v="3"/>
    <s v=""/>
    <s v=""/>
    <s v="SB"/>
    <s v="Substructure"/>
    <s v="S"/>
    <x v="3"/>
    <n v="39"/>
    <x v="156"/>
    <s v="Item"/>
    <s v="-"/>
    <s v="-"/>
    <n v="32500"/>
    <s v="00_SB"/>
    <s v="02__S"/>
    <s v="11-11O"/>
    <n v="68"/>
    <s v="068 - MARLESTON NORTH - 212 RICHMOND ROAD SUBSTATION WORKSHOP"/>
    <b v="1"/>
    <m/>
    <b v="1"/>
    <n v="762"/>
    <s v=""/>
    <s v=""/>
    <s v="39-Allowance for partial concrete slab remediation-11"/>
    <n v="0"/>
    <s v="11-11O--39"/>
    <s v=""/>
    <s v="11-11O-"/>
    <n v="0"/>
    <m/>
    <s v="not APN"/>
    <s v="not APN"/>
    <n v="0"/>
    <n v="0.61324529076056544"/>
    <n v="52430.471949718376"/>
    <s v="direct"/>
    <n v="1"/>
    <n v="0.10023024209444778"/>
    <m/>
    <n v="1"/>
    <x v="0"/>
    <n v="0.93757152251472631"/>
    <n v="49157.317412063108"/>
    <x v="0"/>
    <x v="0"/>
    <n v="0"/>
    <x v="2"/>
    <x v="2"/>
    <n v="350000"/>
    <s v="Other smaller work items"/>
    <s v="Metropolitan"/>
    <x v="0"/>
  </r>
  <r>
    <n v="1162"/>
    <s v="20-20C-_______39"/>
    <n v="3352"/>
    <x v="32"/>
    <x v="32"/>
    <x v="95"/>
    <x v="11"/>
    <s v=""/>
    <s v=""/>
    <s v="SB"/>
    <s v="Substructure"/>
    <s v="S"/>
    <x v="3"/>
    <n v="39"/>
    <x v="156"/>
    <s v="Item"/>
    <s v="-"/>
    <s v="-"/>
    <n v="5000"/>
    <s v="00_SB"/>
    <s v="02__S"/>
    <s v="20-20C"/>
    <n v="117"/>
    <s v="117 - BARMERA - 59-61 TONKIN AVENUE EXTERNAL WORKS"/>
    <b v="1"/>
    <m/>
    <b v="1"/>
    <n v="1162"/>
    <s v=""/>
    <s v=""/>
    <s v="39-Allowance for partial concrete slab remediation-20"/>
    <n v="0"/>
    <s v="20-20C--39"/>
    <s v=""/>
    <s v="20-20C-"/>
    <n v="0"/>
    <m/>
    <s v="not APN"/>
    <s v="not APN"/>
    <n v="0"/>
    <n v="0.85420873979310619"/>
    <n v="9271.0436989655318"/>
    <s v="direct"/>
    <n v="1"/>
    <n v="8.5880290772047146E-2"/>
    <m/>
    <n v="0"/>
    <x v="1"/>
    <n v="0.94538491392226898"/>
    <n v="8764.7048493161237"/>
    <x v="0"/>
    <x v="0"/>
    <n v="0"/>
    <x v="3"/>
    <x v="3"/>
    <n v="300000"/>
    <s v="Other smaller work items"/>
    <s v="Regional"/>
    <x v="1"/>
  </r>
  <r>
    <n v="1202"/>
    <s v="21-21C-_______39"/>
    <n v="3469"/>
    <x v="4"/>
    <x v="4"/>
    <x v="5"/>
    <x v="5"/>
    <s v=""/>
    <s v=""/>
    <s v="SB"/>
    <s v="Substructure"/>
    <s v="S"/>
    <x v="3"/>
    <n v="39"/>
    <x v="156"/>
    <s v="Item"/>
    <s v="-"/>
    <s v="-"/>
    <n v="5000"/>
    <s v="00_SB"/>
    <s v="02__S"/>
    <s v="21-21C"/>
    <n v="121"/>
    <s v="121 - MT GAMBIER - 18 AVEY ROAD WORKSHOP"/>
    <b v="1"/>
    <m/>
    <b v="1"/>
    <n v="1202"/>
    <s v=""/>
    <s v=""/>
    <s v="39-Allowance for partial concrete slab remediation-21"/>
    <n v="0"/>
    <s v="21-21C--39"/>
    <s v=""/>
    <s v="21-21C-"/>
    <n v="0"/>
    <m/>
    <s v="not APN"/>
    <s v="not APN"/>
    <n v="0"/>
    <n v="0.8551278476091746"/>
    <n v="9275.6392380458728"/>
    <s v="direct"/>
    <n v="1"/>
    <n v="8.586150981427397E-2"/>
    <m/>
    <n v="0"/>
    <x v="1"/>
    <n v="0.94551558933104707"/>
    <n v="8770.2615005831285"/>
    <x v="0"/>
    <x v="0"/>
    <n v="0"/>
    <x v="3"/>
    <x v="3"/>
    <n v="300000"/>
    <s v="Other smaller work items"/>
    <s v="Regional"/>
    <x v="1"/>
  </r>
  <r>
    <n v="1224"/>
    <s v="21-21D-_______39"/>
    <n v="3527"/>
    <x v="4"/>
    <x v="4"/>
    <x v="38"/>
    <x v="27"/>
    <s v=""/>
    <s v=""/>
    <s v="SB"/>
    <s v="Substructure"/>
    <s v="S"/>
    <x v="3"/>
    <n v="39"/>
    <x v="156"/>
    <s v="Item"/>
    <s v="-"/>
    <s v="-"/>
    <n v="1500"/>
    <s v="00_SB"/>
    <s v="02__S"/>
    <s v="21-21D"/>
    <n v="122"/>
    <s v="122 - MT GAMBIER - 18 AVEY ROAD WASHDOWN BAY / SHED"/>
    <b v="1"/>
    <m/>
    <b v="1"/>
    <n v="1224"/>
    <s v=""/>
    <s v=""/>
    <s v="39-Allowance for partial concrete slab remediation-21"/>
    <n v="0"/>
    <s v="21-21D--39"/>
    <s v=""/>
    <s v="21-21D-"/>
    <n v="0"/>
    <m/>
    <s v="not APN"/>
    <s v="not APN"/>
    <n v="0"/>
    <n v="0.86483182198212116"/>
    <n v="2797.2477329731819"/>
    <s v="direct"/>
    <n v="1"/>
    <n v="8.6154357893443528E-2"/>
    <m/>
    <n v="0"/>
    <x v="1"/>
    <n v="0.94482048898013438"/>
    <n v="2642.8969708662939"/>
    <x v="0"/>
    <x v="0"/>
    <n v="0"/>
    <x v="3"/>
    <x v="3"/>
    <n v="300000"/>
    <s v="Other smaller work items"/>
    <s v="Regional"/>
    <x v="1"/>
  </r>
  <r>
    <n v="1298"/>
    <s v="22-22C-_______39"/>
    <n v="3737"/>
    <x v="15"/>
    <x v="15"/>
    <x v="99"/>
    <x v="29"/>
    <s v=""/>
    <s v=""/>
    <s v="SB"/>
    <s v="Substructure"/>
    <s v="S"/>
    <x v="3"/>
    <n v="39"/>
    <x v="156"/>
    <s v="Item"/>
    <s v="-"/>
    <s v="-"/>
    <n v="3250"/>
    <s v="00_SB"/>
    <s v="02__S"/>
    <s v="22-22C"/>
    <n v="128"/>
    <s v="128 - NARACOORTE - 99 CEDAR AVENUE GARAGE / WORKSHOP"/>
    <b v="1"/>
    <m/>
    <b v="1"/>
    <n v="1298"/>
    <s v=""/>
    <s v=""/>
    <s v="39-Allowance for partial concrete slab remediation-22"/>
    <n v="0"/>
    <s v="22-22C--39"/>
    <s v=""/>
    <s v="22-22C-"/>
    <n v="0"/>
    <m/>
    <s v="not APN"/>
    <s v="not APN"/>
    <n v="0"/>
    <n v="0.87870885122410547"/>
    <n v="6105.8037664783424"/>
    <s v="direct"/>
    <n v="1"/>
    <n v="8.7184490227926403E-2"/>
    <m/>
    <n v="0"/>
    <x v="1"/>
    <n v="0.93985531594804461"/>
    <n v="5738.5721280602629"/>
    <x v="0"/>
    <x v="0"/>
    <n v="0"/>
    <x v="3"/>
    <x v="3"/>
    <n v="300000"/>
    <s v="Other smaller work items"/>
    <s v="Regional"/>
    <x v="1"/>
  </r>
  <r>
    <n v="1323"/>
    <s v="22-22E-_______39"/>
    <n v="3812"/>
    <x v="15"/>
    <x v="15"/>
    <x v="22"/>
    <x v="11"/>
    <s v=""/>
    <s v=""/>
    <s v="SB"/>
    <s v="Substructure"/>
    <s v="S"/>
    <x v="3"/>
    <n v="39"/>
    <x v="156"/>
    <s v="Item"/>
    <s v="-"/>
    <s v="-"/>
    <n v="2000"/>
    <s v="00_SB"/>
    <s v="02__S"/>
    <s v="22-22E"/>
    <n v="130"/>
    <s v="130 - NARACOORTE - 99 CEDAR AVENUE EXTERNAL WORKS"/>
    <b v="1"/>
    <m/>
    <b v="1"/>
    <n v="1323"/>
    <s v=""/>
    <s v=""/>
    <s v="39-Allowance for partial concrete slab remediation-22"/>
    <n v="0"/>
    <s v="22-22E--39"/>
    <s v=""/>
    <s v="22-22E-"/>
    <n v="0"/>
    <m/>
    <s v="not APN"/>
    <s v="not APN"/>
    <n v="0"/>
    <n v="0.85124977011494252"/>
    <n v="3702.499540229885"/>
    <s v="direct"/>
    <n v="1"/>
    <n v="8.5896096871919E-2"/>
    <m/>
    <n v="0"/>
    <x v="1"/>
    <n v="0.94598243758658718"/>
    <n v="3502.499540229885"/>
    <x v="0"/>
    <x v="0"/>
    <n v="0"/>
    <x v="3"/>
    <x v="3"/>
    <n v="300000"/>
    <s v="Other smaller work items"/>
    <s v="Regional"/>
    <x v="1"/>
  </r>
  <r>
    <n v="1382"/>
    <s v="23-23D-_______39"/>
    <n v="3978"/>
    <x v="21"/>
    <x v="21"/>
    <x v="103"/>
    <x v="11"/>
    <s v=""/>
    <s v=""/>
    <s v="SB"/>
    <s v="Substructure"/>
    <s v="S"/>
    <x v="3"/>
    <n v="39"/>
    <x v="156"/>
    <s v="Item"/>
    <s v="-"/>
    <s v="-"/>
    <n v="5000"/>
    <s v="00_SB"/>
    <s v="02__S"/>
    <s v="23-23D"/>
    <n v="135"/>
    <s v="135 - BORDERTOWN - POWER HOUSE ROAD EXTERNAL WORKS"/>
    <b v="1"/>
    <m/>
    <b v="1"/>
    <n v="1382"/>
    <s v=""/>
    <s v=""/>
    <s v="39-Allowance for partial concrete slab remediation-23"/>
    <n v="0"/>
    <s v="23-23D--39"/>
    <s v=""/>
    <s v="23-23D-"/>
    <n v="0"/>
    <m/>
    <s v="not APN"/>
    <s v="not APN"/>
    <n v="0"/>
    <n v="0.85517256346179138"/>
    <n v="9275.8628173089583"/>
    <s v="direct"/>
    <n v="1"/>
    <n v="8.5919668035966471E-2"/>
    <m/>
    <n v="0"/>
    <x v="1"/>
    <n v="0.94540895322943974"/>
    <n v="8769.4837564119443"/>
    <x v="0"/>
    <x v="0"/>
    <n v="0"/>
    <x v="3"/>
    <x v="3"/>
    <n v="300000"/>
    <s v="Other smaller work items"/>
    <s v="Regional"/>
    <x v="1"/>
  </r>
  <r>
    <n v="1431"/>
    <s v="24-24D-_______39"/>
    <n v="4116"/>
    <x v="19"/>
    <x v="19"/>
    <x v="105"/>
    <x v="11"/>
    <s v=""/>
    <s v=""/>
    <s v="SB"/>
    <s v="Substructure"/>
    <s v="S"/>
    <x v="3"/>
    <n v="39"/>
    <x v="156"/>
    <s v="Item"/>
    <s v="-"/>
    <s v="-"/>
    <n v="10000"/>
    <s v="00_SB"/>
    <s v="02__S"/>
    <s v="24-24D"/>
    <n v="140"/>
    <s v="140 - MURRAY BRIDGE - 16-18 WILLOW AVENUE EXTERNAL WORKS"/>
    <b v="1"/>
    <m/>
    <b v="1"/>
    <n v="1431"/>
    <s v=""/>
    <s v=""/>
    <s v="39-Allowance for partial concrete slab remediation-24"/>
    <n v="0"/>
    <s v="24-24D--39"/>
    <s v=""/>
    <s v="24-24D-"/>
    <n v="0"/>
    <m/>
    <s v="not APN"/>
    <s v="not APN"/>
    <n v="0"/>
    <n v="0.66022781021484034"/>
    <n v="16602.278102148404"/>
    <s v="direct"/>
    <n v="1"/>
    <n v="9.6928552885019961E-2"/>
    <m/>
    <n v="0"/>
    <x v="1"/>
    <n v="0.9392244191858703"/>
    <n v="15593.265007652628"/>
    <x v="0"/>
    <x v="0"/>
    <n v="0"/>
    <x v="3"/>
    <x v="3"/>
    <n v="300000"/>
    <s v="Other smaller work items"/>
    <s v="Regional"/>
    <x v="1"/>
  </r>
  <r>
    <n v="1451"/>
    <s v="25-25A-_______39"/>
    <n v="4168"/>
    <x v="16"/>
    <x v="16"/>
    <x v="23"/>
    <x v="1"/>
    <s v=""/>
    <s v=""/>
    <s v="SB"/>
    <s v="Substructure"/>
    <s v="S"/>
    <x v="3"/>
    <n v="39"/>
    <x v="156"/>
    <s v="Item"/>
    <s v="-"/>
    <s v="-"/>
    <n v="350"/>
    <s v="00_SB"/>
    <s v="02__S"/>
    <s v="25-25A"/>
    <n v="142"/>
    <s v="142 - WHYALLA - 61-65 MCRITCHIE CRESCENT OFFICE BUILDING"/>
    <b v="1"/>
    <m/>
    <b v="1"/>
    <n v="1451"/>
    <s v=""/>
    <s v=""/>
    <s v="39-Allowance for partial concrete slab remediation-25"/>
    <n v="0"/>
    <s v="25-25A--39"/>
    <s v=""/>
    <s v="25-25A-"/>
    <n v="0"/>
    <m/>
    <s v="not APN"/>
    <s v="not APN"/>
    <n v="0"/>
    <n v="0.90745813953488363"/>
    <n v="667.61034883720936"/>
    <s v="direct"/>
    <n v="1"/>
    <n v="8.7097309848111759E-2"/>
    <m/>
    <n v="0"/>
    <x v="1"/>
    <n v="0.9390397789826227"/>
    <n v="626.91267441860475"/>
    <x v="0"/>
    <x v="0"/>
    <n v="0"/>
    <x v="3"/>
    <x v="3"/>
    <n v="300000"/>
    <s v="Other smaller work items"/>
    <s v="Regional"/>
    <x v="1"/>
  </r>
  <r>
    <n v="1695"/>
    <s v="30-30A-_______39"/>
    <n v="4926"/>
    <x v="35"/>
    <x v="35"/>
    <x v="123"/>
    <x v="40"/>
    <s v=""/>
    <s v=""/>
    <s v="SB"/>
    <s v="Substructure"/>
    <s v="S"/>
    <x v="3"/>
    <n v="39"/>
    <x v="156"/>
    <s v="Item"/>
    <s v="-"/>
    <s v="-"/>
    <n v="1200"/>
    <s v="00_SB"/>
    <s v="02__S"/>
    <s v="30-30A"/>
    <n v="175"/>
    <s v="175 - CEDUNA - GOODES ROAD OFFICE BUILDING"/>
    <b v="1"/>
    <m/>
    <b v="1"/>
    <n v="1695"/>
    <s v=""/>
    <s v=""/>
    <s v="39-Allowance for partial concrete slab remediation-30"/>
    <n v="0"/>
    <s v="30-30A--39"/>
    <s v=""/>
    <s v="30-30A-"/>
    <n v="0"/>
    <m/>
    <s v="not APN"/>
    <s v="not APN"/>
    <n v="0"/>
    <n v="1.1743183186951067"/>
    <n v="2609.1819824341283"/>
    <s v="direct"/>
    <n v="1"/>
    <n v="7.2404050245440457E-2"/>
    <m/>
    <n v="0"/>
    <x v="1"/>
    <n v="0.9538354569888704"/>
    <n v="2488.7302885821837"/>
    <x v="0"/>
    <x v="0"/>
    <n v="0"/>
    <x v="3"/>
    <x v="3"/>
    <n v="300000"/>
    <s v="Other smaller work items"/>
    <s v="Regional"/>
    <x v="1"/>
  </r>
  <r>
    <n v="1848"/>
    <s v="33-33B-_______39"/>
    <n v="5397"/>
    <x v="12"/>
    <x v="12"/>
    <x v="134"/>
    <x v="5"/>
    <s v=""/>
    <s v=""/>
    <s v="SB"/>
    <s v="Substructure"/>
    <s v="S"/>
    <x v="3"/>
    <n v="39"/>
    <x v="156"/>
    <s v="Item"/>
    <s v="-"/>
    <s v="-"/>
    <n v="950"/>
    <s v="00_SB"/>
    <s v="02__S"/>
    <s v="33-33B"/>
    <n v="194"/>
    <s v="194 - DAVENPORT - YORKEYS CROSSING ROAD WORKSHOP"/>
    <b v="1"/>
    <m/>
    <b v="1"/>
    <n v="1848"/>
    <s v=""/>
    <s v=""/>
    <s v="39-Allowance for partial concrete slab remediation-33"/>
    <n v="0"/>
    <s v="33-33B--39"/>
    <s v=""/>
    <s v="33-33B-"/>
    <n v="1"/>
    <m/>
    <s v="not APN"/>
    <s v="not APN"/>
    <n v="0"/>
    <n v="0.89676747967479675"/>
    <n v="1801.929105691057"/>
    <s v="direct"/>
    <n v="1"/>
    <n v="8.6969053925783094E-2"/>
    <m/>
    <n v="0"/>
    <x v="1"/>
    <n v="0.94284956634250938"/>
    <n v="1698.9480758807588"/>
    <x v="1"/>
    <x v="0"/>
    <n v="0"/>
    <x v="3"/>
    <x v="3"/>
    <n v="300000"/>
    <s v="Other smaller work items"/>
    <s v="Regional"/>
    <x v="1"/>
  </r>
  <r>
    <n v="868"/>
    <s v="12-12D-______392"/>
    <n v="2445"/>
    <x v="3"/>
    <x v="3"/>
    <x v="74"/>
    <x v="59"/>
    <s v=""/>
    <s v=""/>
    <s v="SB"/>
    <s v="Substructure"/>
    <s v="S"/>
    <x v="3"/>
    <n v="392"/>
    <x v="173"/>
    <s v="Item"/>
    <s v="-"/>
    <s v="-"/>
    <n v="36000"/>
    <s v="00_SB"/>
    <s v="02__S"/>
    <s v="12-12D"/>
    <n v="78"/>
    <s v="078 - MARLESTON SOUTH - 41-55 BARNES AVENUE OLD FLEET BUILDING"/>
    <b v="1"/>
    <m/>
    <b v="1"/>
    <n v="868"/>
    <s v=""/>
    <s v=""/>
    <s v="392-Allowance to fill in and concrete redundant underground pits-12"/>
    <n v="0"/>
    <s v="12-12D--392"/>
    <s v=""/>
    <s v="12-12D-"/>
    <n v="0"/>
    <m/>
    <s v="not APN"/>
    <s v="not APN"/>
    <n v="0"/>
    <n v="0.6305510067114094"/>
    <n v="58699.836241610734"/>
    <s v="direct"/>
    <n v="1"/>
    <n v="0.1012304332526562"/>
    <m/>
    <n v="0"/>
    <x v="0"/>
    <n v="0.93825943467868766"/>
    <n v="55075.67516778523"/>
    <x v="0"/>
    <x v="0"/>
    <n v="0"/>
    <x v="3"/>
    <x v="3"/>
    <n v="300000"/>
    <s v="Other smaller work items"/>
    <s v="Metropolitan"/>
    <x v="1"/>
  </r>
  <r>
    <n v="483"/>
    <s v="7-7B-________387"/>
    <n v="1338"/>
    <x v="0"/>
    <x v="0"/>
    <x v="0"/>
    <x v="0"/>
    <s v=""/>
    <s v=""/>
    <s v="SB"/>
    <s v="Substructure"/>
    <s v="C"/>
    <x v="2"/>
    <n v="387"/>
    <x v="174"/>
    <s v="Item"/>
    <s v="-"/>
    <s v="-"/>
    <n v="30000"/>
    <s v="00_SB"/>
    <s v="04__C"/>
    <s v="7-7B"/>
    <n v="45"/>
    <s v="045 - KESWICK - 1 ANZAC HIGHWAY UNDERCROFT &amp; DECK CARPARK"/>
    <b v="1"/>
    <m/>
    <b v="1"/>
    <n v="483"/>
    <s v=""/>
    <s v=""/>
    <s v="387-PC Sum to fix waterproofing issues to entry plaza slab-7"/>
    <n v="0"/>
    <s v="7-7B--387"/>
    <s v=""/>
    <s v="7-7B-"/>
    <n v="0"/>
    <m/>
    <s v="not APN"/>
    <s v="not APN"/>
    <n v="0"/>
    <n v="0.61163824655979571"/>
    <n v="48349.147396793873"/>
    <s v="direct"/>
    <n v="1"/>
    <n v="0.10013133279839573"/>
    <m/>
    <n v="1"/>
    <x v="0"/>
    <n v="0.93750240967821841"/>
    <n v="45327.442190381618"/>
    <x v="0"/>
    <x v="0"/>
    <n v="0"/>
    <x v="0"/>
    <x v="0"/>
    <n v="350000"/>
    <s v="Other smaller work items"/>
    <s v="Metropolitan"/>
    <x v="0"/>
  </r>
  <r>
    <n v="198"/>
    <s v="3-3B-_________64"/>
    <n v="601"/>
    <x v="5"/>
    <x v="5"/>
    <x v="6"/>
    <x v="6"/>
    <s v=""/>
    <s v=""/>
    <s v="SB"/>
    <s v="Substructure"/>
    <s v="S"/>
    <x v="3"/>
    <n v="64"/>
    <x v="175"/>
    <s v="Item"/>
    <s v="-"/>
    <s v="-"/>
    <n v="10000"/>
    <s v="00_SB"/>
    <s v="02__S"/>
    <s v="3-3B"/>
    <n v="24"/>
    <s v="024 - ANGLE PARK - 622 SOUTH ROAD FLEET WORKSHOP"/>
    <b v="1"/>
    <m/>
    <b v="1"/>
    <n v="198"/>
    <s v=""/>
    <s v=""/>
    <s v="64-Repair damaged joints in concrete slab-3"/>
    <n v="0"/>
    <s v="3-3B--64"/>
    <s v=""/>
    <s v="3-3B-"/>
    <n v="0"/>
    <m/>
    <s v="not APN"/>
    <s v="not APN"/>
    <n v="0"/>
    <n v="0.61023433849497422"/>
    <n v="16102.343384949741"/>
    <s v="direct"/>
    <n v="1"/>
    <n v="0.10003205851166475"/>
    <m/>
    <n v="0"/>
    <x v="0"/>
    <n v="0.93757668577618647"/>
    <n v="15097.181744091278"/>
    <x v="0"/>
    <x v="0"/>
    <n v="0"/>
    <x v="3"/>
    <x v="3"/>
    <n v="300000"/>
    <s v="Other smaller work items"/>
    <s v="Metropolitan"/>
    <x v="1"/>
  </r>
  <r>
    <n v="374"/>
    <s v="6-6B-_________64"/>
    <n v="1125"/>
    <x v="11"/>
    <x v="11"/>
    <x v="34"/>
    <x v="5"/>
    <s v=""/>
    <s v=""/>
    <s v="SB"/>
    <s v="Substructure"/>
    <s v="S"/>
    <x v="3"/>
    <n v="64"/>
    <x v="175"/>
    <s v="Item"/>
    <s v="-"/>
    <s v="-"/>
    <n v="5000"/>
    <s v="00_SB"/>
    <s v="02__S"/>
    <s v="6-6B"/>
    <n v="41"/>
    <s v="041 - HOLDEN HILL - 38-44 JACOBSON CRESCENT WORKSHOP"/>
    <b v="1"/>
    <m/>
    <b v="1"/>
    <n v="374"/>
    <s v=""/>
    <s v=""/>
    <s v="64-Repair damaged joints in concrete slab-6"/>
    <n v="0"/>
    <s v="6-6B--64"/>
    <s v=""/>
    <s v="6-6B-"/>
    <n v="1"/>
    <m/>
    <s v="not APN"/>
    <s v="not APN"/>
    <n v="0"/>
    <n v="0.65521535714285706"/>
    <n v="8276.0767857142855"/>
    <s v="direct"/>
    <n v="1"/>
    <n v="0.10226887056875526"/>
    <m/>
    <n v="0"/>
    <x v="0"/>
    <n v="0.93526953657087786"/>
    <n v="7740.3625000000002"/>
    <x v="1"/>
    <x v="0"/>
    <n v="0"/>
    <x v="3"/>
    <x v="3"/>
    <n v="300000"/>
    <s v="Other smaller work items"/>
    <s v="Metropolitan"/>
    <x v="1"/>
  </r>
  <r>
    <n v="239"/>
    <s v="3-3F-________111"/>
    <n v="726"/>
    <x v="5"/>
    <x v="5"/>
    <x v="48"/>
    <x v="36"/>
    <s v=""/>
    <s v=""/>
    <s v="SB"/>
    <s v="Substructure"/>
    <s v="C"/>
    <x v="2"/>
    <n v="111"/>
    <x v="176"/>
    <s v="Item"/>
    <s v="-"/>
    <s v="-"/>
    <n v="15000"/>
    <s v="00_SB"/>
    <s v="04__C"/>
    <s v="3-3F"/>
    <n v="28"/>
    <s v="028 - ANGLE PARK - 622 SOUTH ROAD SUBSTATION TRANSPORTABLE LUNCHROOM"/>
    <b v="1"/>
    <m/>
    <b v="1"/>
    <n v="239"/>
    <s v=""/>
    <s v=""/>
    <s v="111-Replace concrete hardstand as base for replaced transportable-3"/>
    <n v="0"/>
    <s v="3-3F--111"/>
    <s v=""/>
    <s v="3-3F-"/>
    <n v="0"/>
    <m/>
    <s v="not APN"/>
    <s v="not APN"/>
    <n v="0"/>
    <n v="0.61665601694915262"/>
    <n v="24249.84025423729"/>
    <s v="direct"/>
    <n v="1"/>
    <n v="0.10036604187651967"/>
    <m/>
    <n v="0"/>
    <x v="0"/>
    <n v="0.93709551432830507"/>
    <n v="22724.41652542373"/>
    <x v="0"/>
    <x v="0"/>
    <n v="0"/>
    <x v="3"/>
    <x v="3"/>
    <n v="300000"/>
    <s v="Other smaller work items"/>
    <s v="Metropolitan"/>
    <x v="1"/>
  </r>
  <r>
    <n v="816"/>
    <s v="11-11S-______111"/>
    <n v="2279"/>
    <x v="2"/>
    <x v="2"/>
    <x v="70"/>
    <x v="55"/>
    <s v=""/>
    <s v=""/>
    <s v="SB"/>
    <s v="Substructure"/>
    <s v="C"/>
    <x v="2"/>
    <n v="111"/>
    <x v="176"/>
    <s v="Item"/>
    <s v="-"/>
    <s v="-"/>
    <n v="5000"/>
    <s v="00_SB"/>
    <s v="04__C"/>
    <s v="11-11S"/>
    <n v="72"/>
    <s v="072 - MARLESTON NORTH - 212 RICHMOND ROAD LUNCHROOM"/>
    <b v="1"/>
    <m/>
    <b v="1"/>
    <n v="816"/>
    <s v=""/>
    <s v=""/>
    <s v="111-Replace concrete hardstand as base for replaced transportable-11"/>
    <n v="0"/>
    <s v="11-11S--111"/>
    <s v=""/>
    <s v="11-11S-"/>
    <n v="0"/>
    <m/>
    <s v="not APN"/>
    <s v="not APN"/>
    <n v="0"/>
    <n v="0.61621539999999997"/>
    <n v="8081.0770000000002"/>
    <s v="direct"/>
    <n v="1"/>
    <n v="0.10080264789485247"/>
    <m/>
    <n v="1"/>
    <x v="0"/>
    <n v="0.93812705905413352"/>
    <n v="7581.0770000000002"/>
    <x v="0"/>
    <x v="0"/>
    <n v="0"/>
    <x v="1"/>
    <x v="2"/>
    <n v="350000"/>
    <s v="Other smaller work items"/>
    <s v="Metropolitan"/>
    <x v="0"/>
  </r>
  <r>
    <n v="484"/>
    <s v="7-7B-________370"/>
    <n v="1341"/>
    <x v="0"/>
    <x v="0"/>
    <x v="0"/>
    <x v="0"/>
    <s v=""/>
    <s v=""/>
    <s v="SC"/>
    <s v="Staircases"/>
    <s v="S"/>
    <x v="3"/>
    <n v="370"/>
    <x v="177"/>
    <s v="Item"/>
    <s v="-"/>
    <s v="-"/>
    <n v="1500"/>
    <s v="03_SC"/>
    <s v="02__S"/>
    <s v="7-7B"/>
    <n v="45"/>
    <s v="045 - KESWICK - 1 ANZAC HIGHWAY UNDERCROFT &amp; DECK CARPARK"/>
    <b v="1"/>
    <m/>
    <b v="1"/>
    <n v="484"/>
    <s v=""/>
    <s v=""/>
    <s v="370-External concrete stair cracking through top tread-7"/>
    <n v="0"/>
    <s v="7-7B--370"/>
    <s v=""/>
    <s v="7-7B-"/>
    <n v="0"/>
    <m/>
    <s v="not APN"/>
    <s v="not APN"/>
    <n v="0"/>
    <n v="0.61163824655979571"/>
    <n v="2417.4573698396939"/>
    <s v="direct"/>
    <n v="1"/>
    <n v="0.10013133279839573"/>
    <m/>
    <n v="1"/>
    <x v="0"/>
    <n v="0.93750240967821841"/>
    <n v="2266.3721095190813"/>
    <x v="0"/>
    <x v="0"/>
    <n v="0"/>
    <x v="0"/>
    <x v="0"/>
    <n v="350000"/>
    <s v="Other smaller work items"/>
    <s v="Metropolitan"/>
    <x v="0"/>
  </r>
  <r>
    <n v="807"/>
    <s v="11-11R-_______73"/>
    <n v="2250"/>
    <x v="2"/>
    <x v="2"/>
    <x v="69"/>
    <x v="54"/>
    <s v=""/>
    <s v=""/>
    <s v="SC"/>
    <s v="Staircases"/>
    <s v="A"/>
    <x v="1"/>
    <n v="73"/>
    <x v="178"/>
    <s v="Item"/>
    <s v="-"/>
    <s v="-"/>
    <n v="7500"/>
    <s v="03_SC"/>
    <s v="01__A"/>
    <s v="11-11R"/>
    <n v="71"/>
    <s v="071 - MARLESTON NORTH - 212 RICHMOND ROAD CONSTRUCTION OFFICE"/>
    <b v="1"/>
    <m/>
    <b v="1"/>
    <n v="807"/>
    <s v=""/>
    <s v=""/>
    <s v="73-Replace existing access stair and ramp-11"/>
    <n v="0"/>
    <s v="11-11R--73"/>
    <s v=""/>
    <s v="11-11R-"/>
    <n v="0"/>
    <m/>
    <s v="not APN"/>
    <s v="not APN"/>
    <n v="0"/>
    <n v="0.65457435897435901"/>
    <n v="12409.307692307691"/>
    <s v="direct"/>
    <n v="1"/>
    <n v="0.10251433492116648"/>
    <m/>
    <n v="1"/>
    <x v="0"/>
    <n v="0.93801179015751202"/>
    <n v="11640.076923076922"/>
    <x v="0"/>
    <x v="0"/>
    <n v="0"/>
    <x v="1"/>
    <x v="2"/>
    <n v="350000"/>
    <s v="Other smaller work items"/>
    <s v="Metropolitan"/>
    <x v="0"/>
  </r>
  <r>
    <n v="878"/>
    <s v="12-12E-_______83"/>
    <n v="2477"/>
    <x v="3"/>
    <x v="3"/>
    <x v="4"/>
    <x v="4"/>
    <s v=""/>
    <s v=""/>
    <s v="SC"/>
    <s v="Staircases"/>
    <s v="A"/>
    <x v="1"/>
    <n v="83"/>
    <x v="179"/>
    <s v="Item"/>
    <s v="-"/>
    <s v="-"/>
    <n v="10080"/>
    <s v="03_SC"/>
    <s v="01__A"/>
    <s v="12-12E"/>
    <n v="79"/>
    <s v="079 - MARLESTON SOUTH - 41-55 BARNES AVENUE CBD OFFICE / AMENITIES / CANTEEN BUILDING"/>
    <b v="1"/>
    <m/>
    <b v="1"/>
    <n v="878"/>
    <s v=""/>
    <s v=""/>
    <s v="83-Replace existing steel balustrade to external stair-12"/>
    <n v="0"/>
    <s v="12-12E--83"/>
    <s v=""/>
    <s v="12-12E-"/>
    <n v="0"/>
    <m/>
    <s v="not APN"/>
    <s v="not APN"/>
    <n v="0"/>
    <n v="0.62599123365146692"/>
    <n v="16389.991635206788"/>
    <s v="direct"/>
    <n v="1"/>
    <n v="0.10048017081246256"/>
    <m/>
    <n v="0"/>
    <x v="0"/>
    <n v="0.93478160489948414"/>
    <n v="15321.062685047722"/>
    <x v="0"/>
    <x v="0"/>
    <n v="0"/>
    <x v="3"/>
    <x v="3"/>
    <n v="300000"/>
    <s v="Other smaller work items"/>
    <s v="Metropolitan"/>
    <x v="1"/>
  </r>
  <r>
    <n v="94"/>
    <s v="1-1B-1BC______97"/>
    <n v="277"/>
    <x v="23"/>
    <x v="23"/>
    <x v="162"/>
    <x v="88"/>
    <s v="1BC"/>
    <s v="Carpark"/>
    <s v="CT"/>
    <s v="Contingency"/>
    <s v="O"/>
    <x v="4"/>
    <n v="97"/>
    <x v="32"/>
    <s v="Item"/>
    <s v="-"/>
    <s v="-"/>
    <n v="24500"/>
    <s v="52_CT"/>
    <s v="05__O"/>
    <s v="1-1B-1BC"/>
    <n v="10"/>
    <s v="010 - ANGLE PARK - 500 GRAND JUNCTION ROAD POLE CONSTRUCTION Carpark"/>
    <b v="1"/>
    <m/>
    <b v="1"/>
    <n v="94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B-1BC-97"/>
    <s v=""/>
    <s v="1-1B-1BC"/>
    <n v="0"/>
    <n v="7"/>
    <s v="minor"/>
    <n v="0.61181655840808336"/>
    <n v="39489.505680998045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149"/>
    <s v="2-2B-________145"/>
    <n v="445"/>
    <x v="6"/>
    <x v="6"/>
    <x v="42"/>
    <x v="31"/>
    <s v=""/>
    <s v=""/>
    <s v="SC"/>
    <s v="Staircases"/>
    <s v="A"/>
    <x v="1"/>
    <n v="145"/>
    <x v="108"/>
    <s v="Item"/>
    <s v="-"/>
    <s v="-"/>
    <n v="1500"/>
    <s v="03_SC"/>
    <s v="01__A"/>
    <s v="2-2B"/>
    <n v="16"/>
    <s v="016 - ANGLE PARK - 480 GRAND JUNCTION ROAD LARGE TRAINING CENTRE TRANSPORTABLE 1 (2013)"/>
    <b v="1"/>
    <m/>
    <b v="1"/>
    <n v="149"/>
    <s v=""/>
    <s v=""/>
    <s v="145-Review access stair / ramp compliance-2"/>
    <n v="0"/>
    <s v="2-2B--145"/>
    <s v=""/>
    <s v="2-2B-"/>
    <n v="0"/>
    <m/>
    <s v="not APN"/>
    <s v="not APN"/>
    <n v="0"/>
    <n v="0.62749010011123474"/>
    <n v="2441.2351501668522"/>
    <s v="direct"/>
    <n v="1"/>
    <n v="0.10081907219969762"/>
    <m/>
    <n v="0"/>
    <x v="0"/>
    <n v="0.93848734643707776"/>
    <n v="2291.0682981090104"/>
    <x v="0"/>
    <x v="0"/>
    <n v="0"/>
    <x v="3"/>
    <x v="3"/>
    <n v="300000"/>
    <s v="Other smaller work items"/>
    <s v="Metropolitan"/>
    <x v="1"/>
  </r>
  <r>
    <n v="160"/>
    <s v="2-2C-________145"/>
    <n v="480"/>
    <x v="6"/>
    <x v="6"/>
    <x v="43"/>
    <x v="32"/>
    <s v=""/>
    <s v=""/>
    <s v="SC"/>
    <s v="Staircases"/>
    <s v="A"/>
    <x v="1"/>
    <n v="145"/>
    <x v="108"/>
    <s v="Item"/>
    <s v="-"/>
    <s v="-"/>
    <n v="1500"/>
    <s v="03_SC"/>
    <s v="01__A"/>
    <s v="2-2C"/>
    <n v="17"/>
    <s v="017 - ANGLE PARK - 480 GRAND JUNCTION ROAD LARGE TRAINING CENTRE TRANSPORTABLE 2 (2013)"/>
    <b v="1"/>
    <m/>
    <b v="1"/>
    <n v="160"/>
    <s v=""/>
    <s v=""/>
    <s v="145-Review access stair / ramp compliance-2"/>
    <n v="0"/>
    <s v="2-2C--145"/>
    <s v=""/>
    <s v="2-2C-"/>
    <n v="0"/>
    <m/>
    <s v="not APN"/>
    <s v="not APN"/>
    <n v="0"/>
    <n v="0.63357523056653497"/>
    <n v="2450.3628458498024"/>
    <s v="direct"/>
    <n v="1"/>
    <n v="0.10125380634374637"/>
    <m/>
    <n v="0"/>
    <x v="0"/>
    <n v="0.9354778142077208"/>
    <n v="2292.2600790513834"/>
    <x v="0"/>
    <x v="0"/>
    <n v="0"/>
    <x v="3"/>
    <x v="3"/>
    <n v="300000"/>
    <s v="Other smaller work items"/>
    <s v="Metropolitan"/>
    <x v="1"/>
  </r>
  <r>
    <n v="95"/>
    <s v="1-1B-1BC_____114"/>
    <n v="280"/>
    <x v="23"/>
    <x v="23"/>
    <x v="162"/>
    <x v="88"/>
    <s v="1BC"/>
    <s v="Carpark"/>
    <s v="ES"/>
    <s v="Escalation"/>
    <s v="O"/>
    <x v="4"/>
    <n v="114"/>
    <x v="33"/>
    <s v="Item"/>
    <s v="-"/>
    <s v="-"/>
    <n v="35600"/>
    <s v="53_ES"/>
    <s v="05__O"/>
    <s v="1-1B-1BC"/>
    <n v="10"/>
    <s v="010 - ANGLE PARK - 500 GRAND JUNCTION ROAD POLE CONSTRUCTION Carpark"/>
    <b v="1"/>
    <m/>
    <b v="1"/>
    <n v="95"/>
    <n v="0"/>
    <n v="0"/>
    <s v="114-Escalation - calculated to the mid-point of seven year forecast-1"/>
    <n v="1"/>
    <s v="1-1B-1BC-114"/>
    <s v=""/>
    <s v="1-1B-1BC"/>
    <n v="0"/>
    <n v="7"/>
    <s v="minor"/>
    <n v="0.61181655840808336"/>
    <n v="57380.669479327771"/>
    <n v="0.61181655840808336"/>
    <n v="0"/>
    <s v="on costs"/>
    <n v="0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93"/>
    <s v="1-1B-1BC_____116"/>
    <n v="274"/>
    <x v="23"/>
    <x v="23"/>
    <x v="162"/>
    <x v="88"/>
    <s v="1BC"/>
    <s v="Carpark"/>
    <s v="LL"/>
    <s v="Locality Loading"/>
    <s v="O"/>
    <x v="4"/>
    <n v="116"/>
    <x v="34"/>
    <s v="Item"/>
    <s v="-"/>
    <s v="-"/>
    <s v="Excl."/>
    <s v="51_LL"/>
    <s v="05__O"/>
    <s v="1-1B-1BC"/>
    <n v="10"/>
    <s v="010 - ANGLE PARK - 500 GRAND JUNCTION ROAD POLE CONSTRUCTION Carpark"/>
    <b v="1"/>
    <m/>
    <b v="1"/>
    <n v="93"/>
    <s v="Not applicable to metro sites"/>
    <n v="0"/>
    <s v="116-Locality Loading-1"/>
    <n v="1"/>
    <s v="1-1B-1BC-116"/>
    <s v=""/>
    <s v="1-1B-1BC"/>
    <n v="0"/>
    <n v="7"/>
    <s v="minor"/>
    <n v="0.61181655840808336"/>
    <n v="0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181"/>
    <s v="2-2G-________397"/>
    <n v="553"/>
    <x v="6"/>
    <x v="6"/>
    <x v="45"/>
    <x v="11"/>
    <s v=""/>
    <s v=""/>
    <s v="SS"/>
    <s v="Special Services"/>
    <s v="E"/>
    <x v="0"/>
    <n v="397"/>
    <x v="47"/>
    <s v="Item"/>
    <s v="-"/>
    <s v="-"/>
    <n v="30000"/>
    <s v="28_SS"/>
    <s v="03__E"/>
    <s v="2-2G"/>
    <n v="21"/>
    <s v="021 - ANGLE PARK - 480 GRAND JUNCTION ROAD EXTERNAL WORKS"/>
    <b v="1"/>
    <m/>
    <b v="1"/>
    <n v="181"/>
    <s v=""/>
    <s v=""/>
    <s v="397-Allowance for Security Services (beams and cameras)-2"/>
    <n v="0"/>
    <s v="2-2G--397"/>
    <s v=""/>
    <s v="2-2G-"/>
    <n v="0"/>
    <m/>
    <s v="not APN"/>
    <s v="not APN"/>
    <n v="0"/>
    <n v="0.61287047812817896"/>
    <n v="48386.114343845366"/>
    <s v="direct"/>
    <n v="1"/>
    <n v="0.10020459502188014"/>
    <m/>
    <n v="0"/>
    <x v="0"/>
    <n v="0.93692649150934704"/>
    <n v="45334.232349949132"/>
    <x v="0"/>
    <x v="0"/>
    <n v="0"/>
    <x v="3"/>
    <x v="3"/>
    <n v="300000"/>
    <s v="Other smaller work items"/>
    <s v="Metropolitan"/>
    <x v="1"/>
  </r>
  <r>
    <n v="253"/>
    <s v="3-3G-________397"/>
    <n v="769"/>
    <x v="5"/>
    <x v="5"/>
    <x v="7"/>
    <x v="3"/>
    <s v=""/>
    <s v=""/>
    <s v="SS"/>
    <s v="Special Services"/>
    <s v="E"/>
    <x v="0"/>
    <n v="397"/>
    <x v="47"/>
    <s v="Item"/>
    <s v="-"/>
    <s v="-"/>
    <n v="30000"/>
    <s v="28_SS"/>
    <s v="03__E"/>
    <s v="3-3G"/>
    <n v="29"/>
    <s v="029 - ANGLE PARK - 622 SOUTH ROAD SUBSTATION WORKSHOP"/>
    <b v="1"/>
    <m/>
    <b v="1"/>
    <n v="253"/>
    <s v=""/>
    <s v=""/>
    <s v="397-Allowance for Security Services (beams and cameras)-3"/>
    <n v="0"/>
    <s v="3-3G--397"/>
    <s v=""/>
    <s v="3-3G-"/>
    <n v="0"/>
    <m/>
    <s v="not APN"/>
    <s v="not APN"/>
    <n v="0"/>
    <n v="0.61354871794871801"/>
    <n v="48406.461538461539"/>
    <s v="direct"/>
    <n v="1"/>
    <n v="0.10024174579159509"/>
    <m/>
    <n v="0"/>
    <x v="0"/>
    <n v="0.93643569517101977"/>
    <n v="45329.538461538461"/>
    <x v="0"/>
    <x v="0"/>
    <n v="0"/>
    <x v="3"/>
    <x v="3"/>
    <n v="300000"/>
    <s v="Other smaller work items"/>
    <s v="Metropolitan"/>
    <x v="1"/>
  </r>
  <r>
    <n v="315"/>
    <s v="4-4E-________397"/>
    <n v="953"/>
    <x v="14"/>
    <x v="14"/>
    <x v="33"/>
    <x v="11"/>
    <s v=""/>
    <s v=""/>
    <s v="SS"/>
    <s v="Special Services"/>
    <s v="E"/>
    <x v="0"/>
    <n v="397"/>
    <x v="47"/>
    <s v="Item"/>
    <s v="-"/>
    <s v="-"/>
    <n v="30000"/>
    <s v="28_SS"/>
    <s v="03__E"/>
    <s v="4-4E"/>
    <n v="35"/>
    <s v="035 - ELIZABETH - PEWSEY AVENUE EXTERNAL WORKS"/>
    <b v="1"/>
    <m/>
    <b v="1"/>
    <n v="315"/>
    <s v=""/>
    <s v=""/>
    <s v="397-Allowance for Security Services (beams and cameras)-4"/>
    <n v="0"/>
    <s v="4-4E--397"/>
    <s v=""/>
    <s v="4-4E-"/>
    <n v="0"/>
    <m/>
    <s v="not APN"/>
    <s v="not APN"/>
    <n v="0"/>
    <n v="0.60990146274489099"/>
    <n v="48297.043882346734"/>
    <s v="direct"/>
    <n v="1"/>
    <n v="0.10001910898994268"/>
    <m/>
    <n v="0"/>
    <x v="0"/>
    <n v="0.9376777496183254"/>
    <n v="45287.063420816397"/>
    <x v="0"/>
    <x v="0"/>
    <n v="0"/>
    <x v="3"/>
    <x v="3"/>
    <n v="300000"/>
    <s v="Other smaller work items"/>
    <s v="Metropolitan"/>
    <x v="1"/>
  </r>
  <r>
    <n v="348"/>
    <s v="5-5B-________397"/>
    <n v="1046"/>
    <x v="17"/>
    <x v="17"/>
    <x v="51"/>
    <x v="11"/>
    <s v=""/>
    <s v=""/>
    <s v="SS"/>
    <s v="Special Services"/>
    <s v="E"/>
    <x v="0"/>
    <n v="397"/>
    <x v="47"/>
    <s v="Item"/>
    <s v="-"/>
    <s v="-"/>
    <n v="30000"/>
    <s v="28_SS"/>
    <s v="03__E"/>
    <s v="5-5B"/>
    <n v="38"/>
    <s v="038 - HINDMARSH - 1 STATION PLACE EXTERNAL WORKS"/>
    <b v="1"/>
    <m/>
    <b v="1"/>
    <n v="348"/>
    <s v=""/>
    <s v=""/>
    <s v="397-Allowance for Security Services (beams and cameras)-5"/>
    <n v="0"/>
    <s v="5-5B--397"/>
    <s v=""/>
    <s v="5-5B-"/>
    <n v="0"/>
    <m/>
    <s v="not APN"/>
    <s v="not APN"/>
    <n v="0"/>
    <n v="0.61142605781315451"/>
    <n v="48342.781734394637"/>
    <s v="direct"/>
    <n v="1"/>
    <n v="0.10010084445072379"/>
    <m/>
    <n v="0"/>
    <x v="0"/>
    <n v="0.93760519374367279"/>
    <n v="45326.443234185172"/>
    <x v="0"/>
    <x v="0"/>
    <n v="0"/>
    <x v="3"/>
    <x v="3"/>
    <n v="300000"/>
    <s v="Other smaller work items"/>
    <s v="Metropolitan"/>
    <x v="1"/>
  </r>
  <r>
    <n v="387"/>
    <s v="6-6C-________397"/>
    <n v="1166"/>
    <x v="11"/>
    <x v="11"/>
    <x v="52"/>
    <x v="11"/>
    <s v=""/>
    <s v=""/>
    <s v="SS"/>
    <s v="Special Services"/>
    <s v="E"/>
    <x v="0"/>
    <n v="397"/>
    <x v="47"/>
    <s v="Item"/>
    <s v="-"/>
    <s v="-"/>
    <n v="30000"/>
    <s v="28_SS"/>
    <s v="03__E"/>
    <s v="6-6C"/>
    <n v="42"/>
    <s v="042 - HOLDEN HILL - 38-44 JACOBSON CRESCENT EXTERNAL WORKS"/>
    <b v="1"/>
    <m/>
    <b v="1"/>
    <n v="387"/>
    <s v=""/>
    <s v=""/>
    <s v="397-Allowance for Security Services (beams and cameras)-6"/>
    <n v="0"/>
    <s v="6-6C--397"/>
    <s v=""/>
    <s v="6-6C-"/>
    <n v="1"/>
    <m/>
    <s v="not APN"/>
    <s v="not APN"/>
    <n v="0"/>
    <n v="0.61775714968914397"/>
    <n v="48532.714490674312"/>
    <s v="direct"/>
    <n v="1"/>
    <n v="0.10017139064754364"/>
    <m/>
    <n v="0"/>
    <x v="0"/>
    <n v="0.93791996772311315"/>
    <n v="45519.80200860832"/>
    <x v="1"/>
    <x v="0"/>
    <n v="0"/>
    <x v="3"/>
    <x v="3"/>
    <n v="300000"/>
    <s v="Other smaller work items"/>
    <s v="Metropolitan"/>
    <x v="1"/>
  </r>
  <r>
    <n v="576"/>
    <s v="10-10D-______397"/>
    <n v="1590"/>
    <x v="20"/>
    <x v="20"/>
    <x v="56"/>
    <x v="10"/>
    <s v=""/>
    <s v=""/>
    <s v="SS"/>
    <s v="Special Services"/>
    <s v="E"/>
    <x v="0"/>
    <n v="397"/>
    <x v="47"/>
    <s v="Item"/>
    <s v="-"/>
    <s v="-"/>
    <n v="30000"/>
    <s v="28_SS"/>
    <s v="03__E"/>
    <s v="10-10D"/>
    <n v="52"/>
    <s v="052 - KURRALTA PARK - 31-33 BROUGHTON AVENUE EXTERNAL WORKS"/>
    <b v="1"/>
    <m/>
    <b v="1"/>
    <n v="576"/>
    <s v=""/>
    <s v=""/>
    <s v="397-Allowance for Security Services (beams and cameras)-10"/>
    <n v="0"/>
    <s v="10-10D--397"/>
    <s v=""/>
    <s v="10-10D-"/>
    <n v="1"/>
    <m/>
    <s v="not APN"/>
    <s v="not APN"/>
    <n v="0"/>
    <n v="0.61025730693408753"/>
    <n v="48307.719208022623"/>
    <s v="direct"/>
    <n v="1"/>
    <n v="0.10000660465164211"/>
    <m/>
    <n v="0"/>
    <x v="0"/>
    <n v="0.93772246917954194"/>
    <n v="45299.233736178961"/>
    <x v="1"/>
    <x v="0"/>
    <n v="0"/>
    <x v="3"/>
    <x v="3"/>
    <n v="300000"/>
    <s v="Other smaller work items"/>
    <s v="Metropolitan"/>
    <x v="1"/>
  </r>
  <r>
    <n v="681"/>
    <s v="11-11G-______397"/>
    <n v="1884"/>
    <x v="2"/>
    <x v="2"/>
    <x v="62"/>
    <x v="47"/>
    <s v=""/>
    <s v=""/>
    <s v="SS"/>
    <s v="Special Services"/>
    <s v="E"/>
    <x v="0"/>
    <n v="397"/>
    <x v="47"/>
    <s v="Item"/>
    <s v="-"/>
    <s v="-"/>
    <n v="30000"/>
    <s v="28_SS"/>
    <s v="03__E"/>
    <s v="11-11G"/>
    <n v="60"/>
    <s v="060 - MARLESTON NORTH - 212 RICHMOND ROAD CARPARK"/>
    <b v="1"/>
    <m/>
    <b v="1"/>
    <n v="681"/>
    <s v=""/>
    <s v=""/>
    <s v="397-Allowance for Security Services (beams and cameras)-11"/>
    <n v="0"/>
    <s v="11-11G--397"/>
    <s v=""/>
    <s v="11-11G-"/>
    <n v="0"/>
    <m/>
    <s v="not APN"/>
    <s v="not APN"/>
    <n v="0"/>
    <n v="0.61617471863848472"/>
    <n v="48485.241559154543"/>
    <s v="direct"/>
    <n v="1"/>
    <n v="0.100463074026146"/>
    <m/>
    <n v="1"/>
    <x v="0"/>
    <n v="0.93630816115801618"/>
    <n v="45397.127367554218"/>
    <x v="0"/>
    <x v="0"/>
    <n v="0"/>
    <x v="1"/>
    <x v="4"/>
    <n v="350000"/>
    <s v="Other smaller work items"/>
    <s v="Metropolitan"/>
    <x v="0"/>
  </r>
  <r>
    <n v="917"/>
    <s v="12-12H-______397"/>
    <n v="2590"/>
    <x v="3"/>
    <x v="3"/>
    <x v="76"/>
    <x v="11"/>
    <s v=""/>
    <s v=""/>
    <s v="SS"/>
    <s v="Special Services"/>
    <s v="E"/>
    <x v="0"/>
    <n v="397"/>
    <x v="47"/>
    <s v="Item"/>
    <s v="-"/>
    <s v="-"/>
    <n v="30000"/>
    <s v="28_SS"/>
    <s v="03__E"/>
    <s v="12-12H"/>
    <n v="82"/>
    <s v="082 - MARLESTON SOUTH - 41-55 BARNES AVENUE EXTERNAL WORKS"/>
    <b v="1"/>
    <m/>
    <b v="1"/>
    <n v="917"/>
    <s v=""/>
    <s v=""/>
    <s v="397-Allowance for Security Services (beams and cameras)-12"/>
    <n v="0"/>
    <s v="12-12H--397"/>
    <s v=""/>
    <s v="12-12H-"/>
    <n v="0"/>
    <m/>
    <s v="not APN"/>
    <s v="not APN"/>
    <n v="0"/>
    <n v="0.61017403715802609"/>
    <n v="48305.221114740787"/>
    <s v="direct"/>
    <n v="1"/>
    <n v="0.10004128457383138"/>
    <m/>
    <n v="0"/>
    <x v="0"/>
    <n v="0.93768980778685429"/>
    <n v="45295.313502182784"/>
    <x v="0"/>
    <x v="0"/>
    <n v="0"/>
    <x v="3"/>
    <x v="3"/>
    <n v="300000"/>
    <s v="Other smaller work items"/>
    <s v="Metropolitan"/>
    <x v="1"/>
  </r>
  <r>
    <n v="1049"/>
    <s v="15-15J-______397"/>
    <n v="3007"/>
    <x v="1"/>
    <x v="1"/>
    <x v="86"/>
    <x v="10"/>
    <s v=""/>
    <s v=""/>
    <s v="SS"/>
    <s v="Special Services"/>
    <s v="E"/>
    <x v="0"/>
    <n v="397"/>
    <x v="47"/>
    <s v="Item"/>
    <s v="-"/>
    <s v="-"/>
    <n v="30000"/>
    <s v="28_SS"/>
    <s v="03__E"/>
    <s v="15-15J"/>
    <n v="102"/>
    <s v="102 - ST MARYS - 33 AYLIFFES ROAD EXTERNAL WORKS"/>
    <b v="1"/>
    <m/>
    <b v="1"/>
    <n v="1049"/>
    <s v=""/>
    <s v=""/>
    <s v="397-Allowance for Security Services (beams and cameras)-15"/>
    <n v="0"/>
    <s v="15-15J--397"/>
    <s v=""/>
    <s v="15-15J-"/>
    <n v="0"/>
    <m/>
    <s v="not APN"/>
    <s v="not APN"/>
    <n v="0"/>
    <n v="0.60923415025592087"/>
    <n v="48277.024507677626"/>
    <s v="direct"/>
    <n v="1"/>
    <n v="0.10001101781622007"/>
    <m/>
    <n v="1"/>
    <x v="0"/>
    <n v="0.93773464755348201"/>
    <n v="45271.038561637892"/>
    <x v="0"/>
    <x v="0"/>
    <n v="0"/>
    <x v="2"/>
    <x v="4"/>
    <n v="350000"/>
    <s v="Other smaller work items"/>
    <s v="Metropolitan"/>
    <x v="0"/>
  </r>
  <r>
    <n v="1098"/>
    <s v="17-17C-______397"/>
    <n v="3149"/>
    <x v="29"/>
    <x v="29"/>
    <x v="157"/>
    <x v="11"/>
    <s v=""/>
    <s v=""/>
    <s v="SS"/>
    <s v="Special Services"/>
    <s v="E"/>
    <x v="0"/>
    <n v="397"/>
    <x v="47"/>
    <s v="Item"/>
    <s v="-"/>
    <s v="-"/>
    <n v="30000"/>
    <s v="28_SS"/>
    <s v="03__E"/>
    <s v="17-17C"/>
    <n v="107"/>
    <s v="107 - WINGFIELD (LEASED) - 12-14 SENNA ROAD EXTERNAL WORKS"/>
    <b v="1"/>
    <m/>
    <b v="1"/>
    <n v="1098"/>
    <s v=""/>
    <s v=""/>
    <s v="397-Allowance for Security Services (beams and cameras)-17"/>
    <n v="0"/>
    <s v="17-17C--397"/>
    <s v=""/>
    <s v="17-17C-"/>
    <n v="1"/>
    <m/>
    <s v="not APN"/>
    <s v="not APN"/>
    <n v="0"/>
    <n v="8.0215375000000005E-2"/>
    <n v="32406.461250000004"/>
    <s v="direct"/>
    <n v="1"/>
    <n v="0"/>
    <m/>
    <n v="0"/>
    <x v="0"/>
    <n v="1"/>
    <n v="32406.461250000004"/>
    <x v="1"/>
    <x v="0"/>
    <n v="0"/>
    <x v="3"/>
    <x v="3"/>
    <n v="300000"/>
    <s v="Other smaller work items"/>
    <s v="Metropolitan"/>
    <x v="1"/>
  </r>
  <r>
    <n v="1165"/>
    <s v="20-20C-______397"/>
    <n v="3360"/>
    <x v="32"/>
    <x v="32"/>
    <x v="95"/>
    <x v="11"/>
    <s v=""/>
    <s v=""/>
    <s v="SS"/>
    <s v="Special Services"/>
    <s v="E"/>
    <x v="0"/>
    <n v="397"/>
    <x v="47"/>
    <s v="Item"/>
    <s v="-"/>
    <s v="-"/>
    <n v="30000"/>
    <s v="28_SS"/>
    <s v="03__E"/>
    <s v="20-20C"/>
    <n v="117"/>
    <s v="117 - BARMERA - 59-61 TONKIN AVENUE EXTERNAL WORKS"/>
    <b v="1"/>
    <m/>
    <b v="1"/>
    <n v="1165"/>
    <s v=""/>
    <s v=""/>
    <s v="397-Allowance for Security Services (beams and cameras)-20"/>
    <n v="0"/>
    <s v="20-20C--397"/>
    <s v=""/>
    <s v="20-20C-"/>
    <n v="0"/>
    <m/>
    <s v="not APN"/>
    <s v="not APN"/>
    <n v="0"/>
    <n v="0.85420873979310619"/>
    <n v="55626.262193793184"/>
    <s v="direct"/>
    <n v="1"/>
    <n v="8.5880290772047146E-2"/>
    <m/>
    <n v="0"/>
    <x v="1"/>
    <n v="0.94538491392226898"/>
    <n v="52588.229095896735"/>
    <x v="0"/>
    <x v="0"/>
    <n v="0"/>
    <x v="3"/>
    <x v="3"/>
    <n v="300000"/>
    <s v="Other smaller work items"/>
    <s v="Regional"/>
    <x v="1"/>
  </r>
  <r>
    <n v="1265"/>
    <s v="21-21F-______397"/>
    <n v="3638"/>
    <x v="4"/>
    <x v="4"/>
    <x v="21"/>
    <x v="11"/>
    <s v=""/>
    <s v=""/>
    <s v="SS"/>
    <s v="Special Services"/>
    <s v="E"/>
    <x v="0"/>
    <n v="397"/>
    <x v="47"/>
    <s v="Item"/>
    <s v="-"/>
    <s v="-"/>
    <n v="30000"/>
    <s v="28_SS"/>
    <s v="03__E"/>
    <s v="21-21F"/>
    <n v="124"/>
    <s v="124 - MT GAMBIER - 18 AVEY ROAD EXTERNAL WORKS"/>
    <b v="1"/>
    <m/>
    <b v="1"/>
    <n v="1265"/>
    <s v=""/>
    <s v=""/>
    <s v="397-Allowance for Security Services (beams and cameras)-21"/>
    <n v="0"/>
    <s v="21-21F--397"/>
    <s v=""/>
    <s v="21-21F-"/>
    <n v="0"/>
    <m/>
    <s v="not APN"/>
    <s v="not APN"/>
    <n v="0"/>
    <n v="0.85389854395110565"/>
    <n v="55616.956318533164"/>
    <s v="direct"/>
    <n v="1"/>
    <n v="8.5919720487986947E-2"/>
    <m/>
    <n v="0"/>
    <x v="1"/>
    <n v="0.94570085343520061"/>
    <n v="52597.003055905087"/>
    <x v="0"/>
    <x v="0"/>
    <n v="0"/>
    <x v="3"/>
    <x v="3"/>
    <n v="300000"/>
    <s v="Other smaller work items"/>
    <s v="Regional"/>
    <x v="1"/>
  </r>
  <r>
    <n v="1332"/>
    <s v="22-22E-______397"/>
    <n v="3836"/>
    <x v="15"/>
    <x v="15"/>
    <x v="22"/>
    <x v="11"/>
    <s v=""/>
    <s v=""/>
    <s v="SS"/>
    <s v="Special Services"/>
    <s v="E"/>
    <x v="0"/>
    <n v="397"/>
    <x v="47"/>
    <s v="Item"/>
    <s v="-"/>
    <s v="-"/>
    <n v="30000"/>
    <s v="28_SS"/>
    <s v="03__E"/>
    <s v="22-22E"/>
    <n v="130"/>
    <s v="130 - NARACOORTE - 99 CEDAR AVENUE EXTERNAL WORKS"/>
    <b v="1"/>
    <m/>
    <b v="1"/>
    <n v="1332"/>
    <s v=""/>
    <s v=""/>
    <s v="397-Allowance for Security Services (beams and cameras)-22"/>
    <n v="0"/>
    <s v="22-22E--397"/>
    <s v=""/>
    <s v="22-22E-"/>
    <n v="0"/>
    <m/>
    <s v="not APN"/>
    <s v="not APN"/>
    <n v="0"/>
    <n v="0.85124977011494252"/>
    <n v="55537.49310344828"/>
    <s v="direct"/>
    <n v="1"/>
    <n v="8.5896096871919E-2"/>
    <m/>
    <n v="0"/>
    <x v="1"/>
    <n v="0.94598243758658718"/>
    <n v="52537.49310344828"/>
    <x v="0"/>
    <x v="0"/>
    <n v="0"/>
    <x v="3"/>
    <x v="3"/>
    <n v="300000"/>
    <s v="Other smaller work items"/>
    <s v="Regional"/>
    <x v="1"/>
  </r>
  <r>
    <n v="1389"/>
    <s v="23-23D-______397"/>
    <n v="3995"/>
    <x v="21"/>
    <x v="21"/>
    <x v="103"/>
    <x v="11"/>
    <s v=""/>
    <s v=""/>
    <s v="SS"/>
    <s v="Special Services"/>
    <s v="E"/>
    <x v="0"/>
    <n v="397"/>
    <x v="47"/>
    <s v="Item"/>
    <s v="-"/>
    <s v="-"/>
    <n v="30000"/>
    <s v="28_SS"/>
    <s v="03__E"/>
    <s v="23-23D"/>
    <n v="135"/>
    <s v="135 - BORDERTOWN - POWER HOUSE ROAD EXTERNAL WORKS"/>
    <b v="1"/>
    <m/>
    <b v="1"/>
    <n v="1389"/>
    <s v=""/>
    <s v=""/>
    <s v="397-Allowance for Security Services (beams and cameras)-23"/>
    <n v="0"/>
    <s v="23-23D--397"/>
    <s v=""/>
    <s v="23-23D-"/>
    <n v="0"/>
    <m/>
    <s v="not APN"/>
    <s v="not APN"/>
    <n v="0"/>
    <n v="0.85517256346179138"/>
    <n v="55655.176903853746"/>
    <s v="direct"/>
    <n v="1"/>
    <n v="8.5919668035966471E-2"/>
    <m/>
    <n v="0"/>
    <x v="1"/>
    <n v="0.94540895322943974"/>
    <n v="52616.902538471659"/>
    <x v="0"/>
    <x v="0"/>
    <n v="0"/>
    <x v="3"/>
    <x v="3"/>
    <n v="300000"/>
    <s v="Other smaller work items"/>
    <s v="Regional"/>
    <x v="1"/>
  </r>
  <r>
    <n v="1434"/>
    <s v="24-24D-______397"/>
    <n v="4125"/>
    <x v="19"/>
    <x v="19"/>
    <x v="105"/>
    <x v="11"/>
    <s v=""/>
    <s v=""/>
    <s v="SS"/>
    <s v="Special Services"/>
    <s v="E"/>
    <x v="0"/>
    <n v="397"/>
    <x v="47"/>
    <s v="Item"/>
    <s v="-"/>
    <s v="-"/>
    <n v="30000"/>
    <s v="28_SS"/>
    <s v="03__E"/>
    <s v="24-24D"/>
    <n v="140"/>
    <s v="140 - MURRAY BRIDGE - 16-18 WILLOW AVENUE EXTERNAL WORKS"/>
    <b v="1"/>
    <m/>
    <b v="1"/>
    <n v="1434"/>
    <s v=""/>
    <s v=""/>
    <s v="397-Allowance for Security Services (beams and cameras)-24"/>
    <n v="0"/>
    <s v="24-24D--397"/>
    <s v=""/>
    <s v="24-24D-"/>
    <n v="0"/>
    <m/>
    <s v="not APN"/>
    <s v="not APN"/>
    <n v="0"/>
    <n v="0.66022781021484034"/>
    <n v="49806.834306445213"/>
    <s v="direct"/>
    <n v="1"/>
    <n v="9.6928552885019961E-2"/>
    <m/>
    <n v="0"/>
    <x v="1"/>
    <n v="0.9392244191858703"/>
    <n v="46779.795022957886"/>
    <x v="0"/>
    <x v="0"/>
    <n v="0"/>
    <x v="3"/>
    <x v="3"/>
    <n v="300000"/>
    <s v="Other smaller work items"/>
    <s v="Regional"/>
    <x v="1"/>
  </r>
  <r>
    <n v="1479"/>
    <s v="25-25E-______397"/>
    <n v="4259"/>
    <x v="16"/>
    <x v="16"/>
    <x v="107"/>
    <x v="10"/>
    <s v=""/>
    <s v=""/>
    <s v="SS"/>
    <s v="Special Services"/>
    <s v="E"/>
    <x v="0"/>
    <n v="397"/>
    <x v="47"/>
    <s v="Item"/>
    <s v="-"/>
    <s v="-"/>
    <n v="30000"/>
    <s v="28_SS"/>
    <s v="03__E"/>
    <s v="25-25E"/>
    <n v="146"/>
    <s v="146 - WHYALLA - 61-65 MCRITCHIE CRESCENT EXTERNAL WORKS"/>
    <b v="1"/>
    <m/>
    <b v="1"/>
    <n v="1479"/>
    <s v=""/>
    <s v=""/>
    <s v="397-Allowance for Security Services (beams and cameras)-25"/>
    <n v="0"/>
    <s v="25-25E--397"/>
    <s v=""/>
    <s v="25-25E-"/>
    <n v="0"/>
    <m/>
    <s v="not APN"/>
    <s v="not APN"/>
    <n v="0"/>
    <n v="0.85344627537026885"/>
    <n v="55603.388261108063"/>
    <s v="direct"/>
    <n v="1"/>
    <n v="8.5871321516188273E-2"/>
    <m/>
    <n v="0"/>
    <x v="1"/>
    <n v="0.94554332103393723"/>
    <n v="52575.412397147556"/>
    <x v="0"/>
    <x v="0"/>
    <n v="0"/>
    <x v="3"/>
    <x v="3"/>
    <n v="300000"/>
    <s v="Other smaller work items"/>
    <s v="Regional"/>
    <x v="1"/>
  </r>
  <r>
    <n v="1521"/>
    <s v="26-26D-______397"/>
    <n v="4389"/>
    <x v="9"/>
    <x v="9"/>
    <x v="12"/>
    <x v="10"/>
    <s v=""/>
    <s v=""/>
    <s v="SS"/>
    <s v="Special Services"/>
    <s v="E"/>
    <x v="0"/>
    <n v="397"/>
    <x v="47"/>
    <s v="Item"/>
    <s v="-"/>
    <s v="-"/>
    <n v="30000"/>
    <s v="28_SS"/>
    <s v="03__E"/>
    <s v="26-26D"/>
    <n v="151"/>
    <s v="151 - WUDINNA - LEFEVRE STREET EXTERNAL WORKS"/>
    <b v="1"/>
    <m/>
    <b v="1"/>
    <n v="1521"/>
    <s v=""/>
    <s v=""/>
    <s v="397-Allowance for Security Services (beams and cameras)-26"/>
    <n v="0"/>
    <s v="26-26D--397"/>
    <s v=""/>
    <s v="26-26D-"/>
    <n v="0"/>
    <m/>
    <s v="not APN"/>
    <s v="not APN"/>
    <n v="0"/>
    <n v="1.0929896606695513"/>
    <n v="62789.68982008654"/>
    <s v="direct"/>
    <n v="1"/>
    <n v="7.5354091685055094E-2"/>
    <m/>
    <n v="0"/>
    <x v="1"/>
    <n v="0.95212352617715845"/>
    <n v="59783.540879070824"/>
    <x v="0"/>
    <x v="0"/>
    <n v="0"/>
    <x v="3"/>
    <x v="3"/>
    <n v="300000"/>
    <s v="Other smaller work items"/>
    <s v="Regional"/>
    <x v="1"/>
  </r>
  <r>
    <n v="1551"/>
    <s v="27-27D-______397"/>
    <n v="4481"/>
    <x v="33"/>
    <x v="33"/>
    <x v="112"/>
    <x v="11"/>
    <s v=""/>
    <s v=""/>
    <s v="SS"/>
    <s v="Special Services"/>
    <s v="E"/>
    <x v="0"/>
    <n v="397"/>
    <x v="47"/>
    <s v="Item"/>
    <s v="-"/>
    <s v="-"/>
    <n v="30000"/>
    <s v="28_SS"/>
    <s v="03__E"/>
    <s v="27-27D"/>
    <n v="156"/>
    <s v="156 - STREAKY BAY - MUDGE TERRACE EXTERNAL WORKS"/>
    <b v="1"/>
    <m/>
    <b v="1"/>
    <n v="1551"/>
    <s v=""/>
    <s v=""/>
    <s v="397-Allowance for Security Services (beams and cameras)-27"/>
    <n v="0"/>
    <s v="27-27D--397"/>
    <s v=""/>
    <s v="27-27D-"/>
    <n v="1"/>
    <m/>
    <s v="not APN"/>
    <s v="not APN"/>
    <n v="0"/>
    <n v="1.1110415536374847"/>
    <n v="63331.246609124537"/>
    <s v="direct"/>
    <n v="1"/>
    <n v="7.537429461437474E-2"/>
    <m/>
    <n v="0"/>
    <x v="1"/>
    <n v="0.95035205358800745"/>
    <n v="60186.98027127004"/>
    <x v="1"/>
    <x v="0"/>
    <n v="0"/>
    <x v="3"/>
    <x v="3"/>
    <n v="300000"/>
    <s v="Other smaller work items"/>
    <s v="Regional"/>
    <x v="1"/>
  </r>
  <r>
    <n v="1622"/>
    <s v="28-28H-______397"/>
    <n v="4700"/>
    <x v="7"/>
    <x v="7"/>
    <x v="116"/>
    <x v="10"/>
    <s v=""/>
    <s v=""/>
    <s v="SS"/>
    <s v="Special Services"/>
    <s v="E"/>
    <x v="0"/>
    <n v="397"/>
    <x v="47"/>
    <s v="Item"/>
    <s v="-"/>
    <s v="-"/>
    <n v="30000"/>
    <s v="28_SS"/>
    <s v="03__E"/>
    <s v="28-28H"/>
    <n v="165"/>
    <s v="165 - PT AUGUSTA - PT 12 CHAPEL STREET EXTERNAL WORKS"/>
    <b v="1"/>
    <m/>
    <b v="1"/>
    <n v="1622"/>
    <s v=""/>
    <s v=""/>
    <s v="397-Allowance for Security Services (beams and cameras)-28"/>
    <n v="0"/>
    <s v="28-28H--397"/>
    <s v=""/>
    <s v="28-28H-"/>
    <n v="0"/>
    <m/>
    <s v="not APN"/>
    <s v="not APN"/>
    <n v="0"/>
    <n v="0.86383398533007327"/>
    <n v="55915.019559902197"/>
    <s v="direct"/>
    <n v="1"/>
    <n v="8.620590158477795E-2"/>
    <m/>
    <n v="0"/>
    <x v="1"/>
    <n v="0.94424826392373373"/>
    <n v="52797.660146699265"/>
    <x v="0"/>
    <x v="0"/>
    <n v="0"/>
    <x v="3"/>
    <x v="3"/>
    <n v="300000"/>
    <s v="Other smaller work items"/>
    <s v="Regional"/>
    <x v="1"/>
  </r>
  <r>
    <n v="1683"/>
    <s v="29-29G-______397"/>
    <n v="4890"/>
    <x v="34"/>
    <x v="34"/>
    <x v="122"/>
    <x v="10"/>
    <s v=""/>
    <s v=""/>
    <s v="SS"/>
    <s v="Special Services"/>
    <s v="E"/>
    <x v="0"/>
    <n v="397"/>
    <x v="47"/>
    <s v="Item"/>
    <s v="-"/>
    <s v="-"/>
    <n v="30000"/>
    <s v="28_SS"/>
    <s v="03__E"/>
    <s v="29-29G"/>
    <n v="173"/>
    <s v="173 - PT LINCOLN - BEL AIRE DRIVE EXTERNAL WORKS"/>
    <b v="1"/>
    <m/>
    <b v="1"/>
    <n v="1683"/>
    <s v=""/>
    <s v=""/>
    <s v="397-Allowance for Security Services (beams and cameras)-29"/>
    <n v="0"/>
    <s v="29-29G--397"/>
    <s v=""/>
    <s v="29-29G-"/>
    <n v="0"/>
    <m/>
    <s v="not APN"/>
    <s v="not APN"/>
    <n v="0"/>
    <n v="0.93321994863893165"/>
    <n v="57996.598459167952"/>
    <s v="direct"/>
    <n v="1"/>
    <n v="8.1982781983026887E-2"/>
    <m/>
    <n v="0"/>
    <x v="1"/>
    <n v="0.94792744924916217"/>
    <n v="54976.567642526963"/>
    <x v="0"/>
    <x v="0"/>
    <n v="0"/>
    <x v="3"/>
    <x v="3"/>
    <n v="300000"/>
    <s v="Other smaller work items"/>
    <s v="Regional"/>
    <x v="1"/>
  </r>
  <r>
    <n v="1719"/>
    <s v="30-30E-______397"/>
    <n v="5006"/>
    <x v="35"/>
    <x v="35"/>
    <x v="125"/>
    <x v="10"/>
    <s v=""/>
    <s v=""/>
    <s v="SS"/>
    <s v="Special Services"/>
    <s v="E"/>
    <x v="0"/>
    <n v="397"/>
    <x v="47"/>
    <s v="Item"/>
    <s v="-"/>
    <s v="-"/>
    <n v="30000"/>
    <s v="28_SS"/>
    <s v="03__E"/>
    <s v="30-30E"/>
    <n v="179"/>
    <s v="179 - CEDUNA - GOODES ROAD EXTERNAL WORKS"/>
    <b v="1"/>
    <m/>
    <b v="1"/>
    <n v="1719"/>
    <s v=""/>
    <s v=""/>
    <s v="397-Allowance for Security Services (beams and cameras)-30"/>
    <n v="0"/>
    <s v="30-30E--397"/>
    <s v=""/>
    <s v="30-30E-"/>
    <n v="0"/>
    <m/>
    <s v="not APN"/>
    <s v="not APN"/>
    <n v="0"/>
    <n v="1.1750812567049809"/>
    <n v="65252.437701149429"/>
    <s v="direct"/>
    <n v="1"/>
    <n v="7.2225047930687403E-2"/>
    <m/>
    <n v="0"/>
    <x v="1"/>
    <n v="0.95349625446150599"/>
    <n v="62217.954942528741"/>
    <x v="0"/>
    <x v="0"/>
    <n v="0"/>
    <x v="3"/>
    <x v="3"/>
    <n v="300000"/>
    <s v="Other smaller work items"/>
    <s v="Regional"/>
    <x v="1"/>
  </r>
  <r>
    <n v="1779"/>
    <s v="31-31E-______397"/>
    <n v="5185"/>
    <x v="36"/>
    <x v="36"/>
    <x v="130"/>
    <x v="11"/>
    <s v=""/>
    <s v=""/>
    <s v="SS"/>
    <s v="Special Services"/>
    <s v="E"/>
    <x v="0"/>
    <n v="397"/>
    <x v="47"/>
    <s v="Item"/>
    <s v="-"/>
    <s v="-"/>
    <n v="30000"/>
    <s v="28_SS"/>
    <s v="03__E"/>
    <s v="31-31E"/>
    <n v="185"/>
    <s v="185 - CLARE - 14 LENNON STREET EXTERNAL WORKS"/>
    <b v="1"/>
    <m/>
    <b v="1"/>
    <n v="1779"/>
    <s v=""/>
    <s v=""/>
    <s v="397-Allowance for Security Services (beams and cameras)-31"/>
    <n v="0"/>
    <s v="31-31E--397"/>
    <s v=""/>
    <s v="31-31E-"/>
    <n v="0"/>
    <m/>
    <s v="not APN"/>
    <s v="not APN"/>
    <n v="0"/>
    <n v="0.77328604418108149"/>
    <n v="53198.581325432446"/>
    <s v="direct"/>
    <n v="1"/>
    <n v="9.0181740672600763E-2"/>
    <m/>
    <n v="1"/>
    <x v="1"/>
    <n v="0.94348712174702043"/>
    <n v="50192.176375757052"/>
    <x v="0"/>
    <x v="0"/>
    <n v="0"/>
    <x v="2"/>
    <x v="4"/>
    <n v="350000"/>
    <s v="Other smaller work items"/>
    <s v="Regional"/>
    <x v="0"/>
  </r>
  <r>
    <n v="1827"/>
    <s v="32-32E-______397"/>
    <n v="5332"/>
    <x v="22"/>
    <x v="22"/>
    <x v="133"/>
    <x v="10"/>
    <s v=""/>
    <s v=""/>
    <s v="SS"/>
    <s v="Special Services"/>
    <s v="E"/>
    <x v="0"/>
    <n v="397"/>
    <x v="47"/>
    <s v="Item"/>
    <s v="-"/>
    <s v="-"/>
    <n v="30000"/>
    <s v="28_SS"/>
    <s v="03__E"/>
    <s v="32-32E"/>
    <n v="191"/>
    <s v="191 - CLEVE - DEPOT STREET EXTERNAL WORKS"/>
    <b v="1"/>
    <m/>
    <b v="1"/>
    <n v="1827"/>
    <s v=""/>
    <s v=""/>
    <s v="397-Allowance for Security Services (beams and cameras)-32"/>
    <n v="0"/>
    <s v="32-32E--397"/>
    <s v=""/>
    <s v="32-32E-"/>
    <n v="0"/>
    <m/>
    <s v="not APN"/>
    <s v="not APN"/>
    <n v="0"/>
    <n v="1.0202500519930675"/>
    <n v="60607.501559792028"/>
    <s v="direct"/>
    <n v="1"/>
    <n v="7.8454281895930622E-2"/>
    <m/>
    <n v="0"/>
    <x v="1"/>
    <n v="0.95024381730531704"/>
    <n v="57591.903639514734"/>
    <x v="0"/>
    <x v="0"/>
    <n v="0"/>
    <x v="3"/>
    <x v="3"/>
    <n v="300000"/>
    <s v="Other smaller work items"/>
    <s v="Regional"/>
    <x v="1"/>
  </r>
  <r>
    <n v="1858"/>
    <s v="33-33C-______397"/>
    <n v="5429"/>
    <x v="12"/>
    <x v="12"/>
    <x v="135"/>
    <x v="10"/>
    <s v=""/>
    <s v=""/>
    <s v="SS"/>
    <s v="Special Services"/>
    <s v="E"/>
    <x v="0"/>
    <n v="397"/>
    <x v="47"/>
    <s v="Item"/>
    <s v="-"/>
    <s v="-"/>
    <n v="30000"/>
    <s v="28_SS"/>
    <s v="03__E"/>
    <s v="33-33C"/>
    <n v="195"/>
    <s v="195 - DAVENPORT - YORKEYS CROSSING ROAD EXTERNAL WORKS"/>
    <b v="1"/>
    <m/>
    <b v="1"/>
    <n v="1858"/>
    <s v=""/>
    <s v=""/>
    <s v="397-Allowance for Security Services (beams and cameras)-33"/>
    <n v="0"/>
    <s v="33-33C--397"/>
    <s v=""/>
    <s v="33-33C-"/>
    <n v="1"/>
    <m/>
    <s v="not APN"/>
    <s v="not APN"/>
    <n v="0"/>
    <n v="0.85413813570754082"/>
    <n v="55624.144071226227"/>
    <s v="direct"/>
    <n v="1"/>
    <n v="8.5962199071070985E-2"/>
    <m/>
    <n v="0"/>
    <x v="1"/>
    <n v="0.94543361577378848"/>
    <n v="52588.935653581553"/>
    <x v="1"/>
    <x v="0"/>
    <n v="0"/>
    <x v="3"/>
    <x v="3"/>
    <n v="300000"/>
    <s v="Other smaller work items"/>
    <s v="Regional"/>
    <x v="1"/>
  </r>
  <r>
    <n v="1885"/>
    <s v="34-34B-______397"/>
    <n v="5506"/>
    <x v="37"/>
    <x v="37"/>
    <x v="137"/>
    <x v="11"/>
    <s v=""/>
    <s v=""/>
    <s v="SS"/>
    <s v="Special Services"/>
    <s v="E"/>
    <x v="0"/>
    <n v="397"/>
    <x v="47"/>
    <s v="Item"/>
    <s v="-"/>
    <s v="-"/>
    <n v="30000"/>
    <s v="28_SS"/>
    <s v="03__E"/>
    <s v="34-34B"/>
    <n v="198"/>
    <s v="198 - KINGSCOTE - 32 TELEGRAPH ROAD EXTERNAL WORKS"/>
    <b v="1"/>
    <m/>
    <b v="1"/>
    <n v="1885"/>
    <s v=""/>
    <s v=""/>
    <s v="397-Allowance for Security Services (beams and cameras)-34"/>
    <n v="0"/>
    <s v="34-34B--397"/>
    <s v=""/>
    <s v="34-34B-"/>
    <n v="1"/>
    <m/>
    <s v="not APN"/>
    <s v="not APN"/>
    <n v="0"/>
    <n v="1.4210537105613985"/>
    <n v="72631.611316841954"/>
    <s v="direct"/>
    <n v="1"/>
    <n v="6.4614742155653063E-2"/>
    <m/>
    <n v="0"/>
    <x v="1"/>
    <n v="0.95839587616008814"/>
    <n v="69609.836764923719"/>
    <x v="1"/>
    <x v="0"/>
    <n v="0"/>
    <x v="3"/>
    <x v="3"/>
    <n v="300000"/>
    <s v="Other smaller work items"/>
    <s v="Regional"/>
    <x v="1"/>
  </r>
  <r>
    <n v="1927"/>
    <s v="35-35D-______397"/>
    <n v="5634"/>
    <x v="8"/>
    <x v="8"/>
    <x v="140"/>
    <x v="11"/>
    <s v=""/>
    <s v=""/>
    <s v="SS"/>
    <s v="Special Services"/>
    <s v="E"/>
    <x v="0"/>
    <n v="397"/>
    <x v="47"/>
    <s v="Item"/>
    <s v="-"/>
    <s v="-"/>
    <n v="30000"/>
    <s v="28_SS"/>
    <s v="03__E"/>
    <s v="35-35D"/>
    <n v="203"/>
    <s v="203 - GUMERACHA - BIRDWOOD ROAD EXTERNAL WORKS"/>
    <b v="1"/>
    <m/>
    <b v="1"/>
    <n v="1927"/>
    <s v=""/>
    <s v=""/>
    <s v="397-Allowance for Security Services (beams and cameras)-35"/>
    <n v="0"/>
    <s v="35-35D--397"/>
    <s v=""/>
    <s v="35-35D-"/>
    <n v="0"/>
    <m/>
    <s v="not APN"/>
    <s v="not APN"/>
    <n v="0"/>
    <n v="0.61101110530168357"/>
    <n v="48330.333159050504"/>
    <s v="direct"/>
    <n v="1"/>
    <n v="0.10027067941355537"/>
    <m/>
    <n v="0"/>
    <x v="1"/>
    <n v="0.93768701684070688"/>
    <n v="45318.725922827565"/>
    <x v="0"/>
    <x v="1"/>
    <n v="0"/>
    <x v="3"/>
    <x v="3"/>
    <n v="300000"/>
    <s v="Other smaller work items"/>
    <s v="Regional"/>
    <x v="1"/>
  </r>
  <r>
    <n v="1989"/>
    <s v="36-36D-______397"/>
    <n v="5813"/>
    <x v="13"/>
    <x v="13"/>
    <x v="142"/>
    <x v="11"/>
    <s v=""/>
    <s v=""/>
    <s v="SS"/>
    <s v="Special Services"/>
    <s v="E"/>
    <x v="0"/>
    <n v="397"/>
    <x v="47"/>
    <s v="Item"/>
    <s v="-"/>
    <s v="-"/>
    <n v="30000"/>
    <s v="28_SS"/>
    <s v="03__E"/>
    <s v="36-36D"/>
    <n v="208"/>
    <s v="208 - MT BARKER - 31 ALEXANDRINA ROAD EXTERNAL WORKS"/>
    <b v="1"/>
    <m/>
    <b v="1"/>
    <n v="1989"/>
    <s v=""/>
    <s v=""/>
    <s v="397-Allowance for Security Services (beams and cameras)-36"/>
    <n v="0"/>
    <s v="36-36D--397"/>
    <s v=""/>
    <s v="36-36D-"/>
    <n v="0"/>
    <m/>
    <s v="not APN"/>
    <s v="not APN"/>
    <n v="0"/>
    <n v="0.61161841435877295"/>
    <n v="48348.552430763193"/>
    <s v="direct"/>
    <n v="1"/>
    <n v="0.10003011747227523"/>
    <m/>
    <n v="0"/>
    <x v="1"/>
    <n v="0.93742058575417186"/>
    <n v="45322.928340012324"/>
    <x v="0"/>
    <x v="0"/>
    <n v="0"/>
    <x v="3"/>
    <x v="3"/>
    <n v="300000"/>
    <s v="Other smaller work items"/>
    <s v="Regional"/>
    <x v="1"/>
  </r>
  <r>
    <n v="2045"/>
    <s v="38-38C-______397"/>
    <n v="5988"/>
    <x v="39"/>
    <x v="39"/>
    <x v="146"/>
    <x v="11"/>
    <s v=""/>
    <s v=""/>
    <s v="SS"/>
    <s v="Special Services"/>
    <s v="E"/>
    <x v="0"/>
    <n v="397"/>
    <x v="47"/>
    <s v="Item"/>
    <s v="-"/>
    <s v="-"/>
    <n v="30000"/>
    <s v="28_SS"/>
    <s v="03__E"/>
    <s v="38-38C"/>
    <n v="218"/>
    <s v="218 - KADINA - SOUTH TERRACE EXTERNAL WORKS"/>
    <b v="1"/>
    <m/>
    <b v="1"/>
    <n v="2045"/>
    <s v=""/>
    <s v=""/>
    <s v="397-Allowance for Security Services (beams and cameras)-38"/>
    <n v="0"/>
    <s v="38-38C--397"/>
    <s v=""/>
    <s v="38-38C-"/>
    <n v="1"/>
    <m/>
    <s v="not APN"/>
    <s v="not APN"/>
    <n v="0"/>
    <n v="0.772101308405169"/>
    <n v="53163.039252155075"/>
    <s v="direct"/>
    <n v="1"/>
    <n v="9.0139570678556769E-2"/>
    <m/>
    <n v="0"/>
    <x v="1"/>
    <n v="0.94341557945786936"/>
    <n v="50154.839481813331"/>
    <x v="1"/>
    <x v="0"/>
    <n v="0"/>
    <x v="3"/>
    <x v="3"/>
    <n v="300000"/>
    <s v="Other smaller work items"/>
    <s v="Regional"/>
    <x v="1"/>
  </r>
  <r>
    <n v="2093"/>
    <s v="39-39E-______397"/>
    <n v="6139"/>
    <x v="18"/>
    <x v="18"/>
    <x v="150"/>
    <x v="11"/>
    <s v=""/>
    <s v=""/>
    <s v="SS"/>
    <s v="Special Services"/>
    <s v="E"/>
    <x v="0"/>
    <n v="397"/>
    <x v="47"/>
    <s v="Item"/>
    <s v="-"/>
    <s v="-"/>
    <n v="30000"/>
    <s v="28_SS"/>
    <s v="03__E"/>
    <s v="39-39E"/>
    <n v="224"/>
    <s v="224 - PT PIRIE - FEELEY STREET EXTERNAL WORKS"/>
    <b v="1"/>
    <m/>
    <b v="1"/>
    <n v="2093"/>
    <s v=""/>
    <s v=""/>
    <s v="397-Allowance for Security Services (beams and cameras)-39"/>
    <n v="0"/>
    <s v="39-39E--397"/>
    <s v=""/>
    <s v="39-39E-"/>
    <n v="1"/>
    <m/>
    <s v="not APN"/>
    <s v="not APN"/>
    <n v="0"/>
    <n v="0.67533051677884692"/>
    <n v="50259.91550336541"/>
    <s v="direct"/>
    <n v="1"/>
    <n v="9.010044841174443E-2"/>
    <m/>
    <n v="0"/>
    <x v="1"/>
    <n v="0.93959210286601913"/>
    <n v="47223.819697675543"/>
    <x v="1"/>
    <x v="0"/>
    <n v="0"/>
    <x v="3"/>
    <x v="3"/>
    <n v="300000"/>
    <s v="Other smaller work items"/>
    <s v="Regional"/>
    <x v="1"/>
  </r>
  <r>
    <n v="2114"/>
    <s v="40-40B-______397"/>
    <n v="6202"/>
    <x v="10"/>
    <x v="10"/>
    <x v="13"/>
    <x v="11"/>
    <s v=""/>
    <s v=""/>
    <s v="SS"/>
    <s v="Special Services"/>
    <s v="E"/>
    <x v="0"/>
    <n v="397"/>
    <x v="47"/>
    <s v="Item"/>
    <s v="-"/>
    <s v="-"/>
    <n v="30000"/>
    <s v="28_SS"/>
    <s v="03__E"/>
    <s v="40-40B"/>
    <n v="227"/>
    <s v="227 - YORKETOWN - WAROOKA ROAD EXTERNAL WORKS"/>
    <b v="1"/>
    <m/>
    <b v="1"/>
    <n v="2114"/>
    <s v=""/>
    <s v=""/>
    <s v="397-Allowance for Security Services (beams and cameras)-40"/>
    <n v="0"/>
    <s v="40-40B--397"/>
    <s v=""/>
    <s v="40-40B-"/>
    <n v="0"/>
    <m/>
    <s v="not APN"/>
    <s v="not APN"/>
    <n v="0"/>
    <n v="0.85120110737041266"/>
    <n v="55536.033221112382"/>
    <s v="direct"/>
    <n v="1"/>
    <n v="8.5843887602672198E-2"/>
    <m/>
    <n v="0"/>
    <x v="1"/>
    <n v="0.94589234117963028"/>
    <n v="52531.108483347714"/>
    <x v="0"/>
    <x v="0"/>
    <n v="0"/>
    <x v="3"/>
    <x v="3"/>
    <n v="300000"/>
    <s v="Other smaller work items"/>
    <s v="Regional"/>
    <x v="1"/>
  </r>
  <r>
    <n v="2146"/>
    <s v="41-41C-______397"/>
    <n v="6332"/>
    <x v="40"/>
    <x v="40"/>
    <x v="154"/>
    <x v="10"/>
    <s v=""/>
    <s v=""/>
    <s v="SS"/>
    <s v="Special Services"/>
    <s v="E"/>
    <x v="0"/>
    <n v="397"/>
    <x v="47"/>
    <s v="Item"/>
    <s v="-"/>
    <s v="-"/>
    <n v="30000"/>
    <s v="28_SS"/>
    <s v="03__E"/>
    <s v="41-41C"/>
    <n v="231"/>
    <s v="231 - SEAFORD - 37 SHEARER DRIVE External Works"/>
    <b v="1"/>
    <m/>
    <b v="1"/>
    <n v="2146"/>
    <s v=""/>
    <s v=""/>
    <s v="397-Allowance for Security Services (beams and cameras)-41"/>
    <n v="0"/>
    <s v="41-41C--397"/>
    <s v=""/>
    <s v="41-41C-"/>
    <n v="0"/>
    <m/>
    <s v="not APN"/>
    <s v="not APN"/>
    <n v="0"/>
    <n v="0.60890183887915938"/>
    <n v="48267.055166374783"/>
    <s v="direct"/>
    <n v="1"/>
    <n v="0.10000443626001369"/>
    <m/>
    <n v="1"/>
    <x v="0"/>
    <n v="0.93784580414821017"/>
    <n v="45267.055166374783"/>
    <x v="0"/>
    <x v="1"/>
    <n v="0"/>
    <x v="3"/>
    <x v="3"/>
    <n v="300000"/>
    <s v="Other smaller work items"/>
    <s v="Metropolitan"/>
    <x v="0"/>
  </r>
  <r>
    <n v="528"/>
    <s v="9--__________260"/>
    <n v="1450"/>
    <x v="25"/>
    <x v="25"/>
    <x v="53"/>
    <x v="39"/>
    <s v=""/>
    <s v=""/>
    <s v="SS"/>
    <s v="Special Services"/>
    <s v="E"/>
    <x v="0"/>
    <n v="260"/>
    <x v="180"/>
    <s v="Item"/>
    <s v="-"/>
    <s v="-"/>
    <n v="10000"/>
    <s v="28_SS"/>
    <s v="03__E"/>
    <s v="9"/>
    <n v="47"/>
    <s v="047 - KESWICK (CARPARK) - RAILWAY TERRACE"/>
    <b v="1"/>
    <m/>
    <b v="1"/>
    <n v="528"/>
    <s v=""/>
    <s v=""/>
    <s v="260-CCTV PTZ cameras and security cage renewal-9"/>
    <n v="0"/>
    <s v="9---260"/>
    <s v=""/>
    <s v="9--"/>
    <n v="1"/>
    <m/>
    <s v="not APN"/>
    <s v="not APN"/>
    <n v="0"/>
    <n v="0.61021334565375218"/>
    <n v="16102.133456537522"/>
    <s v="direct"/>
    <n v="1"/>
    <n v="0.10000747395801769"/>
    <m/>
    <n v="0"/>
    <x v="0"/>
    <n v="0.93769557849786533"/>
    <n v="15098.899346577784"/>
    <x v="1"/>
    <x v="0"/>
    <n v="0"/>
    <x v="3"/>
    <x v="3"/>
    <n v="300000"/>
    <s v="Other smaller work items"/>
    <s v="Metropolitan"/>
    <x v="1"/>
  </r>
  <r>
    <n v="498"/>
    <s v="7-7B-________365"/>
    <n v="1370"/>
    <x v="0"/>
    <x v="0"/>
    <x v="0"/>
    <x v="0"/>
    <s v=""/>
    <s v=""/>
    <s v="SS"/>
    <s v="Special Services"/>
    <s v="E"/>
    <x v="0"/>
    <n v="365"/>
    <x v="181"/>
    <s v="Item"/>
    <s v="-"/>
    <s v="-"/>
    <n v="50000"/>
    <s v="28_SS"/>
    <s v="03__E"/>
    <s v="7-7B"/>
    <n v="45"/>
    <s v="045 - KESWICK - 1 ANZAC HIGHWAY UNDERCROFT &amp; DECK CARPARK"/>
    <b v="1"/>
    <m/>
    <b v="1"/>
    <n v="498"/>
    <s v=""/>
    <s v=""/>
    <s v="365-Renewal/replacement of electric car charging - PC Sum for new technologies-7"/>
    <n v="0"/>
    <s v="7-7B--365"/>
    <s v=""/>
    <s v="7-7B-"/>
    <n v="0"/>
    <m/>
    <s v="not APN"/>
    <s v="not APN"/>
    <n v="0"/>
    <n v="0.61163824655979571"/>
    <n v="80581.91232798979"/>
    <s v="direct"/>
    <n v="1"/>
    <n v="0.10013133279839573"/>
    <m/>
    <n v="1"/>
    <x v="0"/>
    <n v="0.93750240967821841"/>
    <n v="75545.736983969357"/>
    <x v="0"/>
    <x v="0"/>
    <n v="0"/>
    <x v="0"/>
    <x v="0"/>
    <n v="350000"/>
    <s v="Other smaller work items"/>
    <s v="Metropolitan"/>
    <x v="0"/>
  </r>
  <r>
    <n v="463"/>
    <s v="7-7A-________366"/>
    <n v="1295"/>
    <x v="0"/>
    <x v="0"/>
    <x v="1"/>
    <x v="1"/>
    <s v=""/>
    <s v=""/>
    <s v="SS"/>
    <s v="Special Services"/>
    <s v="E"/>
    <x v="0"/>
    <n v="366"/>
    <x v="182"/>
    <s v="Item"/>
    <s v="-"/>
    <s v="-"/>
    <n v="1500"/>
    <s v="28_SS"/>
    <s v="03__E"/>
    <s v="7-7A"/>
    <n v="44"/>
    <s v="044 - KESWICK - 1 ANZAC HIGHWAY OFFICE BUILDING"/>
    <b v="1"/>
    <m/>
    <b v="1"/>
    <n v="463"/>
    <s v=""/>
    <s v=""/>
    <s v="366-Repaint exhaust ducting to external diesel genset-7"/>
    <n v="0"/>
    <s v="7-7A--366"/>
    <s v=""/>
    <s v="7-7A-"/>
    <n v="0"/>
    <m/>
    <s v="not APN"/>
    <s v="not APN"/>
    <n v="0"/>
    <n v="0.60882316575975093"/>
    <n v="2413.2347486396266"/>
    <s v="direct"/>
    <n v="1"/>
    <n v="0.10000088373843743"/>
    <m/>
    <n v="1"/>
    <x v="0"/>
    <n v="0.93783079843594719"/>
    <n v="2263.2058711300733"/>
    <x v="0"/>
    <x v="0"/>
    <n v="0"/>
    <x v="0"/>
    <x v="1"/>
    <n v="350000"/>
    <s v="Other smaller work items"/>
    <s v="Metropolitan"/>
    <x v="0"/>
  </r>
  <r>
    <n v="462"/>
    <s v="7-7A-________342"/>
    <n v="1294"/>
    <x v="0"/>
    <x v="0"/>
    <x v="1"/>
    <x v="1"/>
    <s v=""/>
    <s v=""/>
    <s v="SS"/>
    <s v="Special Services"/>
    <s v="E"/>
    <x v="0"/>
    <n v="342"/>
    <x v="183"/>
    <s v="Item"/>
    <s v="-"/>
    <s v="-"/>
    <n v="30000"/>
    <s v="28_SS"/>
    <s v="03__E"/>
    <s v="7-7A"/>
    <n v="44"/>
    <s v="044 - KESWICK - 1 ANZAC HIGHWAY OFFICE BUILDING"/>
    <b v="1"/>
    <m/>
    <b v="1"/>
    <n v="462"/>
    <s v=""/>
    <s v=""/>
    <s v="342-Replace fixed CCTV security cameras-7"/>
    <n v="0"/>
    <s v="7-7A--342"/>
    <s v=""/>
    <s v="7-7A-"/>
    <n v="0"/>
    <m/>
    <s v="not APN"/>
    <s v="not APN"/>
    <n v="0"/>
    <n v="0.60882316575975093"/>
    <n v="48264.694972792531"/>
    <s v="direct"/>
    <n v="1"/>
    <n v="0.10000088373843743"/>
    <m/>
    <n v="1"/>
    <x v="0"/>
    <n v="0.93783079843594719"/>
    <n v="45264.117422601463"/>
    <x v="0"/>
    <x v="0"/>
    <n v="0"/>
    <x v="0"/>
    <x v="1"/>
    <n v="350000"/>
    <s v="Other smaller work items"/>
    <s v="Metropolitan"/>
    <x v="0"/>
  </r>
  <r>
    <n v="461"/>
    <s v="7-7A-________341"/>
    <n v="1293"/>
    <x v="0"/>
    <x v="0"/>
    <x v="1"/>
    <x v="1"/>
    <s v=""/>
    <s v=""/>
    <s v="SS"/>
    <s v="Special Services"/>
    <s v="E"/>
    <x v="0"/>
    <n v="341"/>
    <x v="184"/>
    <s v="Item"/>
    <s v="-"/>
    <s v="-"/>
    <n v="10000"/>
    <s v="28_SS"/>
    <s v="03__E"/>
    <s v="7-7A"/>
    <n v="44"/>
    <s v="044 - KESWICK - 1 ANZAC HIGHWAY OFFICE BUILDING"/>
    <b v="1"/>
    <m/>
    <b v="1"/>
    <n v="461"/>
    <s v=""/>
    <s v=""/>
    <s v="341-Replace pan/tilt CCTV security cameras-7"/>
    <n v="0"/>
    <s v="7-7A--341"/>
    <s v=""/>
    <s v="7-7A-"/>
    <n v="0"/>
    <m/>
    <s v="not APN"/>
    <s v="not APN"/>
    <n v="0"/>
    <n v="0.60882316575975093"/>
    <n v="16088.231657597509"/>
    <s v="direct"/>
    <n v="1"/>
    <n v="0.10000088373843743"/>
    <m/>
    <n v="1"/>
    <x v="0"/>
    <n v="0.93783079843594719"/>
    <n v="15088.039140867155"/>
    <x v="0"/>
    <x v="0"/>
    <n v="0"/>
    <x v="0"/>
    <x v="1"/>
    <n v="350000"/>
    <s v="Other smaller work items"/>
    <s v="Metropolitan"/>
    <x v="0"/>
  </r>
  <r>
    <n v="608"/>
    <s v="11-11B-______105"/>
    <n v="1681"/>
    <x v="2"/>
    <x v="2"/>
    <x v="58"/>
    <x v="43"/>
    <s v=""/>
    <s v=""/>
    <s v="SS"/>
    <s v="Special Services"/>
    <s v="E"/>
    <x v="0"/>
    <n v="105"/>
    <x v="185"/>
    <s v="Item"/>
    <s v="-"/>
    <s v="-"/>
    <n v="30000"/>
    <s v="28_SS"/>
    <s v="03__E"/>
    <s v="11-11B"/>
    <n v="55"/>
    <s v="055 - MARLESTON NORTH - 212 RICHMOND ROAD OIL PLANT &amp; STORAGE SHEDS"/>
    <b v="1"/>
    <m/>
    <b v="1"/>
    <n v="608"/>
    <s v=""/>
    <s v=""/>
    <s v="105-Replace pumps, cabling and control systems-11"/>
    <n v="0"/>
    <s v="11-11B--105"/>
    <s v=""/>
    <s v="11-11B-"/>
    <n v="0"/>
    <m/>
    <s v="not APN"/>
    <s v="not APN"/>
    <n v="0"/>
    <n v="0.62453670360110802"/>
    <n v="48736.101108033239"/>
    <s v="direct"/>
    <n v="1"/>
    <n v="0.10038319172579815"/>
    <m/>
    <n v="1"/>
    <x v="0"/>
    <n v="0.93605677476339944"/>
    <n v="45619.75761772853"/>
    <x v="0"/>
    <x v="0"/>
    <n v="0"/>
    <x v="1"/>
    <x v="2"/>
    <n v="350000"/>
    <s v="Other smaller work items"/>
    <s v="Metropolitan"/>
    <x v="0"/>
  </r>
  <r>
    <n v="460"/>
    <s v="7-7A-________335"/>
    <n v="1292"/>
    <x v="0"/>
    <x v="0"/>
    <x v="1"/>
    <x v="1"/>
    <s v=""/>
    <s v=""/>
    <s v="SS"/>
    <s v="Special Services"/>
    <s v="E"/>
    <x v="0"/>
    <n v="335"/>
    <x v="186"/>
    <s v="Item"/>
    <s v="-"/>
    <s v="-"/>
    <n v="10000"/>
    <s v="28_SS"/>
    <s v="03__E"/>
    <s v="7-7A"/>
    <n v="44"/>
    <s v="044 - KESWICK - 1 ANZAC HIGHWAY OFFICE BUILDING"/>
    <b v="1"/>
    <m/>
    <b v="1"/>
    <n v="460"/>
    <s v=""/>
    <s v=""/>
    <s v="335-Replace refrigerative plant to Canteen coolrooms-7"/>
    <n v="0"/>
    <s v="7-7A--335"/>
    <s v=""/>
    <s v="7-7A-"/>
    <n v="0"/>
    <m/>
    <s v="not APN"/>
    <s v="not APN"/>
    <n v="0"/>
    <n v="0.60882316575975093"/>
    <n v="16088.231657597509"/>
    <s v="direct"/>
    <n v="1"/>
    <n v="0.10000088373843743"/>
    <m/>
    <n v="1"/>
    <x v="0"/>
    <n v="0.93783079843594719"/>
    <n v="15088.039140867155"/>
    <x v="0"/>
    <x v="0"/>
    <n v="0"/>
    <x v="0"/>
    <x v="1"/>
    <n v="350000"/>
    <s v="Other smaller work items"/>
    <s v="Metropolitan"/>
    <x v="0"/>
  </r>
  <r>
    <n v="96"/>
    <s v="1-1B-1BC______99"/>
    <n v="283"/>
    <x v="23"/>
    <x v="23"/>
    <x v="162"/>
    <x v="88"/>
    <s v="1BC"/>
    <s v="Carpark"/>
    <s v="PF"/>
    <s v="Professional Fees"/>
    <s v="O"/>
    <x v="4"/>
    <n v="99"/>
    <x v="36"/>
    <s v="Item"/>
    <s v="-"/>
    <s v="-"/>
    <n v="30500"/>
    <s v="54_PF"/>
    <s v="05__O"/>
    <s v="1-1B-1BC"/>
    <n v="10"/>
    <s v="010 - ANGLE PARK - 500 GRAND JUNCTION ROAD POLE CONSTRUCTION Carpark"/>
    <b v="1"/>
    <m/>
    <b v="1"/>
    <n v="96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B-1BC-99"/>
    <s v=""/>
    <s v="1-1B-1BC"/>
    <n v="0"/>
    <n v="7"/>
    <s v="minor"/>
    <n v="0.61181655840808336"/>
    <n v="49160.405031446542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97"/>
    <s v="1-1B-1BC_____389"/>
    <n v="285"/>
    <x v="23"/>
    <x v="23"/>
    <x v="162"/>
    <x v="88"/>
    <s v="1BC"/>
    <s v="Carpark"/>
    <s v="PF"/>
    <s v="Professional Fees"/>
    <s v="PF"/>
    <x v="5"/>
    <n v="389"/>
    <x v="37"/>
    <s v="Item"/>
    <s v="-"/>
    <s v="-"/>
    <n v="19450.22"/>
    <s v="54_PF"/>
    <s v="09_PF"/>
    <s v="1-1B-1BC"/>
    <n v="10"/>
    <s v="010 - ANGLE PARK - 500 GRAND JUNCTION ROAD POLE CONSTRUCTION Carpark"/>
    <b v="1"/>
    <m/>
    <b v="1"/>
    <n v="97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B-1BC-389"/>
    <s v=""/>
    <s v="1-1B-1BC"/>
    <n v="0"/>
    <n v="7"/>
    <s v="minor"/>
    <n v="0.61181655840808336"/>
    <n v="31350.186660680076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92"/>
    <s v="1-1B-1BC______98"/>
    <n v="271"/>
    <x v="23"/>
    <x v="23"/>
    <x v="162"/>
    <x v="88"/>
    <s v="1BC"/>
    <s v="Carpark"/>
    <s v="PR"/>
    <s v="Preliminaries"/>
    <s v="O"/>
    <x v="4"/>
    <n v="98"/>
    <x v="38"/>
    <s v="Item"/>
    <s v="-"/>
    <s v="-"/>
    <n v="36500"/>
    <s v="46_PR"/>
    <s v="05__O"/>
    <s v="1-1B-1BC"/>
    <n v="10"/>
    <s v="010 - ANGLE PARK - 500 GRAND JUNCTION ROAD POLE CONSTRUCTION Carpark"/>
    <b v="1"/>
    <m/>
    <b v="1"/>
    <n v="92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B-1BC-98"/>
    <s v=""/>
    <s v="1-1B-1BC"/>
    <n v="0"/>
    <n v="7"/>
    <s v="minor"/>
    <n v="0.61181655840808336"/>
    <n v="58831.304381895046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89"/>
    <s v="1-1B-1BC_____397"/>
    <n v="262"/>
    <x v="23"/>
    <x v="23"/>
    <x v="162"/>
    <x v="88"/>
    <s v="1BC"/>
    <s v="Carpark"/>
    <s v="SS"/>
    <s v="Special Services"/>
    <s v="E"/>
    <x v="0"/>
    <n v="397"/>
    <x v="47"/>
    <s v="Item"/>
    <s v="-"/>
    <s v="-"/>
    <n v="30000"/>
    <s v="28_SS"/>
    <s v="03__E"/>
    <s v="1-1B-1BC"/>
    <n v="10"/>
    <s v="010 - ANGLE PARK - 500 GRAND JUNCTION ROAD POLE CONSTRUCTION Carpark"/>
    <b v="1"/>
    <m/>
    <b v="1"/>
    <n v="89"/>
    <s v="Reduce theft and improved personal safety"/>
    <s v="Continue to be targeted by criminals"/>
    <s v="397-Allowance for Security Services (beams and cameras)-1"/>
    <n v="1"/>
    <s v="1-1B-1BC-397"/>
    <s v=""/>
    <s v="1-1B-1BC"/>
    <n v="0"/>
    <n v="7"/>
    <s v="minor"/>
    <n v="0.61181655840808336"/>
    <n v="48354.496752242507"/>
    <n v="0.61181655840808336"/>
    <n v="48354.496752242507"/>
    <s v="direct"/>
    <n v="1"/>
    <n v="0.10021810951373329"/>
    <m/>
    <n v="1"/>
    <x v="0"/>
    <n v="0.93731213149448234"/>
    <n v="45323.256418187448"/>
    <x v="0"/>
    <x v="0"/>
    <n v="0"/>
    <x v="1"/>
    <x v="9"/>
    <n v="350000"/>
    <s v="Other smaller work items"/>
    <s v="Metropolitan"/>
    <x v="0"/>
  </r>
  <r>
    <n v="98"/>
    <s v="1-1B-1BC_____100"/>
    <n v="288"/>
    <x v="23"/>
    <x v="23"/>
    <x v="162"/>
    <x v="88"/>
    <s v="1BC"/>
    <s v="Carpark"/>
    <s v="ST"/>
    <s v="Statutory Charges"/>
    <s v="O"/>
    <x v="4"/>
    <n v="100"/>
    <x v="39"/>
    <s v="Item"/>
    <s v="-"/>
    <s v="-"/>
    <n v="1800"/>
    <s v="55_ST"/>
    <s v="05__O"/>
    <s v="1-1B-1BC"/>
    <n v="10"/>
    <s v="010 - ANGLE PARK - 500 GRAND JUNCTION ROAD POLE CONSTRUCTION Carpark"/>
    <b v="1"/>
    <m/>
    <b v="1"/>
    <n v="98"/>
    <s v="Statutory fees applicable to all building works"/>
    <s v="Levies need to be paid to obtain Development Approval"/>
    <s v="100-Statutory Charges - CITB Levy and Development Approval Fees-1"/>
    <n v="1"/>
    <s v="1-1B-1BC-100"/>
    <s v=""/>
    <s v="1-1B-1BC"/>
    <n v="0"/>
    <n v="7"/>
    <s v="minor"/>
    <n v="0.61181655840808336"/>
    <n v="2901.2698051345501"/>
    <n v="0.61181655840808336"/>
    <n v="0"/>
    <s v="on costs"/>
    <n v="1"/>
    <n v="0.10021810951373329"/>
    <m/>
    <n v="1"/>
    <x v="0"/>
    <n v="0.93731213149448234"/>
    <n v="0"/>
    <x v="0"/>
    <x v="0"/>
    <n v="0"/>
    <x v="1"/>
    <x v="9"/>
    <n v="350000"/>
    <s v="Other smaller work items"/>
    <s v="Metropolitan"/>
    <x v="0"/>
  </r>
  <r>
    <n v="100"/>
    <s v="1-1B-1BC_____398"/>
    <n v="292"/>
    <x v="23"/>
    <x v="23"/>
    <x v="162"/>
    <x v="88"/>
    <s v="1BC"/>
    <s v="Carpark"/>
    <s v="YY"/>
    <s v="Special Provisions"/>
    <s v="S"/>
    <x v="3"/>
    <n v="398"/>
    <x v="49"/>
    <s v="Item"/>
    <s v="-"/>
    <s v="-"/>
    <n v="50000"/>
    <s v="57_YY"/>
    <s v="02__S"/>
    <s v="1-1B-1BC"/>
    <n v="10"/>
    <s v="010 - ANGLE PARK - 500 GRAND JUNCTION ROAD POLE CONSTRUCTION Carpark"/>
    <b v="1"/>
    <m/>
    <b v="1"/>
    <n v="100"/>
    <s v="Appropriate protection for EWP equipment"/>
    <s v="Early failure of EWP due to being exposed to the elements"/>
    <s v="398-Allowance for undercover EWP parking-1"/>
    <n v="1"/>
    <s v="1-1B-1BC-398"/>
    <n v="0"/>
    <s v="1-1B-1BC"/>
    <n v="1"/>
    <n v="7"/>
    <s v="minor"/>
    <n v="0.61181655840808336"/>
    <n v="80590.827920404176"/>
    <n v="0.61181655840808336"/>
    <n v="80590.827920404176"/>
    <s v="direct"/>
    <n v="1"/>
    <n v="0.10021810951373329"/>
    <m/>
    <n v="1"/>
    <x v="0"/>
    <n v="0.93731213149448234"/>
    <n v="75538.76069697908"/>
    <x v="0"/>
    <x v="1"/>
    <n v="0"/>
    <x v="1"/>
    <x v="9"/>
    <n v="350000"/>
    <s v="Other smaller work items"/>
    <s v="Metropolitan"/>
    <x v="0"/>
  </r>
  <r>
    <n v="99"/>
    <s v="1-1B-1BC_____394"/>
    <n v="291"/>
    <x v="23"/>
    <x v="23"/>
    <x v="162"/>
    <x v="88"/>
    <s v="1BC"/>
    <s v="Carpark"/>
    <s v="YY"/>
    <s v="Special Provisions"/>
    <s v="S"/>
    <x v="3"/>
    <n v="394"/>
    <x v="50"/>
    <s v="Item"/>
    <s v="-"/>
    <s v="-"/>
    <n v="65000"/>
    <s v="57_YY"/>
    <s v="02__S"/>
    <s v="1-1B-1BC"/>
    <n v="10"/>
    <s v="010 - ANGLE PARK - 500 GRAND JUNCTION ROAD POLE CONSTRUCTION Carpark"/>
    <b v="1"/>
    <m/>
    <b v="1"/>
    <n v="99"/>
    <s v="Non-compliant"/>
    <s v="Prosecution"/>
    <s v="394-Allowance for Wash Bay-1"/>
    <n v="1"/>
    <s v="1-1B-1BC-394"/>
    <n v="0"/>
    <s v="1-1B-1BC"/>
    <n v="1"/>
    <n v="7"/>
    <s v="minor"/>
    <n v="0.61181655840808336"/>
    <n v="104768.07629652543"/>
    <n v="0.61181655840808336"/>
    <n v="104768.07629652543"/>
    <s v="direct"/>
    <n v="1"/>
    <n v="0.10021810951373329"/>
    <m/>
    <n v="1"/>
    <x v="0"/>
    <n v="0.93731213149448234"/>
    <n v="98200.388906072796"/>
    <x v="0"/>
    <x v="1"/>
    <n v="0"/>
    <x v="1"/>
    <x v="9"/>
    <n v="350000"/>
    <s v="Other smaller work items"/>
    <s v="Metropolitan"/>
    <x v="0"/>
  </r>
  <r>
    <n v="88"/>
    <s v="1-1B-1BC_____142"/>
    <n v="259"/>
    <x v="23"/>
    <x v="23"/>
    <x v="162"/>
    <x v="88"/>
    <s v="1BC"/>
    <s v="Carpark"/>
    <s v="RF"/>
    <s v="Roof"/>
    <s v="A"/>
    <x v="1"/>
    <n v="142"/>
    <x v="187"/>
    <s v="m²"/>
    <n v="225"/>
    <n v="75"/>
    <n v="16875"/>
    <s v="04_RF"/>
    <s v="01__A"/>
    <s v="1-1B-1BC"/>
    <n v="10"/>
    <s v="010 - ANGLE PARK - 500 GRAND JUNCTION ROAD POLE CONSTRUCTION Carpark"/>
    <b v="1"/>
    <m/>
    <b v="1"/>
    <n v="88"/>
    <s v="Beyond design life"/>
    <s v="Water ingress"/>
    <s v="142-Replace existing metal deck roof sheeting including gutters-1"/>
    <n v="1"/>
    <s v="1-1B-1BC-142"/>
    <s v=""/>
    <s v="1-1B-1BC"/>
    <n v="0"/>
    <n v="7"/>
    <s v="minor"/>
    <n v="0.61181655840808336"/>
    <n v="27199.40442313641"/>
    <n v="0.61181655840808336"/>
    <n v="27199.40442313641"/>
    <s v="direct"/>
    <n v="1"/>
    <n v="0.10021810951373329"/>
    <m/>
    <n v="1"/>
    <x v="0"/>
    <n v="0.93731213149448234"/>
    <n v="25494.33173523044"/>
    <x v="0"/>
    <x v="0"/>
    <n v="0"/>
    <x v="1"/>
    <x v="9"/>
    <n v="350000"/>
    <s v="Other smaller work items"/>
    <s v="Metropolitan"/>
    <x v="0"/>
  </r>
  <r>
    <n v="91"/>
    <s v="1-1B-1BC_____129"/>
    <n v="268"/>
    <x v="23"/>
    <x v="23"/>
    <x v="162"/>
    <x v="88"/>
    <s v="1BC"/>
    <s v="Carpark"/>
    <s v="XR"/>
    <s v="Roads, Footpaths and Paved Areas"/>
    <s v="C"/>
    <x v="2"/>
    <n v="129"/>
    <x v="188"/>
    <s v="m²"/>
    <n v="650"/>
    <n v="85"/>
    <n v="55250"/>
    <s v="33_XR"/>
    <s v="04__C"/>
    <s v="1-1B-1BC"/>
    <n v="10"/>
    <s v="010 - ANGLE PARK - 500 GRAND JUNCTION ROAD POLE CONSTRUCTION Carpark"/>
    <b v="1"/>
    <m/>
    <b v="1"/>
    <n v="91"/>
    <s v="Pavement has failed"/>
    <s v="Pavement will continue to de-grade and become unsuitable for storage area"/>
    <s v="129-Full depth pavement including asphalt wearing course-1"/>
    <n v="1"/>
    <s v="1-1B-1BC-129"/>
    <n v="0"/>
    <s v="1-1B-1BC"/>
    <n v="1"/>
    <n v="7"/>
    <s v="minor"/>
    <n v="0.61181655840808336"/>
    <n v="89052.864852046609"/>
    <n v="0.61181655840808336"/>
    <n v="89052.864852046609"/>
    <s v="direct"/>
    <n v="1"/>
    <n v="0.10021810951373329"/>
    <m/>
    <n v="1"/>
    <x v="0"/>
    <n v="0.93731213149448234"/>
    <n v="83470.330570161881"/>
    <x v="0"/>
    <x v="1"/>
    <n v="0"/>
    <x v="1"/>
    <x v="9"/>
    <n v="350000"/>
    <s v="Other smaller work items"/>
    <s v="Metropolitan"/>
    <x v="0"/>
  </r>
  <r>
    <n v="90"/>
    <s v="1-1B-1BC_____390"/>
    <n v="265"/>
    <x v="23"/>
    <x v="23"/>
    <x v="162"/>
    <x v="88"/>
    <s v="1BC"/>
    <s v="Carpark"/>
    <s v="AR"/>
    <s v="Alterations and Renovations"/>
    <s v="C"/>
    <x v="2"/>
    <n v="390"/>
    <x v="189"/>
    <s v="m³"/>
    <n v="195"/>
    <n v="130"/>
    <n v="25350"/>
    <s v="31_AR"/>
    <s v="04__C"/>
    <s v="1-1B-1BC"/>
    <n v="10"/>
    <s v="010 - ANGLE PARK - 500 GRAND JUNCTION ROAD POLE CONSTRUCTION Carpark"/>
    <b v="1"/>
    <m/>
    <b v="1"/>
    <n v="90"/>
    <s v="Depth of appropriate sub-base is unknown therefore assumption is that additional &quot;boxing out&quot; will require removal of contaminated subgrade material"/>
    <s v="If material is not disposed of in the appropriate manner then you will be liable to prosecution.  Storing on site is not EPA best practice. "/>
    <s v="390-Allowance to dispose of intermediate waste fill where replacing with asphalt pavements - assume 300mm deep-1"/>
    <n v="1"/>
    <s v="1-1B-1BC-390"/>
    <n v="0"/>
    <s v="1-1B-1BC"/>
    <n v="1"/>
    <n v="7"/>
    <s v="minor"/>
    <n v="0.61181655840808336"/>
    <n v="40859.549755644919"/>
    <n v="0.61181655840808336"/>
    <n v="40859.549755644919"/>
    <s v="direct"/>
    <n v="1"/>
    <n v="0.10021810951373329"/>
    <m/>
    <n v="1"/>
    <x v="0"/>
    <n v="0.93731213149448234"/>
    <n v="38298.151673368397"/>
    <x v="0"/>
    <x v="1"/>
    <n v="0"/>
    <x v="1"/>
    <x v="9"/>
    <n v="350000"/>
    <s v="Other smaller work items"/>
    <s v="Metropolitan"/>
    <x v="0"/>
  </r>
  <r>
    <n v="147"/>
    <s v="2-2A-________100"/>
    <n v="436"/>
    <x v="6"/>
    <x v="6"/>
    <x v="9"/>
    <x v="8"/>
    <s v=""/>
    <s v=""/>
    <s v="ST"/>
    <s v="Statutory Charges"/>
    <s v="O"/>
    <x v="4"/>
    <n v="100"/>
    <x v="39"/>
    <s v="Item"/>
    <s v="-"/>
    <s v="-"/>
    <n v="2600"/>
    <s v="55_ST"/>
    <s v="05__O"/>
    <s v="2-2A"/>
    <n v="15"/>
    <s v="015 - ANGLE PARK - 480 GRAND JUNCTION ROAD TRAINING CENTRE (1985)"/>
    <b v="1"/>
    <m/>
    <b v="1"/>
    <n v="147"/>
    <s v=""/>
    <s v=""/>
    <s v="100-Statutory Charges - CITB Levy and Development Approval Fees-2"/>
    <n v="0"/>
    <s v="2-2A--100"/>
    <s v=""/>
    <s v="2-2A-"/>
    <n v="0"/>
    <m/>
    <s v="not APN"/>
    <s v="not APN"/>
    <n v="0"/>
    <n v="0.61115857163181109"/>
    <n v="0"/>
    <s v="on costs"/>
    <n v="1"/>
    <n v="0.10005018439540393"/>
    <m/>
    <n v="0"/>
    <x v="0"/>
    <n v="0.9373059220931953"/>
    <n v="0"/>
    <x v="0"/>
    <x v="0"/>
    <n v="0"/>
    <x v="3"/>
    <x v="3"/>
    <n v="300000"/>
    <s v="Other smaller work items"/>
    <s v="Metropolitan"/>
    <x v="1"/>
  </r>
  <r>
    <n v="158"/>
    <s v="2-2B-________100"/>
    <n v="471"/>
    <x v="6"/>
    <x v="6"/>
    <x v="42"/>
    <x v="31"/>
    <s v=""/>
    <s v=""/>
    <s v="ST"/>
    <s v="Statutory Charges"/>
    <s v="O"/>
    <x v="4"/>
    <n v="100"/>
    <x v="39"/>
    <s v="Item"/>
    <s v="-"/>
    <s v="-"/>
    <n v="400"/>
    <s v="55_ST"/>
    <s v="05__O"/>
    <s v="2-2B"/>
    <n v="16"/>
    <s v="016 - ANGLE PARK - 480 GRAND JUNCTION ROAD LARGE TRAINING CENTRE TRANSPORTABLE 1 (2013)"/>
    <b v="1"/>
    <m/>
    <b v="1"/>
    <n v="158"/>
    <s v=""/>
    <s v=""/>
    <s v="100-Statutory Charges - CITB Levy and Development Approval Fees-2"/>
    <n v="0"/>
    <s v="2-2B--100"/>
    <s v=""/>
    <s v="2-2B-"/>
    <n v="0"/>
    <m/>
    <s v="not APN"/>
    <s v="not APN"/>
    <n v="0"/>
    <n v="0.62749010011123474"/>
    <n v="0"/>
    <s v="on costs"/>
    <n v="1"/>
    <n v="0.10081907219969762"/>
    <m/>
    <n v="0"/>
    <x v="0"/>
    <n v="0.93848734643707776"/>
    <n v="0"/>
    <x v="0"/>
    <x v="0"/>
    <n v="0"/>
    <x v="3"/>
    <x v="3"/>
    <n v="300000"/>
    <s v="Other smaller work items"/>
    <s v="Metropolitan"/>
    <x v="1"/>
  </r>
  <r>
    <n v="169"/>
    <s v="2-2C-________100"/>
    <n v="506"/>
    <x v="6"/>
    <x v="6"/>
    <x v="43"/>
    <x v="32"/>
    <s v=""/>
    <s v=""/>
    <s v="ST"/>
    <s v="Statutory Charges"/>
    <s v="O"/>
    <x v="4"/>
    <n v="100"/>
    <x v="39"/>
    <s v="Item"/>
    <s v="-"/>
    <s v="-"/>
    <n v="300"/>
    <s v="55_ST"/>
    <s v="05__O"/>
    <s v="2-2C"/>
    <n v="17"/>
    <s v="017 - ANGLE PARK - 480 GRAND JUNCTION ROAD LARGE TRAINING CENTRE TRANSPORTABLE 2 (2013)"/>
    <b v="1"/>
    <m/>
    <b v="1"/>
    <n v="169"/>
    <s v=""/>
    <s v=""/>
    <s v="100-Statutory Charges - CITB Levy and Development Approval Fees-2"/>
    <n v="0"/>
    <s v="2-2C--100"/>
    <s v=""/>
    <s v="2-2C-"/>
    <n v="0"/>
    <m/>
    <s v="not APN"/>
    <s v="not APN"/>
    <n v="0"/>
    <n v="0.63357523056653497"/>
    <n v="0"/>
    <s v="on costs"/>
    <n v="1"/>
    <n v="0.10125380634374637"/>
    <m/>
    <n v="0"/>
    <x v="0"/>
    <n v="0.9354778142077208"/>
    <n v="0"/>
    <x v="0"/>
    <x v="0"/>
    <n v="0"/>
    <x v="3"/>
    <x v="3"/>
    <n v="300000"/>
    <s v="Other smaller work items"/>
    <s v="Metropolitan"/>
    <x v="1"/>
  </r>
  <r>
    <n v="179"/>
    <s v="2-2E-________100"/>
    <n v="541"/>
    <x v="6"/>
    <x v="6"/>
    <x v="44"/>
    <x v="33"/>
    <s v=""/>
    <s v=""/>
    <s v="ST"/>
    <s v="Statutory Charges"/>
    <s v="O"/>
    <x v="4"/>
    <n v="100"/>
    <x v="39"/>
    <s v="Item"/>
    <s v="-"/>
    <s v="-"/>
    <n v="200"/>
    <s v="55_ST"/>
    <s v="05__O"/>
    <s v="2-2E"/>
    <n v="19"/>
    <s v="019 - ANGLE PARK - 480 GRAND JUNCTION ROAD TRAINING CENTRE WORKSHOP"/>
    <b v="1"/>
    <m/>
    <b v="1"/>
    <n v="179"/>
    <s v=""/>
    <s v=""/>
    <s v="100-Statutory Charges - CITB Levy and Development Approval Fees-2"/>
    <n v="0"/>
    <s v="2-2E--100"/>
    <s v=""/>
    <s v="2-2E-"/>
    <n v="0"/>
    <m/>
    <s v="not APN"/>
    <s v="not APN"/>
    <n v="0"/>
    <n v="0.66988145896656526"/>
    <n v="0"/>
    <s v="on costs"/>
    <n v="1"/>
    <n v="0.10012194853331358"/>
    <m/>
    <n v="0"/>
    <x v="0"/>
    <n v="0.9271921090807822"/>
    <n v="0"/>
    <x v="0"/>
    <x v="0"/>
    <n v="0"/>
    <x v="3"/>
    <x v="3"/>
    <n v="300000"/>
    <s v="Other smaller work items"/>
    <s v="Metropolitan"/>
    <x v="1"/>
  </r>
  <r>
    <n v="194"/>
    <s v="2-2G-________100"/>
    <n v="585"/>
    <x v="6"/>
    <x v="6"/>
    <x v="45"/>
    <x v="11"/>
    <s v=""/>
    <s v=""/>
    <s v="ST"/>
    <s v="Statutory Charges"/>
    <s v="O"/>
    <x v="4"/>
    <n v="100"/>
    <x v="39"/>
    <s v="Item"/>
    <s v="-"/>
    <s v="-"/>
    <n v="1800"/>
    <s v="55_ST"/>
    <s v="05__O"/>
    <s v="2-2G"/>
    <n v="21"/>
    <s v="021 - ANGLE PARK - 480 GRAND JUNCTION ROAD EXTERNAL WORKS"/>
    <b v="1"/>
    <m/>
    <b v="1"/>
    <n v="194"/>
    <s v=""/>
    <s v=""/>
    <s v="100-Statutory Charges - CITB Levy and Development Approval Fees-2"/>
    <n v="0"/>
    <s v="2-2G--100"/>
    <s v=""/>
    <s v="2-2G-"/>
    <n v="0"/>
    <m/>
    <s v="not APN"/>
    <s v="not APN"/>
    <n v="0"/>
    <n v="0.61287047812817896"/>
    <n v="0"/>
    <s v="on costs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218"/>
    <s v="3-3B-________100"/>
    <n v="653"/>
    <x v="5"/>
    <x v="5"/>
    <x v="6"/>
    <x v="6"/>
    <s v=""/>
    <s v=""/>
    <s v="ST"/>
    <s v="Statutory Charges"/>
    <s v="O"/>
    <x v="4"/>
    <n v="100"/>
    <x v="39"/>
    <s v="Item"/>
    <s v="-"/>
    <s v="-"/>
    <n v="5400"/>
    <s v="55_ST"/>
    <s v="05__O"/>
    <s v="3-3B"/>
    <n v="24"/>
    <s v="024 - ANGLE PARK - 622 SOUTH ROAD FLEET WORKSHOP"/>
    <b v="1"/>
    <m/>
    <b v="1"/>
    <n v="218"/>
    <s v=""/>
    <s v=""/>
    <s v="100-Statutory Charges - CITB Levy and Development Approval Fees-3"/>
    <n v="0"/>
    <s v="3-3B--100"/>
    <s v=""/>
    <s v="3-3B-"/>
    <n v="0"/>
    <m/>
    <s v="not APN"/>
    <s v="not APN"/>
    <n v="0"/>
    <n v="0.61023433849497422"/>
    <n v="0"/>
    <s v="on costs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229"/>
    <s v="3-3C-________100"/>
    <n v="688"/>
    <x v="5"/>
    <x v="5"/>
    <x v="46"/>
    <x v="34"/>
    <s v=""/>
    <s v=""/>
    <s v="ST"/>
    <s v="Statutory Charges"/>
    <s v="O"/>
    <x v="4"/>
    <n v="100"/>
    <x v="39"/>
    <s v="Item"/>
    <s v="-"/>
    <s v="-"/>
    <n v="300"/>
    <s v="55_ST"/>
    <s v="05__O"/>
    <s v="3-3C"/>
    <n v="25"/>
    <s v="025 - ANGLE PARK - 622 SOUTH ROAD FLEET OFFICE"/>
    <b v="1"/>
    <m/>
    <b v="1"/>
    <n v="229"/>
    <s v=""/>
    <s v=""/>
    <s v="100-Statutory Charges - CITB Levy and Development Approval Fees-3"/>
    <n v="0"/>
    <s v="3-3C--100"/>
    <s v=""/>
    <s v="3-3C-"/>
    <n v="0"/>
    <m/>
    <s v="not APN"/>
    <s v="not APN"/>
    <n v="0"/>
    <n v="0.64140955223880602"/>
    <n v="0"/>
    <s v="on costs"/>
    <n v="1"/>
    <n v="0.10002556653480629"/>
    <m/>
    <n v="0"/>
    <x v="0"/>
    <n v="0.93634884615006908"/>
    <n v="0"/>
    <x v="0"/>
    <x v="0"/>
    <n v="0"/>
    <x v="3"/>
    <x v="3"/>
    <n v="300000"/>
    <s v="Other smaller work items"/>
    <s v="Metropolitan"/>
    <x v="1"/>
  </r>
  <r>
    <n v="237"/>
    <s v="3-3E-________100"/>
    <n v="717"/>
    <x v="5"/>
    <x v="5"/>
    <x v="47"/>
    <x v="35"/>
    <s v=""/>
    <s v=""/>
    <s v="ST"/>
    <s v="Statutory Charges"/>
    <s v="O"/>
    <x v="4"/>
    <n v="100"/>
    <x v="39"/>
    <s v="Item"/>
    <s v="-"/>
    <s v="-"/>
    <n v="200"/>
    <s v="55_ST"/>
    <s v="05__O"/>
    <s v="3-3E"/>
    <n v="27"/>
    <s v="027 - ANGLE PARK - 622 SOUTH ROAD SUBSTATION TOILET BLOCK"/>
    <b v="1"/>
    <m/>
    <b v="1"/>
    <n v="237"/>
    <s v=""/>
    <s v=""/>
    <s v="100-Statutory Charges - CITB Levy and Development Approval Fees-3"/>
    <n v="0"/>
    <s v="3-3E--100"/>
    <s v=""/>
    <s v="3-3E-"/>
    <n v="0"/>
    <m/>
    <s v="not APN"/>
    <s v="not APN"/>
    <n v="0"/>
    <n v="0.69256148148148144"/>
    <n v="0"/>
    <s v="on costs"/>
    <n v="1"/>
    <n v="0.10297875709145513"/>
    <m/>
    <n v="0"/>
    <x v="0"/>
    <n v="0.92705919904581757"/>
    <n v="0"/>
    <x v="0"/>
    <x v="0"/>
    <n v="0"/>
    <x v="3"/>
    <x v="3"/>
    <n v="300000"/>
    <s v="Other smaller work items"/>
    <s v="Metropolitan"/>
    <x v="1"/>
  </r>
  <r>
    <n v="248"/>
    <s v="3-3F-________100"/>
    <n v="751"/>
    <x v="5"/>
    <x v="5"/>
    <x v="48"/>
    <x v="36"/>
    <s v=""/>
    <s v=""/>
    <s v="ST"/>
    <s v="Statutory Charges"/>
    <s v="O"/>
    <x v="4"/>
    <n v="100"/>
    <x v="39"/>
    <s v="Item"/>
    <s v="-"/>
    <s v="-"/>
    <n v="900"/>
    <s v="55_ST"/>
    <s v="05__O"/>
    <s v="3-3F"/>
    <n v="28"/>
    <s v="028 - ANGLE PARK - 622 SOUTH ROAD SUBSTATION TRANSPORTABLE LUNCHROOM"/>
    <b v="1"/>
    <m/>
    <b v="1"/>
    <n v="248"/>
    <s v=""/>
    <s v=""/>
    <s v="100-Statutory Charges - CITB Levy and Development Approval Fees-3"/>
    <n v="0"/>
    <s v="3-3F--100"/>
    <s v=""/>
    <s v="3-3F-"/>
    <n v="0"/>
    <m/>
    <s v="not APN"/>
    <s v="not APN"/>
    <n v="0"/>
    <n v="0.61665601694915262"/>
    <n v="0"/>
    <s v="on costs"/>
    <n v="1"/>
    <n v="0.10036604187651967"/>
    <m/>
    <n v="0"/>
    <x v="0"/>
    <n v="0.93709551432830507"/>
    <n v="0"/>
    <x v="0"/>
    <x v="0"/>
    <n v="0"/>
    <x v="3"/>
    <x v="3"/>
    <n v="300000"/>
    <s v="Other smaller work items"/>
    <s v="Metropolitan"/>
    <x v="1"/>
  </r>
  <r>
    <n v="260"/>
    <s v="3-3G-________100"/>
    <n v="789"/>
    <x v="5"/>
    <x v="5"/>
    <x v="7"/>
    <x v="3"/>
    <s v=""/>
    <s v=""/>
    <s v="ST"/>
    <s v="Statutory Charges"/>
    <s v="O"/>
    <x v="4"/>
    <n v="100"/>
    <x v="39"/>
    <s v="Item"/>
    <s v="-"/>
    <s v="-"/>
    <n v="1300"/>
    <s v="55_ST"/>
    <s v="05__O"/>
    <s v="3-3G"/>
    <n v="29"/>
    <s v="029 - ANGLE PARK - 622 SOUTH ROAD SUBSTATION WORKSHOP"/>
    <b v="1"/>
    <m/>
    <b v="1"/>
    <n v="260"/>
    <s v=""/>
    <s v=""/>
    <s v="100-Statutory Charges - CITB Levy and Development Approval Fees-3"/>
    <n v="0"/>
    <s v="3-3G--100"/>
    <s v=""/>
    <s v="3-3G-"/>
    <n v="0"/>
    <m/>
    <s v="not APN"/>
    <s v="not APN"/>
    <n v="0"/>
    <n v="0.61354871794871801"/>
    <n v="0"/>
    <s v="on costs"/>
    <n v="1"/>
    <n v="0.10024174579159509"/>
    <m/>
    <n v="0"/>
    <x v="0"/>
    <n v="0.93643569517101977"/>
    <n v="0"/>
    <x v="0"/>
    <x v="0"/>
    <n v="0"/>
    <x v="3"/>
    <x v="3"/>
    <n v="300000"/>
    <s v="Other smaller work items"/>
    <s v="Metropolitan"/>
    <x v="1"/>
  </r>
  <r>
    <n v="283"/>
    <s v="4-4A-________100"/>
    <n v="848"/>
    <x v="14"/>
    <x v="14"/>
    <x v="20"/>
    <x v="17"/>
    <s v=""/>
    <s v=""/>
    <s v="ST"/>
    <s v="Statutory Charges"/>
    <s v="O"/>
    <x v="4"/>
    <n v="100"/>
    <x v="39"/>
    <s v="Item"/>
    <s v="-"/>
    <s v="-"/>
    <n v="800"/>
    <s v="55_ST"/>
    <s v="05__O"/>
    <s v="4-4A"/>
    <n v="31"/>
    <s v="031 - ELIZABETH - PEWSEY AVENUE MAIN OFFICE BUILDNG"/>
    <b v="1"/>
    <m/>
    <b v="1"/>
    <n v="283"/>
    <s v=""/>
    <s v=""/>
    <s v="100-Statutory Charges - CITB Levy and Development Approval Fees-4"/>
    <n v="0"/>
    <s v="4-4A--100"/>
    <s v=""/>
    <s v="4-4A-"/>
    <n v="0"/>
    <m/>
    <s v="not APN"/>
    <s v="not APN"/>
    <n v="0"/>
    <n v="0.61530311890838207"/>
    <n v="0"/>
    <s v="on costs"/>
    <n v="1"/>
    <n v="0.10024556844880272"/>
    <m/>
    <n v="0"/>
    <x v="0"/>
    <n v="0.93664397716528258"/>
    <n v="0"/>
    <x v="0"/>
    <x v="0"/>
    <n v="0"/>
    <x v="3"/>
    <x v="3"/>
    <n v="300000"/>
    <s v="Other smaller work items"/>
    <s v="Metropolitan"/>
    <x v="1"/>
  </r>
  <r>
    <n v="296"/>
    <s v="4-4B-________100"/>
    <n v="889"/>
    <x v="14"/>
    <x v="14"/>
    <x v="25"/>
    <x v="19"/>
    <s v=""/>
    <s v=""/>
    <s v="ST"/>
    <s v="Statutory Charges"/>
    <s v="O"/>
    <x v="4"/>
    <n v="100"/>
    <x v="39"/>
    <s v="Item"/>
    <s v="-"/>
    <s v="-"/>
    <n v="500"/>
    <s v="55_ST"/>
    <s v="05__O"/>
    <s v="4-4B"/>
    <n v="32"/>
    <s v="032 - ELIZABETH - PEWSEY AVENUE WORKSHOP / OFFICE"/>
    <b v="1"/>
    <m/>
    <b v="1"/>
    <n v="296"/>
    <s v=""/>
    <s v=""/>
    <s v="100-Statutory Charges - CITB Levy and Development Approval Fees-4"/>
    <n v="0"/>
    <s v="4-4B--100"/>
    <s v=""/>
    <s v="4-4B-"/>
    <n v="0"/>
    <m/>
    <s v="not APN"/>
    <s v="not APN"/>
    <n v="0"/>
    <n v="0.62736642811848897"/>
    <n v="0"/>
    <s v="on costs"/>
    <n v="1"/>
    <n v="0.10046250733100646"/>
    <m/>
    <n v="0"/>
    <x v="0"/>
    <n v="0.9332015845920103"/>
    <n v="0"/>
    <x v="0"/>
    <x v="0"/>
    <n v="0"/>
    <x v="3"/>
    <x v="3"/>
    <n v="300000"/>
    <s v="Other smaller work items"/>
    <s v="Metropolitan"/>
    <x v="1"/>
  </r>
  <r>
    <n v="304"/>
    <s v="4-4C-________100"/>
    <n v="915"/>
    <x v="14"/>
    <x v="14"/>
    <x v="49"/>
    <x v="37"/>
    <s v=""/>
    <s v=""/>
    <s v="ST"/>
    <s v="Statutory Charges"/>
    <s v="O"/>
    <x v="4"/>
    <n v="100"/>
    <x v="39"/>
    <s v="Item"/>
    <s v="-"/>
    <s v="-"/>
    <n v="300"/>
    <s v="55_ST"/>
    <s v="05__O"/>
    <s v="4-4C"/>
    <n v="33"/>
    <s v="033 - ELIZABETH - PEWSEY AVENUE TRANSPORTABLE OFFICE 1"/>
    <b v="1"/>
    <m/>
    <b v="1"/>
    <n v="304"/>
    <s v=""/>
    <s v=""/>
    <s v="100-Statutory Charges - CITB Levy and Development Approval Fees-4"/>
    <n v="0"/>
    <s v="4-4C--100"/>
    <s v=""/>
    <s v="4-4C-"/>
    <n v="0"/>
    <m/>
    <s v="not APN"/>
    <s v="not APN"/>
    <n v="0"/>
    <n v="0.63173060606060605"/>
    <n v="0"/>
    <s v="on costs"/>
    <n v="1"/>
    <n v="0.10010805540919575"/>
    <m/>
    <n v="0"/>
    <x v="0"/>
    <n v="0.93500115419379048"/>
    <n v="0"/>
    <x v="0"/>
    <x v="0"/>
    <n v="0"/>
    <x v="3"/>
    <x v="3"/>
    <n v="300000"/>
    <s v="Other smaller work items"/>
    <s v="Metropolitan"/>
    <x v="1"/>
  </r>
  <r>
    <n v="312"/>
    <s v="4-4D-________100"/>
    <n v="941"/>
    <x v="14"/>
    <x v="14"/>
    <x v="50"/>
    <x v="38"/>
    <s v=""/>
    <s v=""/>
    <s v="ST"/>
    <s v="Statutory Charges"/>
    <s v="O"/>
    <x v="4"/>
    <n v="100"/>
    <x v="39"/>
    <s v="Item"/>
    <s v="-"/>
    <s v="-"/>
    <n v="200"/>
    <s v="55_ST"/>
    <s v="05__O"/>
    <s v="4-4D"/>
    <n v="34"/>
    <s v="034 - ELIZABETH - PEWSEY AVENUE TRANSPORTABLE OFFICE 2"/>
    <b v="1"/>
    <m/>
    <b v="1"/>
    <n v="312"/>
    <s v=""/>
    <s v=""/>
    <s v="100-Statutory Charges - CITB Levy and Development Approval Fees-4"/>
    <n v="0"/>
    <s v="4-4D--100"/>
    <s v=""/>
    <s v="4-4D-"/>
    <n v="0"/>
    <m/>
    <s v="not APN"/>
    <s v="not APN"/>
    <n v="0"/>
    <n v="0.65938208333333337"/>
    <n v="0"/>
    <s v="on costs"/>
    <n v="1"/>
    <n v="0.10242166334442164"/>
    <m/>
    <n v="0"/>
    <x v="0"/>
    <n v="0.93722562891759154"/>
    <n v="0"/>
    <x v="0"/>
    <x v="0"/>
    <n v="0"/>
    <x v="3"/>
    <x v="3"/>
    <n v="300000"/>
    <s v="Other smaller work items"/>
    <s v="Metropolitan"/>
    <x v="1"/>
  </r>
  <r>
    <n v="329"/>
    <s v="4-4E-________100"/>
    <n v="986"/>
    <x v="14"/>
    <x v="14"/>
    <x v="33"/>
    <x v="11"/>
    <s v=""/>
    <s v=""/>
    <s v="ST"/>
    <s v="Statutory Charges"/>
    <s v="O"/>
    <x v="4"/>
    <n v="100"/>
    <x v="39"/>
    <s v="Item"/>
    <s v="-"/>
    <s v="-"/>
    <n v="10400"/>
    <s v="55_ST"/>
    <s v="05__O"/>
    <s v="4-4E"/>
    <n v="35"/>
    <s v="035 - ELIZABETH - PEWSEY AVENUE EXTERNAL WORKS"/>
    <b v="1"/>
    <m/>
    <b v="1"/>
    <n v="329"/>
    <s v=""/>
    <s v=""/>
    <s v="100-Statutory Charges - CITB Levy and Development Approval Fees-4"/>
    <n v="0"/>
    <s v="4-4E--100"/>
    <s v=""/>
    <s v="4-4E-"/>
    <n v="0"/>
    <m/>
    <s v="not APN"/>
    <s v="not APN"/>
    <n v="0"/>
    <n v="0.60990146274489099"/>
    <n v="0"/>
    <s v="on costs"/>
    <n v="1"/>
    <n v="0.10001910898994268"/>
    <m/>
    <n v="0"/>
    <x v="0"/>
    <n v="0.9376777496183254"/>
    <n v="0"/>
    <x v="0"/>
    <x v="0"/>
    <n v="0"/>
    <x v="3"/>
    <x v="3"/>
    <n v="300000"/>
    <s v="Other smaller work items"/>
    <s v="Metropolitan"/>
    <x v="1"/>
  </r>
  <r>
    <n v="344"/>
    <s v="5-5A-________100"/>
    <n v="1031"/>
    <x v="17"/>
    <x v="17"/>
    <x v="26"/>
    <x v="1"/>
    <s v=""/>
    <s v=""/>
    <s v="ST"/>
    <s v="Statutory Charges"/>
    <s v="O"/>
    <x v="4"/>
    <n v="100"/>
    <x v="39"/>
    <s v="Item"/>
    <s v="-"/>
    <s v="-"/>
    <n v="1200"/>
    <s v="55_ST"/>
    <s v="05__O"/>
    <s v="5-5A"/>
    <n v="37"/>
    <s v="037 - HINDMARSH - 1 STATION PLACE OFFICE BUILDING"/>
    <b v="1"/>
    <m/>
    <b v="1"/>
    <n v="344"/>
    <s v=""/>
    <s v=""/>
    <s v="100-Statutory Charges - CITB Levy and Development Approval Fees-5"/>
    <n v="0"/>
    <s v="5-5A--100"/>
    <s v=""/>
    <s v="5-5A-"/>
    <n v="0"/>
    <m/>
    <s v="not APN"/>
    <s v="not APN"/>
    <n v="0"/>
    <n v="0.61426500237004267"/>
    <n v="0"/>
    <s v="on costs"/>
    <n v="1"/>
    <n v="0.10038037700629353"/>
    <m/>
    <n v="0"/>
    <x v="0"/>
    <n v="0.93735736075285181"/>
    <n v="0"/>
    <x v="0"/>
    <x v="0"/>
    <n v="0"/>
    <x v="3"/>
    <x v="3"/>
    <n v="300000"/>
    <s v="Other smaller work items"/>
    <s v="Metropolitan"/>
    <x v="1"/>
  </r>
  <r>
    <n v="356"/>
    <s v="5-5B-________100"/>
    <n v="1069"/>
    <x v="17"/>
    <x v="17"/>
    <x v="51"/>
    <x v="11"/>
    <s v=""/>
    <s v=""/>
    <s v="ST"/>
    <s v="Statutory Charges"/>
    <s v="O"/>
    <x v="4"/>
    <n v="100"/>
    <x v="39"/>
    <s v="Item"/>
    <s v="-"/>
    <s v="-"/>
    <n v="900"/>
    <s v="55_ST"/>
    <s v="05__O"/>
    <s v="5-5B"/>
    <n v="38"/>
    <s v="038 - HINDMARSH - 1 STATION PLACE EXTERNAL WORKS"/>
    <b v="1"/>
    <m/>
    <b v="1"/>
    <n v="356"/>
    <s v=""/>
    <s v=""/>
    <s v="100-Statutory Charges - CITB Levy and Development Approval Fees-5"/>
    <n v="0"/>
    <s v="5-5B--100"/>
    <s v=""/>
    <s v="5-5B-"/>
    <n v="0"/>
    <m/>
    <s v="not APN"/>
    <s v="not APN"/>
    <n v="0"/>
    <n v="0.61142605781315451"/>
    <n v="0"/>
    <s v="on costs"/>
    <n v="1"/>
    <n v="0.10010084445072379"/>
    <m/>
    <n v="0"/>
    <x v="0"/>
    <n v="0.93760519374367279"/>
    <n v="0"/>
    <x v="0"/>
    <x v="0"/>
    <n v="0"/>
    <x v="3"/>
    <x v="3"/>
    <n v="300000"/>
    <s v="Other smaller work items"/>
    <s v="Metropolitan"/>
    <x v="1"/>
  </r>
  <r>
    <n v="373"/>
    <s v="6-6A-________100"/>
    <n v="1119"/>
    <x v="11"/>
    <x v="11"/>
    <x v="15"/>
    <x v="13"/>
    <s v=""/>
    <s v=""/>
    <s v="ST"/>
    <s v="Statutory Charges"/>
    <s v="O"/>
    <x v="4"/>
    <n v="100"/>
    <x v="39"/>
    <s v="Item"/>
    <s v="-"/>
    <s v="-"/>
    <n v="300"/>
    <s v="55_ST"/>
    <s v="05__O"/>
    <s v="6-6A"/>
    <n v="40"/>
    <s v="040 - HOLDEN HILL - 38-44 JACOBSON CRESCENT OFFICE"/>
    <b v="1"/>
    <m/>
    <b v="1"/>
    <n v="373"/>
    <s v=""/>
    <s v=""/>
    <s v="100-Statutory Charges - CITB Levy and Development Approval Fees-6"/>
    <n v="0"/>
    <s v="6-6A--100"/>
    <s v=""/>
    <s v="6-6A-"/>
    <n v="1"/>
    <m/>
    <s v="not APN"/>
    <s v="not APN"/>
    <n v="0"/>
    <n v="0.6505859259259259"/>
    <n v="0"/>
    <s v="on costs"/>
    <n v="1"/>
    <n v="0.10132007704279809"/>
    <m/>
    <n v="0"/>
    <x v="0"/>
    <n v="0.93268383707513969"/>
    <n v="0"/>
    <x v="1"/>
    <x v="0"/>
    <n v="0"/>
    <x v="3"/>
    <x v="3"/>
    <n v="300000"/>
    <s v="Other smaller work items"/>
    <s v="Metropolitan"/>
    <x v="1"/>
  </r>
  <r>
    <n v="385"/>
    <s v="6-6B-________100"/>
    <n v="1157"/>
    <x v="11"/>
    <x v="11"/>
    <x v="34"/>
    <x v="5"/>
    <s v=""/>
    <s v=""/>
    <s v="ST"/>
    <s v="Statutory Charges"/>
    <s v="O"/>
    <x v="4"/>
    <n v="100"/>
    <x v="39"/>
    <s v="Item"/>
    <s v="-"/>
    <s v="-"/>
    <n v="300"/>
    <s v="55_ST"/>
    <s v="05__O"/>
    <s v="6-6B"/>
    <n v="41"/>
    <s v="041 - HOLDEN HILL - 38-44 JACOBSON CRESCENT WORKSHOP"/>
    <b v="1"/>
    <m/>
    <b v="1"/>
    <n v="385"/>
    <s v=""/>
    <s v=""/>
    <s v="100-Statutory Charges - CITB Levy and Development Approval Fees-6"/>
    <n v="0"/>
    <s v="6-6B--100"/>
    <s v=""/>
    <s v="6-6B-"/>
    <n v="1"/>
    <m/>
    <s v="not APN"/>
    <s v="not APN"/>
    <n v="0"/>
    <n v="0.65521535714285706"/>
    <n v="0"/>
    <s v="on costs"/>
    <n v="1"/>
    <n v="0.10226887056875526"/>
    <m/>
    <n v="0"/>
    <x v="0"/>
    <n v="0.93526953657087786"/>
    <n v="0"/>
    <x v="1"/>
    <x v="0"/>
    <n v="0"/>
    <x v="3"/>
    <x v="3"/>
    <n v="300000"/>
    <s v="Other smaller work items"/>
    <s v="Metropolitan"/>
    <x v="1"/>
  </r>
  <r>
    <n v="399"/>
    <s v="6-6C-________100"/>
    <n v="1197"/>
    <x v="11"/>
    <x v="11"/>
    <x v="52"/>
    <x v="11"/>
    <s v=""/>
    <s v=""/>
    <s v="ST"/>
    <s v="Statutory Charges"/>
    <s v="O"/>
    <x v="4"/>
    <n v="100"/>
    <x v="39"/>
    <s v="Item"/>
    <s v="-"/>
    <s v="-"/>
    <n v="800"/>
    <s v="55_ST"/>
    <s v="05__O"/>
    <s v="6-6C"/>
    <n v="42"/>
    <s v="042 - HOLDEN HILL - 38-44 JACOBSON CRESCENT EXTERNAL WORKS"/>
    <b v="1"/>
    <m/>
    <b v="1"/>
    <n v="399"/>
    <s v=""/>
    <s v=""/>
    <s v="100-Statutory Charges - CITB Levy and Development Approval Fees-6"/>
    <n v="0"/>
    <s v="6-6C--100"/>
    <s v=""/>
    <s v="6-6C-"/>
    <n v="1"/>
    <m/>
    <s v="not APN"/>
    <s v="not APN"/>
    <n v="0"/>
    <n v="0.61775714968914397"/>
    <n v="0"/>
    <s v="on costs"/>
    <n v="1"/>
    <n v="0.10017139064754364"/>
    <m/>
    <n v="0"/>
    <x v="0"/>
    <n v="0.93791996772311315"/>
    <n v="0"/>
    <x v="1"/>
    <x v="0"/>
    <n v="0"/>
    <x v="3"/>
    <x v="3"/>
    <n v="300000"/>
    <s v="Other smaller work items"/>
    <s v="Metropolitan"/>
    <x v="1"/>
  </r>
  <r>
    <n v="472"/>
    <s v="7-7A-________100"/>
    <n v="1319"/>
    <x v="0"/>
    <x v="0"/>
    <x v="1"/>
    <x v="1"/>
    <s v=""/>
    <s v=""/>
    <s v="ST"/>
    <s v="Statutory Charges"/>
    <s v="O"/>
    <x v="4"/>
    <n v="100"/>
    <x v="39"/>
    <s v="Item"/>
    <s v="-"/>
    <s v="-"/>
    <n v="71600"/>
    <s v="55_ST"/>
    <s v="05__O"/>
    <s v="7-7A"/>
    <n v="44"/>
    <s v="044 - KESWICK - 1 ANZAC HIGHWAY OFFICE BUILDING"/>
    <b v="1"/>
    <m/>
    <b v="1"/>
    <n v="472"/>
    <s v=""/>
    <s v=""/>
    <s v="100-Statutory Charges - CITB Levy and Development Approval Fees-7"/>
    <n v="0"/>
    <s v="7-7A--100"/>
    <s v=""/>
    <s v="7-7A-"/>
    <n v="0"/>
    <m/>
    <s v="not APN"/>
    <s v="not APN"/>
    <n v="0"/>
    <n v="0.60882316575975093"/>
    <n v="0"/>
    <s v="on costs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14"/>
    <s v="7-7B-________100"/>
    <n v="1409"/>
    <x v="0"/>
    <x v="0"/>
    <x v="0"/>
    <x v="0"/>
    <s v=""/>
    <s v=""/>
    <s v="ST"/>
    <s v="Statutory Charges"/>
    <s v="O"/>
    <x v="4"/>
    <n v="100"/>
    <x v="39"/>
    <s v="Item"/>
    <s v="-"/>
    <s v="-"/>
    <n v="2600"/>
    <s v="55_ST"/>
    <s v="05__O"/>
    <s v="7-7B"/>
    <n v="45"/>
    <s v="045 - KESWICK - 1 ANZAC HIGHWAY UNDERCROFT &amp; DECK CARPARK"/>
    <b v="1"/>
    <m/>
    <b v="1"/>
    <n v="514"/>
    <s v=""/>
    <s v=""/>
    <s v="100-Statutory Charges - CITB Levy and Development Approval Fees-7"/>
    <n v="0"/>
    <s v="7-7B--100"/>
    <s v=""/>
    <s v="7-7B-"/>
    <n v="0"/>
    <m/>
    <s v="not APN"/>
    <s v="not APN"/>
    <n v="0"/>
    <n v="0.61163824655979571"/>
    <n v="0"/>
    <s v="on costs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522"/>
    <s v="8--__________100"/>
    <n v="1434"/>
    <x v="24"/>
    <x v="24"/>
    <x v="53"/>
    <x v="39"/>
    <s v=""/>
    <s v=""/>
    <s v="ST"/>
    <s v="Statutory Charges"/>
    <s v="O"/>
    <x v="4"/>
    <n v="100"/>
    <x v="39"/>
    <s v="Item"/>
    <s v="-"/>
    <s v="-"/>
    <n v="6700"/>
    <s v="55_ST"/>
    <s v="05__O"/>
    <s v="8"/>
    <n v="46"/>
    <s v="046 - KESWICK - 1F, 12-22 RICHMOND ROAD"/>
    <b v="1"/>
    <m/>
    <b v="1"/>
    <n v="522"/>
    <s v=""/>
    <s v=""/>
    <s v="100-Statutory Charges - CITB Levy and Development Approval Fees-8"/>
    <n v="0"/>
    <s v="8---100"/>
    <s v=""/>
    <s v="8--"/>
    <n v="1"/>
    <m/>
    <s v="not APN"/>
    <s v="not APN"/>
    <n v="0"/>
    <n v="0.6092263186813186"/>
    <n v="0"/>
    <s v="on costs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545"/>
    <s v="9--__________100"/>
    <n v="1488"/>
    <x v="25"/>
    <x v="25"/>
    <x v="53"/>
    <x v="39"/>
    <s v=""/>
    <s v=""/>
    <s v="ST"/>
    <s v="Statutory Charges"/>
    <s v="O"/>
    <x v="4"/>
    <n v="100"/>
    <x v="39"/>
    <s v="Item"/>
    <s v="-"/>
    <s v="-"/>
    <n v="5600"/>
    <s v="55_ST"/>
    <s v="05__O"/>
    <s v="9"/>
    <n v="47"/>
    <s v="047 - KESWICK (CARPARK) - RAILWAY TERRACE"/>
    <b v="1"/>
    <m/>
    <b v="1"/>
    <n v="545"/>
    <s v=""/>
    <s v=""/>
    <s v="100-Statutory Charges - CITB Levy and Development Approval Fees-9"/>
    <n v="0"/>
    <s v="9---100"/>
    <s v=""/>
    <s v="9--"/>
    <n v="1"/>
    <m/>
    <s v="not APN"/>
    <s v="not APN"/>
    <n v="0"/>
    <n v="0.61021334565375218"/>
    <n v="0"/>
    <s v="on costs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553"/>
    <s v="10-10A-______100"/>
    <n v="1514"/>
    <x v="20"/>
    <x v="20"/>
    <x v="54"/>
    <x v="40"/>
    <s v=""/>
    <s v=""/>
    <s v="ST"/>
    <s v="Statutory Charges"/>
    <s v="O"/>
    <x v="4"/>
    <n v="100"/>
    <x v="39"/>
    <s v="Item"/>
    <s v="-"/>
    <s v="-"/>
    <n v="3400"/>
    <s v="55_ST"/>
    <s v="05__O"/>
    <s v="10-10A"/>
    <n v="49"/>
    <s v="049 - KURRALTA PARK - 31-33 BROUGHTON AVENUE OFFICE BUILDING"/>
    <b v="1"/>
    <m/>
    <b v="1"/>
    <n v="553"/>
    <s v=""/>
    <s v=""/>
    <s v="100-Statutory Charges - CITB Levy and Development Approval Fees-10"/>
    <n v="0"/>
    <s v="10-10A--100"/>
    <s v=""/>
    <s v="10-10A-"/>
    <n v="1"/>
    <m/>
    <s v="not APN"/>
    <s v="not APN"/>
    <n v="0"/>
    <n v="0.6089109782608696"/>
    <n v="0"/>
    <s v="on costs"/>
    <n v="1"/>
    <n v="0.10002986775917712"/>
    <m/>
    <n v="0"/>
    <x v="0"/>
    <n v="0.93784615721368647"/>
    <n v="0"/>
    <x v="1"/>
    <x v="0"/>
    <n v="0"/>
    <x v="3"/>
    <x v="3"/>
    <n v="300000"/>
    <s v="Other smaller work items"/>
    <s v="Metropolitan"/>
    <x v="1"/>
  </r>
  <r>
    <n v="563"/>
    <s v="10-10B-______100"/>
    <n v="1546"/>
    <x v="20"/>
    <x v="20"/>
    <x v="55"/>
    <x v="41"/>
    <s v=""/>
    <s v=""/>
    <s v="ST"/>
    <s v="Statutory Charges"/>
    <s v="O"/>
    <x v="4"/>
    <n v="100"/>
    <x v="39"/>
    <s v="Item"/>
    <s v="-"/>
    <s v="-"/>
    <n v="1400"/>
    <s v="55_ST"/>
    <s v="05__O"/>
    <s v="10-10B"/>
    <n v="50"/>
    <s v="050 - KURRALTA PARK - 31-33 BROUGHTON AVENUE MUSEUM"/>
    <b v="1"/>
    <m/>
    <b v="1"/>
    <n v="563"/>
    <s v=""/>
    <s v=""/>
    <s v="100-Statutory Charges - CITB Levy and Development Approval Fees-10"/>
    <n v="0"/>
    <s v="10-10B--100"/>
    <s v=""/>
    <s v="10-10B-"/>
    <n v="1"/>
    <m/>
    <s v="not APN"/>
    <s v="not APN"/>
    <n v="0"/>
    <n v="0.61520154269972449"/>
    <n v="0"/>
    <s v="on costs"/>
    <n v="1"/>
    <n v="0.10020300302770691"/>
    <m/>
    <n v="0"/>
    <x v="0"/>
    <n v="0.9368943305457228"/>
    <n v="0"/>
    <x v="1"/>
    <x v="0"/>
    <n v="0"/>
    <x v="3"/>
    <x v="3"/>
    <n v="300000"/>
    <s v="Other smaller work items"/>
    <s v="Metropolitan"/>
    <x v="1"/>
  </r>
  <r>
    <n v="575"/>
    <s v="10-10C-______100"/>
    <n v="1584"/>
    <x v="20"/>
    <x v="20"/>
    <x v="35"/>
    <x v="24"/>
    <s v=""/>
    <s v=""/>
    <s v="ST"/>
    <s v="Statutory Charges"/>
    <s v="O"/>
    <x v="4"/>
    <n v="100"/>
    <x v="39"/>
    <s v="Item"/>
    <s v="-"/>
    <s v="-"/>
    <n v="200"/>
    <s v="55_ST"/>
    <s v="05__O"/>
    <s v="10-10C"/>
    <n v="51"/>
    <s v="051 - KURRALTA PARK - 31-33 BROUGHTON AVENUE STORAGE SHED"/>
    <b v="1"/>
    <m/>
    <b v="1"/>
    <n v="575"/>
    <s v=""/>
    <s v=""/>
    <s v="100-Statutory Charges - CITB Levy and Development Approval Fees-10"/>
    <n v="0"/>
    <s v="10-10C--100"/>
    <s v=""/>
    <s v="10-10C-"/>
    <n v="1"/>
    <m/>
    <s v="not APN"/>
    <s v="not APN"/>
    <n v="0"/>
    <n v="0.6461731914893617"/>
    <n v="0"/>
    <s v="on costs"/>
    <n v="1"/>
    <n v="0.10260774739796728"/>
    <m/>
    <n v="0"/>
    <x v="0"/>
    <n v="0.93537558546488353"/>
    <n v="0"/>
    <x v="1"/>
    <x v="0"/>
    <n v="0"/>
    <x v="3"/>
    <x v="3"/>
    <n v="300000"/>
    <s v="Other smaller work items"/>
    <s v="Metropolitan"/>
    <x v="1"/>
  </r>
  <r>
    <n v="589"/>
    <s v="10-10D-______100"/>
    <n v="1624"/>
    <x v="20"/>
    <x v="20"/>
    <x v="56"/>
    <x v="10"/>
    <s v=""/>
    <s v=""/>
    <s v="ST"/>
    <s v="Statutory Charges"/>
    <s v="O"/>
    <x v="4"/>
    <n v="100"/>
    <x v="39"/>
    <s v="Item"/>
    <s v="-"/>
    <s v="-"/>
    <n v="4300"/>
    <s v="55_ST"/>
    <s v="05__O"/>
    <s v="10-10D"/>
    <n v="52"/>
    <s v="052 - KURRALTA PARK - 31-33 BROUGHTON AVENUE EXTERNAL WORKS"/>
    <b v="1"/>
    <m/>
    <b v="1"/>
    <n v="589"/>
    <s v=""/>
    <s v=""/>
    <s v="100-Statutory Charges - CITB Levy and Development Approval Fees-10"/>
    <n v="0"/>
    <s v="10-10D--100"/>
    <s v=""/>
    <s v="10-10D-"/>
    <n v="1"/>
    <m/>
    <s v="not APN"/>
    <s v="not APN"/>
    <n v="0"/>
    <n v="0.61025730693408753"/>
    <n v="0"/>
    <s v="on costs"/>
    <n v="1"/>
    <n v="0.10000660465164211"/>
    <m/>
    <n v="0"/>
    <x v="0"/>
    <n v="0.93772246917954194"/>
    <n v="0"/>
    <x v="1"/>
    <x v="0"/>
    <n v="0"/>
    <x v="3"/>
    <x v="3"/>
    <n v="300000"/>
    <s v="Other smaller work items"/>
    <s v="Metropolitan"/>
    <x v="1"/>
  </r>
  <r>
    <n v="604"/>
    <s v="11-11A-______100"/>
    <n v="1666"/>
    <x v="2"/>
    <x v="2"/>
    <x v="57"/>
    <x v="42"/>
    <s v=""/>
    <s v=""/>
    <s v="ST"/>
    <s v="Statutory Charges"/>
    <s v="O"/>
    <x v="4"/>
    <n v="100"/>
    <x v="39"/>
    <s v="Item"/>
    <s v="-"/>
    <s v="-"/>
    <n v="2400"/>
    <s v="55_ST"/>
    <s v="05__O"/>
    <s v="11-11A"/>
    <n v="54"/>
    <s v="054 - MARLESTON NORTH - 212 RICHMOND ROAD OIL TEST LAB (TRANSCARE)"/>
    <b v="1"/>
    <m/>
    <b v="1"/>
    <n v="604"/>
    <s v=""/>
    <s v=""/>
    <s v="100-Statutory Charges - CITB Levy and Development Approval Fees-11"/>
    <n v="0"/>
    <s v="11-11A--100"/>
    <s v=""/>
    <s v="11-11A-"/>
    <n v="0"/>
    <m/>
    <s v="not APN"/>
    <s v="not APN"/>
    <n v="0"/>
    <n v="0.61212016055118357"/>
    <n v="0"/>
    <s v="on costs"/>
    <n v="1"/>
    <n v="0.10006665215412662"/>
    <m/>
    <n v="1"/>
    <x v="0"/>
    <n v="0.93726608827829794"/>
    <n v="0"/>
    <x v="0"/>
    <x v="0"/>
    <n v="0"/>
    <x v="2"/>
    <x v="2"/>
    <n v="350000"/>
    <s v="Other smaller work items"/>
    <s v="Metropolitan"/>
    <x v="0"/>
  </r>
  <r>
    <n v="618"/>
    <s v="11-11B-______100"/>
    <n v="1708"/>
    <x v="2"/>
    <x v="2"/>
    <x v="58"/>
    <x v="43"/>
    <s v=""/>
    <s v=""/>
    <s v="ST"/>
    <s v="Statutory Charges"/>
    <s v="O"/>
    <x v="4"/>
    <n v="100"/>
    <x v="39"/>
    <s v="Item"/>
    <s v="-"/>
    <s v="-"/>
    <n v="600"/>
    <s v="55_ST"/>
    <s v="05__O"/>
    <s v="11-11B"/>
    <n v="55"/>
    <s v="055 - MARLESTON NORTH - 212 RICHMOND ROAD OIL PLANT &amp; STORAGE SHEDS"/>
    <b v="1"/>
    <m/>
    <b v="1"/>
    <n v="618"/>
    <s v=""/>
    <s v=""/>
    <s v="100-Statutory Charges - CITB Levy and Development Approval Fees-11"/>
    <n v="0"/>
    <s v="11-11B--100"/>
    <s v=""/>
    <s v="11-11B-"/>
    <n v="0"/>
    <m/>
    <s v="not APN"/>
    <s v="not APN"/>
    <n v="0"/>
    <n v="0.62453670360110802"/>
    <n v="0"/>
    <s v="on costs"/>
    <n v="1"/>
    <n v="0.10038319172579815"/>
    <m/>
    <n v="1"/>
    <x v="0"/>
    <n v="0.93605677476339944"/>
    <n v="0"/>
    <x v="0"/>
    <x v="0"/>
    <n v="0"/>
    <x v="1"/>
    <x v="2"/>
    <n v="350000"/>
    <s v="Other smaller work items"/>
    <s v="Metropolitan"/>
    <x v="0"/>
  </r>
  <r>
    <n v="631"/>
    <s v="11-11C-______100"/>
    <n v="1745"/>
    <x v="2"/>
    <x v="2"/>
    <x v="59"/>
    <x v="44"/>
    <s v=""/>
    <s v=""/>
    <s v="ST"/>
    <s v="Statutory Charges"/>
    <s v="O"/>
    <x v="4"/>
    <n v="100"/>
    <x v="39"/>
    <s v="Item"/>
    <s v="-"/>
    <s v="-"/>
    <n v="300"/>
    <s v="55_ST"/>
    <s v="05__O"/>
    <s v="11-11C"/>
    <n v="56"/>
    <s v="056 - MARLESTON NORTH - 212 RICHMOND ROAD OUTPOST OFFICE"/>
    <b v="1"/>
    <m/>
    <b v="1"/>
    <n v="631"/>
    <s v=""/>
    <s v=""/>
    <s v="100-Statutory Charges - CITB Levy and Development Approval Fees-11"/>
    <n v="0"/>
    <s v="11-11C--100"/>
    <s v=""/>
    <s v="11-11C-"/>
    <n v="0"/>
    <m/>
    <s v="not APN"/>
    <s v="not APN"/>
    <n v="0"/>
    <n v="0.64881864736005646"/>
    <n v="0"/>
    <s v="on costs"/>
    <n v="1"/>
    <n v="0.101447873487424"/>
    <m/>
    <n v="1"/>
    <x v="0"/>
    <n v="0.93574132025883394"/>
    <n v="0"/>
    <x v="0"/>
    <x v="0"/>
    <n v="0"/>
    <x v="1"/>
    <x v="2"/>
    <n v="350000"/>
    <s v="Other smaller work items"/>
    <s v="Metropolitan"/>
    <x v="0"/>
  </r>
  <r>
    <n v="640"/>
    <s v="11-11D-______100"/>
    <n v="1774"/>
    <x v="2"/>
    <x v="2"/>
    <x v="36"/>
    <x v="25"/>
    <s v=""/>
    <s v=""/>
    <s v="ST"/>
    <s v="Statutory Charges"/>
    <s v="O"/>
    <x v="4"/>
    <n v="100"/>
    <x v="39"/>
    <s v="Item"/>
    <s v="-"/>
    <s v="-"/>
    <n v="300"/>
    <s v="55_ST"/>
    <s v="05__O"/>
    <s v="11-11D"/>
    <n v="57"/>
    <s v="057 - MARLESTON NORTH - 212 RICHMOND ROAD CRANE OPERATION AREA"/>
    <b v="1"/>
    <m/>
    <b v="1"/>
    <n v="640"/>
    <s v=""/>
    <s v=""/>
    <s v="100-Statutory Charges - CITB Levy and Development Approval Fees-11"/>
    <n v="0"/>
    <s v="11-11D--100"/>
    <s v=""/>
    <s v="11-11D-"/>
    <n v="0"/>
    <m/>
    <s v="not APN"/>
    <s v="not APN"/>
    <n v="0"/>
    <n v="0.63532828685258969"/>
    <n v="0"/>
    <s v="on costs"/>
    <n v="1"/>
    <n v="0.10005340350412034"/>
    <m/>
    <n v="1"/>
    <x v="0"/>
    <n v="0.93503341150438091"/>
    <n v="0"/>
    <x v="0"/>
    <x v="0"/>
    <n v="0"/>
    <x v="1"/>
    <x v="4"/>
    <n v="350000"/>
    <s v="Other smaller work items"/>
    <s v="Metropolitan"/>
    <x v="0"/>
  </r>
  <r>
    <n v="664"/>
    <s v="11-11E-______100"/>
    <n v="1836"/>
    <x v="2"/>
    <x v="2"/>
    <x v="60"/>
    <x v="45"/>
    <s v=""/>
    <s v=""/>
    <s v="ST"/>
    <s v="Statutory Charges"/>
    <s v="O"/>
    <x v="4"/>
    <n v="100"/>
    <x v="39"/>
    <s v="Item"/>
    <s v="-"/>
    <s v="-"/>
    <n v="4500"/>
    <s v="55_ST"/>
    <s v="05__O"/>
    <s v="11-11E"/>
    <n v="58"/>
    <s v="058 - MARLESTON NORTH - 212 RICHMOND ROAD TRANSFORMER WORKSHOP &amp; OFFICE (INCL. ADJACENT SHEDS)"/>
    <b v="1"/>
    <m/>
    <b v="1"/>
    <n v="664"/>
    <s v=""/>
    <s v=""/>
    <s v="100-Statutory Charges - CITB Levy and Development Approval Fees-11"/>
    <n v="0"/>
    <s v="11-11E--100"/>
    <s v=""/>
    <s v="11-11E-"/>
    <n v="0"/>
    <m/>
    <s v="not APN"/>
    <s v="not APN"/>
    <n v="0"/>
    <n v="0.61104665055107144"/>
    <n v="0"/>
    <s v="on costs"/>
    <n v="1"/>
    <n v="0.10004248000652716"/>
    <m/>
    <n v="1"/>
    <x v="0"/>
    <n v="0.93743771683108224"/>
    <n v="0"/>
    <x v="0"/>
    <x v="0"/>
    <n v="0"/>
    <x v="2"/>
    <x v="2"/>
    <n v="350000"/>
    <s v="Other smaller work items"/>
    <s v="Metropolitan"/>
    <x v="0"/>
  </r>
  <r>
    <n v="680"/>
    <s v="11-11F-______100"/>
    <n v="1878"/>
    <x v="2"/>
    <x v="2"/>
    <x v="61"/>
    <x v="46"/>
    <s v=""/>
    <s v=""/>
    <s v="ST"/>
    <s v="Statutory Charges"/>
    <s v="O"/>
    <x v="4"/>
    <n v="100"/>
    <x v="39"/>
    <s v="Item"/>
    <s v="-"/>
    <s v="-"/>
    <n v="1700"/>
    <s v="55_ST"/>
    <s v="05__O"/>
    <s v="11-11F"/>
    <n v="59"/>
    <s v="059 - MARLESTON NORTH - 212 RICHMOND ROAD EXTERNAL STORAGE AREA"/>
    <b v="1"/>
    <m/>
    <b v="1"/>
    <n v="680"/>
    <s v=""/>
    <s v=""/>
    <s v="100-Statutory Charges - CITB Levy and Development Approval Fees-11"/>
    <n v="0"/>
    <s v="11-11F--100"/>
    <s v=""/>
    <s v="11-11F-"/>
    <n v="0"/>
    <m/>
    <s v="not APN"/>
    <s v="not APN"/>
    <n v="0"/>
    <n v="0.61371626072635876"/>
    <n v="0"/>
    <s v="on costs"/>
    <n v="1"/>
    <n v="0.10016283403972752"/>
    <m/>
    <n v="1"/>
    <x v="0"/>
    <n v="0.93688714903917125"/>
    <n v="0"/>
    <x v="0"/>
    <x v="0"/>
    <n v="0"/>
    <x v="1"/>
    <x v="4"/>
    <n v="350000"/>
    <s v="Other smaller work items"/>
    <s v="Metropolitan"/>
    <x v="0"/>
  </r>
  <r>
    <n v="693"/>
    <s v="11-11G-______100"/>
    <n v="1913"/>
    <x v="2"/>
    <x v="2"/>
    <x v="62"/>
    <x v="47"/>
    <s v=""/>
    <s v=""/>
    <s v="ST"/>
    <s v="Statutory Charges"/>
    <s v="O"/>
    <x v="4"/>
    <n v="100"/>
    <x v="39"/>
    <s v="Item"/>
    <s v="-"/>
    <s v="-"/>
    <n v="1100"/>
    <s v="55_ST"/>
    <s v="05__O"/>
    <s v="11-11G"/>
    <n v="60"/>
    <s v="060 - MARLESTON NORTH - 212 RICHMOND ROAD CARPARK"/>
    <b v="1"/>
    <m/>
    <b v="1"/>
    <n v="693"/>
    <s v=""/>
    <s v=""/>
    <s v="100-Statutory Charges - CITB Levy and Development Approval Fees-11"/>
    <n v="0"/>
    <s v="11-11G--100"/>
    <s v=""/>
    <s v="11-11G-"/>
    <n v="0"/>
    <m/>
    <s v="not APN"/>
    <s v="not APN"/>
    <n v="0"/>
    <n v="0.61617471863848472"/>
    <n v="0"/>
    <s v="on costs"/>
    <n v="1"/>
    <n v="0.100463074026146"/>
    <m/>
    <n v="1"/>
    <x v="0"/>
    <n v="0.93630816115801618"/>
    <n v="0"/>
    <x v="0"/>
    <x v="0"/>
    <n v="0"/>
    <x v="1"/>
    <x v="4"/>
    <n v="350000"/>
    <s v="Other smaller work items"/>
    <s v="Metropolitan"/>
    <x v="0"/>
  </r>
  <r>
    <n v="709"/>
    <s v="11-11I-______100"/>
    <n v="1962"/>
    <x v="2"/>
    <x v="2"/>
    <x v="63"/>
    <x v="48"/>
    <s v=""/>
    <s v=""/>
    <s v="ST"/>
    <s v="Statutory Charges"/>
    <s v="O"/>
    <x v="4"/>
    <n v="100"/>
    <x v="39"/>
    <s v="Item"/>
    <s v="-"/>
    <s v="-"/>
    <n v="400"/>
    <s v="55_ST"/>
    <s v="05__O"/>
    <s v="11-11I"/>
    <n v="62"/>
    <s v="062 - MARLESTON NORTH - 212 RICHMOND ROAD WHITE HOUSE"/>
    <b v="1"/>
    <m/>
    <b v="1"/>
    <n v="709"/>
    <s v=""/>
    <s v=""/>
    <s v="100-Statutory Charges - CITB Levy and Development Approval Fees-11"/>
    <n v="0"/>
    <s v="11-11I--100"/>
    <s v=""/>
    <s v="11-11I-"/>
    <n v="0"/>
    <m/>
    <s v="not APN"/>
    <s v="not APN"/>
    <n v="0"/>
    <n v="0.6230483460559797"/>
    <n v="0"/>
    <s v="on costs"/>
    <n v="1"/>
    <n v="0.10100902905646189"/>
    <m/>
    <n v="1"/>
    <x v="0"/>
    <n v="0.93612882374957951"/>
    <n v="0"/>
    <x v="0"/>
    <x v="0"/>
    <n v="0"/>
    <x v="1"/>
    <x v="2"/>
    <n v="350000"/>
    <s v="Other smaller work items"/>
    <s v="Metropolitan"/>
    <x v="0"/>
  </r>
  <r>
    <n v="720"/>
    <s v="11-11J-______100"/>
    <n v="1997"/>
    <x v="2"/>
    <x v="2"/>
    <x v="64"/>
    <x v="49"/>
    <s v=""/>
    <s v=""/>
    <s v="ST"/>
    <s v="Statutory Charges"/>
    <s v="O"/>
    <x v="4"/>
    <n v="100"/>
    <x v="39"/>
    <s v="Item"/>
    <s v="-"/>
    <s v="-"/>
    <n v="200"/>
    <s v="55_ST"/>
    <s v="05__O"/>
    <s v="11-11J"/>
    <n v="63"/>
    <s v="063 - MARLESTON NORTH - 212 RICHMOND ROAD ADMINISTRATION OFFICE"/>
    <b v="1"/>
    <m/>
    <b v="1"/>
    <n v="720"/>
    <s v=""/>
    <s v=""/>
    <s v="100-Statutory Charges - CITB Levy and Development Approval Fees-11"/>
    <n v="0"/>
    <s v="11-11J--100"/>
    <s v=""/>
    <s v="11-11J-"/>
    <n v="0"/>
    <m/>
    <s v="not APN"/>
    <s v="not APN"/>
    <n v="0"/>
    <n v="0.62380512820512823"/>
    <n v="0"/>
    <s v="on costs"/>
    <n v="1"/>
    <n v="0.10081976901843263"/>
    <m/>
    <n v="1"/>
    <x v="0"/>
    <n v="0.93683718521232184"/>
    <n v="0"/>
    <x v="0"/>
    <x v="0"/>
    <n v="0"/>
    <x v="1"/>
    <x v="2"/>
    <n v="350000"/>
    <s v="Other smaller work items"/>
    <s v="Metropolitan"/>
    <x v="0"/>
  </r>
  <r>
    <n v="729"/>
    <s v="11-11K-______100"/>
    <n v="2026"/>
    <x v="2"/>
    <x v="2"/>
    <x v="65"/>
    <x v="50"/>
    <s v=""/>
    <s v=""/>
    <s v="ST"/>
    <s v="Statutory Charges"/>
    <s v="O"/>
    <x v="4"/>
    <n v="100"/>
    <x v="39"/>
    <s v="Item"/>
    <s v="-"/>
    <s v="-"/>
    <n v="100"/>
    <s v="55_ST"/>
    <s v="05__O"/>
    <s v="11-11K"/>
    <n v="64"/>
    <s v="064 - MARLESTON NORTH - 212 RICHMOND ROAD SUBSTATION MAINTENANCE OFFICE"/>
    <b v="1"/>
    <m/>
    <b v="1"/>
    <n v="729"/>
    <s v=""/>
    <s v=""/>
    <s v="100-Statutory Charges - CITB Levy and Development Approval Fees-11"/>
    <n v="0"/>
    <s v="11-11K--100"/>
    <s v=""/>
    <s v="11-11K-"/>
    <n v="0"/>
    <m/>
    <s v="not APN"/>
    <s v="not APN"/>
    <n v="0"/>
    <n v="0.680215652173913"/>
    <n v="0"/>
    <s v="on costs"/>
    <n v="1"/>
    <n v="0.10272518501947213"/>
    <m/>
    <n v="1"/>
    <x v="0"/>
    <n v="0.92237021334735503"/>
    <n v="0"/>
    <x v="0"/>
    <x v="0"/>
    <n v="0"/>
    <x v="1"/>
    <x v="2"/>
    <n v="350000"/>
    <s v="Other smaller work items"/>
    <s v="Metropolitan"/>
    <x v="0"/>
  </r>
  <r>
    <n v="741"/>
    <s v="11-11L-______100"/>
    <n v="2060"/>
    <x v="2"/>
    <x v="2"/>
    <x v="66"/>
    <x v="51"/>
    <s v=""/>
    <s v=""/>
    <s v="ST"/>
    <s v="Statutory Charges"/>
    <s v="O"/>
    <x v="4"/>
    <n v="100"/>
    <x v="39"/>
    <s v="Item"/>
    <s v="-"/>
    <s v="-"/>
    <n v="500"/>
    <s v="55_ST"/>
    <s v="05__O"/>
    <s v="11-11L"/>
    <n v="65"/>
    <s v="065 - MARLESTON NORTH - 212 RICHMOND ROAD HV OFFICE/TEST CENTRE"/>
    <b v="1"/>
    <m/>
    <b v="1"/>
    <n v="741"/>
    <s v=""/>
    <s v=""/>
    <s v="100-Statutory Charges - CITB Levy and Development Approval Fees-11"/>
    <n v="0"/>
    <s v="11-11L--100"/>
    <s v=""/>
    <s v="11-11L-"/>
    <n v="0"/>
    <m/>
    <s v="not APN"/>
    <s v="not APN"/>
    <n v="0"/>
    <n v="0.6228022082018928"/>
    <n v="0"/>
    <s v="on costs"/>
    <n v="1"/>
    <n v="0.10055018063732983"/>
    <m/>
    <n v="1"/>
    <x v="0"/>
    <n v="0.93682307135902132"/>
    <n v="0"/>
    <x v="0"/>
    <x v="0"/>
    <n v="0"/>
    <x v="1"/>
    <x v="2"/>
    <n v="350000"/>
    <s v="Other smaller work items"/>
    <s v="Metropolitan"/>
    <x v="0"/>
  </r>
  <r>
    <n v="750"/>
    <s v="11-11M-______100"/>
    <n v="2089"/>
    <x v="2"/>
    <x v="2"/>
    <x v="32"/>
    <x v="23"/>
    <s v=""/>
    <s v=""/>
    <s v="ST"/>
    <s v="Statutory Charges"/>
    <s v="O"/>
    <x v="4"/>
    <n v="100"/>
    <x v="39"/>
    <s v="Item"/>
    <s v="-"/>
    <s v="-"/>
    <n v="800"/>
    <s v="55_ST"/>
    <s v="05__O"/>
    <s v="11-11M"/>
    <n v="66"/>
    <s v="066 - MARLESTON NORTH - 212 RICHMOND ROAD CREATIVE SERVICES"/>
    <b v="1"/>
    <m/>
    <b v="1"/>
    <n v="750"/>
    <s v=""/>
    <s v=""/>
    <s v="100-Statutory Charges - CITB Levy and Development Approval Fees-11"/>
    <n v="0"/>
    <s v="11-11M--100"/>
    <s v=""/>
    <s v="11-11M-"/>
    <n v="0"/>
    <m/>
    <s v="not APN"/>
    <s v="not APN"/>
    <n v="0"/>
    <n v="0.6174134299516908"/>
    <n v="0"/>
    <s v="on costs"/>
    <n v="1"/>
    <n v="0.10059020150189718"/>
    <m/>
    <n v="1"/>
    <x v="0"/>
    <n v="0.93727684370387054"/>
    <n v="0"/>
    <x v="0"/>
    <x v="0"/>
    <n v="0"/>
    <x v="1"/>
    <x v="2"/>
    <n v="350000"/>
    <s v="Other smaller work items"/>
    <s v="Metropolitan"/>
    <x v="0"/>
  </r>
  <r>
    <n v="761"/>
    <s v="11-11N-______100"/>
    <n v="2122"/>
    <x v="2"/>
    <x v="2"/>
    <x v="8"/>
    <x v="7"/>
    <s v=""/>
    <s v=""/>
    <s v="ST"/>
    <s v="Statutory Charges"/>
    <s v="O"/>
    <x v="4"/>
    <n v="100"/>
    <x v="39"/>
    <s v="Item"/>
    <s v="-"/>
    <s v="-"/>
    <n v="500"/>
    <s v="55_ST"/>
    <s v="05__O"/>
    <s v="11-11N"/>
    <n v="67"/>
    <s v="067 - MARLESTON NORTH - 212 RICHMOND ROAD WELDING WORKSHOP"/>
    <b v="1"/>
    <m/>
    <b v="1"/>
    <n v="761"/>
    <s v=""/>
    <s v=""/>
    <s v="100-Statutory Charges - CITB Levy and Development Approval Fees-11"/>
    <n v="0"/>
    <s v="11-11N--100"/>
    <s v=""/>
    <s v="11-11N-"/>
    <n v="0"/>
    <m/>
    <s v="not APN"/>
    <s v="not APN"/>
    <n v="0"/>
    <n v="0.62580367647058821"/>
    <n v="0"/>
    <s v="on costs"/>
    <n v="1"/>
    <n v="0.10054288178795109"/>
    <m/>
    <n v="1"/>
    <x v="0"/>
    <n v="0.93668289845791197"/>
    <n v="0"/>
    <x v="0"/>
    <x v="0"/>
    <n v="0"/>
    <x v="1"/>
    <x v="2"/>
    <n v="350000"/>
    <s v="Other smaller work items"/>
    <s v="Metropolitan"/>
    <x v="0"/>
  </r>
  <r>
    <n v="778"/>
    <s v="11-11O-______100"/>
    <n v="2167"/>
    <x v="2"/>
    <x v="2"/>
    <x v="3"/>
    <x v="3"/>
    <s v=""/>
    <s v=""/>
    <s v="ST"/>
    <s v="Statutory Charges"/>
    <s v="O"/>
    <x v="4"/>
    <n v="100"/>
    <x v="39"/>
    <s v="Item"/>
    <s v="-"/>
    <s v="-"/>
    <n v="2000"/>
    <s v="55_ST"/>
    <s v="05__O"/>
    <s v="11-11O"/>
    <n v="68"/>
    <s v="068 - MARLESTON NORTH - 212 RICHMOND ROAD SUBSTATION WORKSHOP"/>
    <b v="1"/>
    <m/>
    <b v="1"/>
    <n v="778"/>
    <s v=""/>
    <s v=""/>
    <s v="100-Statutory Charges - CITB Levy and Development Approval Fees-11"/>
    <n v="0"/>
    <s v="11-11O--100"/>
    <s v=""/>
    <s v="11-11O-"/>
    <n v="0"/>
    <m/>
    <s v="not APN"/>
    <s v="not APN"/>
    <n v="0"/>
    <n v="0.61324529076056544"/>
    <n v="0"/>
    <s v="on costs"/>
    <n v="1"/>
    <n v="0.10023024209444778"/>
    <m/>
    <n v="1"/>
    <x v="0"/>
    <n v="0.93757152251472631"/>
    <n v="0"/>
    <x v="0"/>
    <x v="0"/>
    <n v="0"/>
    <x v="2"/>
    <x v="2"/>
    <n v="350000"/>
    <s v="Other smaller work items"/>
    <s v="Metropolitan"/>
    <x v="0"/>
  </r>
  <r>
    <n v="794"/>
    <s v="11-11P-______100"/>
    <n v="2210"/>
    <x v="2"/>
    <x v="2"/>
    <x v="67"/>
    <x v="52"/>
    <s v=""/>
    <s v=""/>
    <s v="ST"/>
    <s v="Statutory Charges"/>
    <s v="O"/>
    <x v="4"/>
    <n v="100"/>
    <x v="39"/>
    <s v="Item"/>
    <s v="-"/>
    <s v="-"/>
    <n v="1600"/>
    <s v="55_ST"/>
    <s v="05__O"/>
    <s v="11-11P"/>
    <n v="69"/>
    <s v="069 - MARLESTON NORTH - 212 RICHMOND ROAD SUBSTATION STORE"/>
    <b v="1"/>
    <m/>
    <b v="1"/>
    <n v="794"/>
    <s v=""/>
    <s v=""/>
    <s v="100-Statutory Charges - CITB Levy and Development Approval Fees-11"/>
    <n v="0"/>
    <s v="11-11P--100"/>
    <s v=""/>
    <s v="11-11P-"/>
    <n v="0"/>
    <m/>
    <s v="not APN"/>
    <s v="not APN"/>
    <n v="0"/>
    <n v="0.61351805236564083"/>
    <n v="0"/>
    <s v="on costs"/>
    <n v="1"/>
    <n v="0.10023088183630995"/>
    <m/>
    <n v="1"/>
    <x v="0"/>
    <n v="0.93736884466699133"/>
    <n v="0"/>
    <x v="0"/>
    <x v="0"/>
    <n v="0"/>
    <x v="2"/>
    <x v="2"/>
    <n v="350000"/>
    <s v="Other smaller work items"/>
    <s v="Metropolitan"/>
    <x v="0"/>
  </r>
  <r>
    <n v="806"/>
    <s v="11-11Q-______100"/>
    <n v="2244"/>
    <x v="2"/>
    <x v="2"/>
    <x v="68"/>
    <x v="53"/>
    <s v=""/>
    <s v=""/>
    <s v="ST"/>
    <s v="Statutory Charges"/>
    <s v="O"/>
    <x v="4"/>
    <n v="100"/>
    <x v="39"/>
    <s v="Item"/>
    <s v="-"/>
    <s v="-"/>
    <n v="1400"/>
    <s v="55_ST"/>
    <s v="05__O"/>
    <s v="11-11Q"/>
    <n v="70"/>
    <s v="070 - MARLESTON NORTH - 212 RICHMOND ROAD SUBSTATION EXTERNAL STORAGE"/>
    <b v="1"/>
    <m/>
    <b v="1"/>
    <n v="806"/>
    <s v=""/>
    <s v=""/>
    <s v="100-Statutory Charges - CITB Levy and Development Approval Fees-11"/>
    <n v="0"/>
    <s v="11-11Q--100"/>
    <s v=""/>
    <s v="11-11Q-"/>
    <n v="0"/>
    <m/>
    <s v="not APN"/>
    <s v="not APN"/>
    <n v="0"/>
    <n v="0.6163046866364541"/>
    <n v="0"/>
    <s v="on costs"/>
    <n v="1"/>
    <n v="0.10005485338070869"/>
    <m/>
    <n v="1"/>
    <x v="0"/>
    <n v="0.93674222528610207"/>
    <n v="0"/>
    <x v="0"/>
    <x v="0"/>
    <n v="0"/>
    <x v="1"/>
    <x v="4"/>
    <n v="350000"/>
    <s v="Other smaller work items"/>
    <s v="Metropolitan"/>
    <x v="0"/>
  </r>
  <r>
    <n v="815"/>
    <s v="11-11R-______100"/>
    <n v="2273"/>
    <x v="2"/>
    <x v="2"/>
    <x v="69"/>
    <x v="54"/>
    <s v=""/>
    <s v=""/>
    <s v="ST"/>
    <s v="Statutory Charges"/>
    <s v="O"/>
    <x v="4"/>
    <n v="100"/>
    <x v="39"/>
    <s v="Item"/>
    <s v="-"/>
    <s v="-"/>
    <n v="100"/>
    <s v="55_ST"/>
    <s v="05__O"/>
    <s v="11-11R"/>
    <n v="71"/>
    <s v="071 - MARLESTON NORTH - 212 RICHMOND ROAD CONSTRUCTION OFFICE"/>
    <b v="1"/>
    <m/>
    <b v="1"/>
    <n v="815"/>
    <s v=""/>
    <s v=""/>
    <s v="100-Statutory Charges - CITB Levy and Development Approval Fees-11"/>
    <n v="0"/>
    <s v="11-11R--100"/>
    <s v=""/>
    <s v="11-11R-"/>
    <n v="0"/>
    <m/>
    <s v="not APN"/>
    <s v="not APN"/>
    <n v="0"/>
    <n v="0.65457435897435901"/>
    <n v="0"/>
    <s v="on costs"/>
    <n v="1"/>
    <n v="0.10251433492116648"/>
    <m/>
    <n v="1"/>
    <x v="0"/>
    <n v="0.93801179015751202"/>
    <n v="0"/>
    <x v="0"/>
    <x v="0"/>
    <n v="0"/>
    <x v="1"/>
    <x v="2"/>
    <n v="350000"/>
    <s v="Other smaller work items"/>
    <s v="Metropolitan"/>
    <x v="0"/>
  </r>
  <r>
    <n v="824"/>
    <s v="11-11S-______100"/>
    <n v="2302"/>
    <x v="2"/>
    <x v="2"/>
    <x v="70"/>
    <x v="55"/>
    <s v=""/>
    <s v=""/>
    <s v="ST"/>
    <s v="Statutory Charges"/>
    <s v="O"/>
    <x v="4"/>
    <n v="100"/>
    <x v="39"/>
    <s v="Item"/>
    <s v="-"/>
    <s v="-"/>
    <n v="400"/>
    <s v="55_ST"/>
    <s v="05__O"/>
    <s v="11-11S"/>
    <n v="72"/>
    <s v="072 - MARLESTON NORTH - 212 RICHMOND ROAD LUNCHROOM"/>
    <b v="1"/>
    <m/>
    <b v="1"/>
    <n v="824"/>
    <s v=""/>
    <s v=""/>
    <s v="100-Statutory Charges - CITB Levy and Development Approval Fees-11"/>
    <n v="0"/>
    <s v="11-11S--100"/>
    <s v=""/>
    <s v="11-11S-"/>
    <n v="0"/>
    <m/>
    <s v="not APN"/>
    <s v="not APN"/>
    <n v="0"/>
    <n v="0.61621539999999997"/>
    <n v="0"/>
    <s v="on costs"/>
    <n v="1"/>
    <n v="0.10080264789485247"/>
    <m/>
    <n v="1"/>
    <x v="0"/>
    <n v="0.93812705905413352"/>
    <n v="0"/>
    <x v="0"/>
    <x v="0"/>
    <n v="0"/>
    <x v="1"/>
    <x v="2"/>
    <n v="350000"/>
    <s v="Other smaller work items"/>
    <s v="Metropolitan"/>
    <x v="0"/>
  </r>
  <r>
    <n v="832"/>
    <s v="11-11T-______100"/>
    <n v="2328"/>
    <x v="2"/>
    <x v="2"/>
    <x v="71"/>
    <x v="56"/>
    <s v=""/>
    <s v=""/>
    <s v="ST"/>
    <s v="Statutory Charges"/>
    <s v="O"/>
    <x v="4"/>
    <n v="100"/>
    <x v="39"/>
    <s v="Item"/>
    <s v="-"/>
    <s v="-"/>
    <n v="100"/>
    <s v="55_ST"/>
    <s v="05__O"/>
    <s v="11-11T"/>
    <n v="73"/>
    <s v="073 - MARLESTON NORTH - 212 RICHMOND ROAD FLAMMABLE STORE"/>
    <b v="1"/>
    <m/>
    <b v="1"/>
    <n v="832"/>
    <s v=""/>
    <s v=""/>
    <s v="100-Statutory Charges - CITB Levy and Development Approval Fees-11"/>
    <n v="0"/>
    <s v="11-11T--100"/>
    <s v=""/>
    <s v="11-11T-"/>
    <n v="0"/>
    <m/>
    <s v="not APN"/>
    <s v="not APN"/>
    <n v="0"/>
    <n v="0.98930909090909092"/>
    <n v="0"/>
    <s v="on costs"/>
    <n v="1"/>
    <n v="0.10059147788999317"/>
    <m/>
    <n v="1"/>
    <x v="0"/>
    <n v="0.88575293386465836"/>
    <n v="0"/>
    <x v="0"/>
    <x v="0"/>
    <n v="0"/>
    <x v="1"/>
    <x v="2"/>
    <n v="350000"/>
    <s v="Other smaller work items"/>
    <s v="Metropolitan"/>
    <x v="0"/>
  </r>
  <r>
    <n v="843"/>
    <s v="12-12A-______100"/>
    <n v="2363"/>
    <x v="3"/>
    <x v="3"/>
    <x v="72"/>
    <x v="57"/>
    <s v=""/>
    <s v=""/>
    <s v="ST"/>
    <s v="Statutory Charges"/>
    <s v="O"/>
    <x v="4"/>
    <n v="100"/>
    <x v="39"/>
    <s v="Item"/>
    <s v="-"/>
    <s v="-"/>
    <n v="400"/>
    <s v="55_ST"/>
    <s v="05__O"/>
    <s v="12-12A"/>
    <n v="75"/>
    <s v="075 - MARLESTON SOUTH - 41-55 BARNES AVENUE STORE A"/>
    <b v="1"/>
    <m/>
    <b v="1"/>
    <n v="843"/>
    <s v=""/>
    <s v=""/>
    <s v="100-Statutory Charges - CITB Levy and Development Approval Fees-12"/>
    <n v="0"/>
    <s v="12-12A--100"/>
    <s v=""/>
    <s v="12-12A-"/>
    <n v="0"/>
    <m/>
    <s v="not APN"/>
    <s v="not APN"/>
    <n v="0"/>
    <n v="0.62367148381844084"/>
    <n v="0"/>
    <s v="on costs"/>
    <n v="1"/>
    <n v="0.10072997494997309"/>
    <m/>
    <n v="0"/>
    <x v="0"/>
    <n v="0.93732056444586742"/>
    <n v="0"/>
    <x v="0"/>
    <x v="0"/>
    <n v="0"/>
    <x v="3"/>
    <x v="3"/>
    <n v="300000"/>
    <s v="Other smaller work items"/>
    <s v="Metropolitan"/>
    <x v="1"/>
  </r>
  <r>
    <n v="854"/>
    <s v="12-12B-______100"/>
    <n v="2398"/>
    <x v="3"/>
    <x v="3"/>
    <x v="37"/>
    <x v="26"/>
    <s v=""/>
    <s v=""/>
    <s v="ST"/>
    <s v="Statutory Charges"/>
    <s v="O"/>
    <x v="4"/>
    <n v="100"/>
    <x v="39"/>
    <s v="Item"/>
    <s v="-"/>
    <s v="-"/>
    <n v="200"/>
    <s v="55_ST"/>
    <s v="05__O"/>
    <s v="12-12B"/>
    <n v="76"/>
    <s v="076 - MARLESTON SOUTH - 41-55 BARNES AVENUE STORE B"/>
    <b v="1"/>
    <m/>
    <b v="1"/>
    <n v="854"/>
    <s v=""/>
    <s v=""/>
    <s v="100-Statutory Charges - CITB Levy and Development Approval Fees-12"/>
    <n v="0"/>
    <s v="12-12B--100"/>
    <s v=""/>
    <s v="12-12B-"/>
    <n v="0"/>
    <m/>
    <s v="not APN"/>
    <s v="not APN"/>
    <n v="0"/>
    <n v="0.69757877813504821"/>
    <n v="0"/>
    <s v="on costs"/>
    <n v="1"/>
    <n v="0.10001104288598534"/>
    <m/>
    <n v="0"/>
    <x v="0"/>
    <n v="0.92423481902539462"/>
    <n v="0"/>
    <x v="0"/>
    <x v="0"/>
    <n v="0"/>
    <x v="3"/>
    <x v="3"/>
    <n v="300000"/>
    <s v="Other smaller work items"/>
    <s v="Metropolitan"/>
    <x v="1"/>
  </r>
  <r>
    <n v="866"/>
    <s v="12-12C-______100"/>
    <n v="2436"/>
    <x v="3"/>
    <x v="3"/>
    <x v="73"/>
    <x v="58"/>
    <s v=""/>
    <s v=""/>
    <s v="ST"/>
    <s v="Statutory Charges"/>
    <s v="O"/>
    <x v="4"/>
    <n v="100"/>
    <x v="39"/>
    <s v="Item"/>
    <s v="-"/>
    <s v="-"/>
    <n v="1000"/>
    <s v="55_ST"/>
    <s v="05__O"/>
    <s v="12-12C"/>
    <n v="77"/>
    <s v="077 - MARLESTON SOUTH - 41-55 BARNES AVENUE MAIN OFFICE"/>
    <b v="1"/>
    <m/>
    <b v="1"/>
    <n v="866"/>
    <s v=""/>
    <s v=""/>
    <s v="100-Statutory Charges - CITB Levy and Development Approval Fees-12"/>
    <n v="0"/>
    <s v="12-12C--100"/>
    <s v=""/>
    <s v="12-12C-"/>
    <n v="0"/>
    <m/>
    <s v="not APN"/>
    <s v="not APN"/>
    <n v="0"/>
    <n v="0.61323962920046349"/>
    <n v="0"/>
    <s v="on costs"/>
    <n v="1"/>
    <n v="0.10008751336102456"/>
    <m/>
    <n v="0"/>
    <x v="0"/>
    <n v="0.93774956140974641"/>
    <n v="0"/>
    <x v="0"/>
    <x v="0"/>
    <n v="0"/>
    <x v="3"/>
    <x v="3"/>
    <n v="300000"/>
    <s v="Other smaller work items"/>
    <s v="Metropolitan"/>
    <x v="1"/>
  </r>
  <r>
    <n v="877"/>
    <s v="12-12D-______100"/>
    <n v="2471"/>
    <x v="3"/>
    <x v="3"/>
    <x v="74"/>
    <x v="59"/>
    <s v=""/>
    <s v=""/>
    <s v="ST"/>
    <s v="Statutory Charges"/>
    <s v="O"/>
    <x v="4"/>
    <n v="100"/>
    <x v="39"/>
    <s v="Item"/>
    <s v="-"/>
    <s v="-"/>
    <n v="400"/>
    <s v="55_ST"/>
    <s v="05__O"/>
    <s v="12-12D"/>
    <n v="78"/>
    <s v="078 - MARLESTON SOUTH - 41-55 BARNES AVENUE OLD FLEET BUILDING"/>
    <b v="1"/>
    <m/>
    <b v="1"/>
    <n v="877"/>
    <s v=""/>
    <s v=""/>
    <s v="100-Statutory Charges - CITB Levy and Development Approval Fees-12"/>
    <n v="0"/>
    <s v="12-12D--100"/>
    <s v=""/>
    <s v="12-12D-"/>
    <n v="0"/>
    <m/>
    <s v="not APN"/>
    <s v="not APN"/>
    <n v="0"/>
    <n v="0.6305510067114094"/>
    <n v="0"/>
    <s v="on costs"/>
    <n v="1"/>
    <n v="0.1012304332526562"/>
    <m/>
    <n v="0"/>
    <x v="0"/>
    <n v="0.93825943467868766"/>
    <n v="0"/>
    <x v="0"/>
    <x v="0"/>
    <n v="0"/>
    <x v="3"/>
    <x v="3"/>
    <n v="300000"/>
    <s v="Other smaller work items"/>
    <s v="Metropolitan"/>
    <x v="1"/>
  </r>
  <r>
    <n v="895"/>
    <s v="12-12E-______100"/>
    <n v="2519"/>
    <x v="3"/>
    <x v="3"/>
    <x v="4"/>
    <x v="4"/>
    <s v=""/>
    <s v=""/>
    <s v="ST"/>
    <s v="Statutory Charges"/>
    <s v="O"/>
    <x v="4"/>
    <n v="100"/>
    <x v="39"/>
    <s v="Item"/>
    <s v="-"/>
    <s v="-"/>
    <n v="600"/>
    <s v="55_ST"/>
    <s v="05__O"/>
    <s v="12-12E"/>
    <n v="79"/>
    <s v="079 - MARLESTON SOUTH - 41-55 BARNES AVENUE CBD OFFICE / AMENITIES / CANTEEN BUILDING"/>
    <b v="1"/>
    <m/>
    <b v="1"/>
    <n v="895"/>
    <s v=""/>
    <s v=""/>
    <s v="100-Statutory Charges - CITB Levy and Development Approval Fees-12"/>
    <n v="0"/>
    <s v="12-12E--100"/>
    <s v=""/>
    <s v="12-12E-"/>
    <n v="0"/>
    <m/>
    <s v="not APN"/>
    <s v="not APN"/>
    <n v="0"/>
    <n v="0.62599123365146692"/>
    <n v="0"/>
    <s v="on costs"/>
    <n v="1"/>
    <n v="0.10048017081246256"/>
    <m/>
    <n v="0"/>
    <x v="0"/>
    <n v="0.93478160489948414"/>
    <n v="0"/>
    <x v="0"/>
    <x v="0"/>
    <n v="0"/>
    <x v="3"/>
    <x v="3"/>
    <n v="300000"/>
    <s v="Other smaller work items"/>
    <s v="Metropolitan"/>
    <x v="1"/>
  </r>
  <r>
    <n v="906"/>
    <s v="12-12F-______100"/>
    <n v="2552"/>
    <x v="3"/>
    <x v="3"/>
    <x v="27"/>
    <x v="20"/>
    <s v=""/>
    <s v=""/>
    <s v="ST"/>
    <s v="Statutory Charges"/>
    <s v="O"/>
    <x v="4"/>
    <n v="100"/>
    <x v="39"/>
    <s v="Item"/>
    <s v="-"/>
    <s v="-"/>
    <n v="200"/>
    <s v="55_ST"/>
    <s v="05__O"/>
    <s v="12-12F"/>
    <n v="80"/>
    <s v="080 - MARLESTON SOUTH - 41-55 BARNES AVENUE METERING SERVICES"/>
    <b v="1"/>
    <m/>
    <b v="1"/>
    <n v="906"/>
    <s v=""/>
    <s v=""/>
    <s v="100-Statutory Charges - CITB Levy and Development Approval Fees-12"/>
    <n v="0"/>
    <s v="12-12F--100"/>
    <s v=""/>
    <s v="12-12F-"/>
    <n v="0"/>
    <m/>
    <s v="not APN"/>
    <s v="not APN"/>
    <n v="0"/>
    <n v="0.65052812500000001"/>
    <n v="0"/>
    <s v="on costs"/>
    <n v="1"/>
    <n v="0.10168558192311944"/>
    <m/>
    <n v="0"/>
    <x v="0"/>
    <n v="0.92899999810666667"/>
    <n v="0"/>
    <x v="0"/>
    <x v="0"/>
    <n v="0"/>
    <x v="3"/>
    <x v="3"/>
    <n v="300000"/>
    <s v="Other smaller work items"/>
    <s v="Metropolitan"/>
    <x v="1"/>
  </r>
  <r>
    <n v="915"/>
    <s v="12-12G-______100"/>
    <n v="2581"/>
    <x v="3"/>
    <x v="3"/>
    <x v="75"/>
    <x v="60"/>
    <s v=""/>
    <s v=""/>
    <s v="ST"/>
    <s v="Statutory Charges"/>
    <s v="O"/>
    <x v="4"/>
    <n v="100"/>
    <x v="39"/>
    <s v="Item"/>
    <s v="-"/>
    <s v="-"/>
    <n v="100"/>
    <s v="55_ST"/>
    <s v="05__O"/>
    <s v="12-12G"/>
    <n v="81"/>
    <s v="081 - MARLESTON SOUTH - 41-55 BARNES AVENUE SCADA"/>
    <b v="1"/>
    <m/>
    <b v="1"/>
    <n v="915"/>
    <s v=""/>
    <s v=""/>
    <s v="100-Statutory Charges - CITB Levy and Development Approval Fees-12"/>
    <n v="0"/>
    <s v="12-12G--100"/>
    <s v=""/>
    <s v="12-12G-"/>
    <n v="0"/>
    <m/>
    <s v="not APN"/>
    <s v="not APN"/>
    <n v="0"/>
    <n v="0.81235892857142844"/>
    <n v="0"/>
    <s v="on costs"/>
    <n v="1"/>
    <n v="0.10929905423528373"/>
    <m/>
    <n v="0"/>
    <x v="0"/>
    <n v="0.90147016368761701"/>
    <n v="0"/>
    <x v="0"/>
    <x v="0"/>
    <n v="0"/>
    <x v="3"/>
    <x v="3"/>
    <n v="300000"/>
    <s v="Other smaller work items"/>
    <s v="Metropolitan"/>
    <x v="1"/>
  </r>
  <r>
    <n v="930"/>
    <s v="12-12H-______100"/>
    <n v="2622"/>
    <x v="3"/>
    <x v="3"/>
    <x v="76"/>
    <x v="11"/>
    <s v=""/>
    <s v=""/>
    <s v="ST"/>
    <s v="Statutory Charges"/>
    <s v="O"/>
    <x v="4"/>
    <n v="100"/>
    <x v="39"/>
    <s v="Item"/>
    <s v="-"/>
    <s v="-"/>
    <n v="6100"/>
    <s v="55_ST"/>
    <s v="05__O"/>
    <s v="12-12H"/>
    <n v="82"/>
    <s v="082 - MARLESTON SOUTH - 41-55 BARNES AVENUE EXTERNAL WORKS"/>
    <b v="1"/>
    <m/>
    <b v="1"/>
    <n v="930"/>
    <s v=""/>
    <s v=""/>
    <s v="100-Statutory Charges - CITB Levy and Development Approval Fees-12"/>
    <n v="0"/>
    <s v="12-12H--100"/>
    <s v=""/>
    <s v="12-12H-"/>
    <n v="0"/>
    <m/>
    <s v="not APN"/>
    <s v="not APN"/>
    <n v="0"/>
    <n v="0.61017403715802609"/>
    <n v="0"/>
    <s v="on costs"/>
    <n v="1"/>
    <n v="0.10004128457383138"/>
    <m/>
    <n v="0"/>
    <x v="0"/>
    <n v="0.93768980778685429"/>
    <n v="0"/>
    <x v="0"/>
    <x v="0"/>
    <n v="0"/>
    <x v="3"/>
    <x v="3"/>
    <n v="300000"/>
    <s v="Other smaller work items"/>
    <s v="Metropolitan"/>
    <x v="1"/>
  </r>
  <r>
    <n v="942"/>
    <s v="13--_________100"/>
    <n v="2657"/>
    <x v="26"/>
    <x v="26"/>
    <x v="53"/>
    <x v="39"/>
    <s v=""/>
    <s v=""/>
    <s v="ST"/>
    <s v="Statutory Charges"/>
    <s v="O"/>
    <x v="4"/>
    <n v="100"/>
    <x v="39"/>
    <s v="Item"/>
    <s v="-"/>
    <s v="-"/>
    <n v="300"/>
    <s v="55_ST"/>
    <s v="05__O"/>
    <s v="13"/>
    <n v="83"/>
    <s v="083 - RICHMOND - 229-231 RICHMOND ROAD (LEASED)"/>
    <b v="1"/>
    <m/>
    <b v="1"/>
    <n v="942"/>
    <s v=""/>
    <s v=""/>
    <s v="100-Statutory Charges - CITB Levy and Development Approval Fees-13"/>
    <n v="0"/>
    <s v="13---100"/>
    <s v=""/>
    <s v="13--"/>
    <n v="1"/>
    <m/>
    <s v="not APN"/>
    <s v="not APN"/>
    <n v="0"/>
    <n v="0.62284119840555485"/>
    <n v="0"/>
    <s v="on costs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949"/>
    <s v="14-14A-______100"/>
    <n v="2680"/>
    <x v="27"/>
    <x v="27"/>
    <x v="77"/>
    <x v="61"/>
    <s v=""/>
    <s v=""/>
    <s v="ST"/>
    <s v="Statutory Charges"/>
    <s v="O"/>
    <x v="4"/>
    <n v="100"/>
    <x v="39"/>
    <s v="Item"/>
    <s v="-"/>
    <s v="-"/>
    <n v="0"/>
    <s v="55_ST"/>
    <s v="05__O"/>
    <s v="14-14A"/>
    <n v="85"/>
    <s v="085 - MORPHETT VALE - 58 PIMPALA ROAD OFFICE BUILDING - EXCLUDED"/>
    <b v="1"/>
    <m/>
    <b v="1"/>
    <n v="949"/>
    <s v=""/>
    <s v=""/>
    <s v="100-Statutory Charges - CITB Levy and Development Approval Fees-14"/>
    <n v="0"/>
    <s v="14-14A--100"/>
    <s v=""/>
    <s v="14-14A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55"/>
    <s v="14-14B-______100"/>
    <n v="2700"/>
    <x v="27"/>
    <x v="27"/>
    <x v="78"/>
    <x v="62"/>
    <s v=""/>
    <s v=""/>
    <s v="ST"/>
    <s v="Statutory Charges"/>
    <s v="O"/>
    <x v="4"/>
    <n v="100"/>
    <x v="39"/>
    <s v="Item"/>
    <s v="-"/>
    <s v="-"/>
    <n v="0"/>
    <s v="55_ST"/>
    <s v="05__O"/>
    <s v="14-14B"/>
    <n v="86"/>
    <s v="086 - MORPHETT VALE - 58 PIMPALA ROAD FIELD SERVICE OFFICE - EXCLUDED"/>
    <b v="1"/>
    <m/>
    <b v="1"/>
    <n v="955"/>
    <s v=""/>
    <s v=""/>
    <s v="100-Statutory Charges - CITB Levy and Development Approval Fees-14"/>
    <n v="0"/>
    <s v="14-14B--100"/>
    <s v=""/>
    <s v="14-14B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1"/>
    <s v="14-14C-______100"/>
    <n v="2720"/>
    <x v="27"/>
    <x v="27"/>
    <x v="79"/>
    <x v="63"/>
    <s v=""/>
    <s v=""/>
    <s v="ST"/>
    <s v="Statutory Charges"/>
    <s v="O"/>
    <x v="4"/>
    <n v="100"/>
    <x v="39"/>
    <s v="Item"/>
    <s v="-"/>
    <s v="-"/>
    <n v="0"/>
    <s v="55_ST"/>
    <s v="05__O"/>
    <s v="14-14C"/>
    <n v="87"/>
    <s v="087 - MORPHETT VALE - 58 PIMPALA ROAD LUNCH ROOM / TOILETS - EXCLUDED"/>
    <b v="1"/>
    <m/>
    <b v="1"/>
    <n v="961"/>
    <s v=""/>
    <s v=""/>
    <s v="100-Statutory Charges - CITB Levy and Development Approval Fees-14"/>
    <n v="0"/>
    <s v="14-14C--100"/>
    <s v=""/>
    <s v="14-14C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68"/>
    <s v="14-14E-______100"/>
    <n v="2746"/>
    <x v="27"/>
    <x v="27"/>
    <x v="80"/>
    <x v="64"/>
    <s v=""/>
    <s v=""/>
    <s v="ST"/>
    <s v="Statutory Charges"/>
    <s v="O"/>
    <x v="4"/>
    <n v="100"/>
    <x v="39"/>
    <s v="Item"/>
    <s v="-"/>
    <s v="-"/>
    <n v="0"/>
    <s v="55_ST"/>
    <s v="05__O"/>
    <s v="14-14E"/>
    <n v="89"/>
    <s v="089 - MORPHETT VALE - 58 PIMPALA ROAD STORAGE SHED - EXCLUDED"/>
    <b v="1"/>
    <m/>
    <b v="1"/>
    <n v="968"/>
    <s v=""/>
    <s v=""/>
    <s v="100-Statutory Charges - CITB Levy and Development Approval Fees-14"/>
    <n v="0"/>
    <s v="14-14E--100"/>
    <s v=""/>
    <s v="14-14E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76"/>
    <s v="14-14G-______100"/>
    <n v="2775"/>
    <x v="27"/>
    <x v="27"/>
    <x v="81"/>
    <x v="65"/>
    <s v=""/>
    <s v=""/>
    <s v="ST"/>
    <s v="Statutory Charges"/>
    <s v="O"/>
    <x v="4"/>
    <n v="100"/>
    <x v="39"/>
    <s v="Item"/>
    <s v="-"/>
    <s v="-"/>
    <n v="0"/>
    <s v="55_ST"/>
    <s v="05__O"/>
    <s v="14-14G"/>
    <n v="91"/>
    <s v="091 - MORPHETT VALE - 58 PIMPALA ROAD EXTERNAL WORKS - EXCLUDED"/>
    <b v="1"/>
    <m/>
    <b v="1"/>
    <n v="976"/>
    <s v=""/>
    <s v=""/>
    <s v="100-Statutory Charges - CITB Levy and Development Approval Fees-14"/>
    <n v="0"/>
    <s v="14-14G--100"/>
    <s v=""/>
    <s v="14-14G-"/>
    <n v="0"/>
    <m/>
    <s v="not APN"/>
    <s v="not APN"/>
    <n v="0"/>
    <m/>
    <n v="0"/>
    <s v="on costs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988"/>
    <s v="15-15A-______100"/>
    <n v="2809"/>
    <x v="1"/>
    <x v="1"/>
    <x v="18"/>
    <x v="15"/>
    <s v=""/>
    <s v=""/>
    <s v="ST"/>
    <s v="Statutory Charges"/>
    <s v="O"/>
    <x v="4"/>
    <n v="100"/>
    <x v="39"/>
    <s v="Item"/>
    <s v="-"/>
    <s v="-"/>
    <n v="400"/>
    <s v="55_ST"/>
    <s v="05__O"/>
    <s v="15-15A"/>
    <n v="93"/>
    <s v="093 - ST MARYS - 33 AYLIFFES ROAD LINESMAN OFFICE"/>
    <b v="1"/>
    <m/>
    <b v="1"/>
    <n v="988"/>
    <s v=""/>
    <s v=""/>
    <s v="100-Statutory Charges - CITB Levy and Development Approval Fees-15"/>
    <n v="0"/>
    <s v="15-15A--100"/>
    <s v=""/>
    <s v="15-15A-"/>
    <n v="0"/>
    <m/>
    <s v="not APN"/>
    <s v="not APN"/>
    <n v="0"/>
    <n v="0.63388768361581915"/>
    <n v="0"/>
    <s v="on costs"/>
    <n v="1"/>
    <n v="0.10045733964915732"/>
    <m/>
    <n v="1"/>
    <x v="0"/>
    <n v="0.9377589314895961"/>
    <n v="0"/>
    <x v="0"/>
    <x v="0"/>
    <n v="0"/>
    <x v="1"/>
    <x v="2"/>
    <n v="350000"/>
    <s v="Other smaller work items"/>
    <s v="Metropolitan"/>
    <x v="0"/>
  </r>
  <r>
    <n v="999"/>
    <s v="15-15B-______100"/>
    <n v="2844"/>
    <x v="1"/>
    <x v="1"/>
    <x v="2"/>
    <x v="2"/>
    <s v=""/>
    <s v=""/>
    <s v="ST"/>
    <s v="Statutory Charges"/>
    <s v="O"/>
    <x v="4"/>
    <n v="100"/>
    <x v="39"/>
    <s v="Item"/>
    <s v="-"/>
    <s v="-"/>
    <n v="700"/>
    <s v="55_ST"/>
    <s v="05__O"/>
    <s v="15-15B"/>
    <n v="94"/>
    <s v="094 - ST MARYS - 33 AYLIFFES ROAD MAIN OFFICE"/>
    <b v="1"/>
    <m/>
    <b v="1"/>
    <n v="999"/>
    <s v=""/>
    <s v=""/>
    <s v="100-Statutory Charges - CITB Levy and Development Approval Fees-15"/>
    <n v="0"/>
    <s v="15-15B--100"/>
    <s v=""/>
    <s v="15-15B-"/>
    <n v="0"/>
    <m/>
    <s v="not APN"/>
    <s v="not APN"/>
    <n v="0"/>
    <n v="0.61738816753926706"/>
    <n v="0"/>
    <s v="on costs"/>
    <n v="1"/>
    <n v="0.10045556241329029"/>
    <m/>
    <n v="1"/>
    <x v="0"/>
    <n v="0.93525855821974502"/>
    <n v="0"/>
    <x v="0"/>
    <x v="0"/>
    <n v="0"/>
    <x v="1"/>
    <x v="2"/>
    <n v="350000"/>
    <s v="Other smaller work items"/>
    <s v="Metropolitan"/>
    <x v="0"/>
  </r>
  <r>
    <n v="1014"/>
    <s v="15-15C-______100"/>
    <n v="2885"/>
    <x v="1"/>
    <x v="1"/>
    <x v="28"/>
    <x v="21"/>
    <s v=""/>
    <s v=""/>
    <s v="ST"/>
    <s v="Statutory Charges"/>
    <s v="O"/>
    <x v="4"/>
    <n v="100"/>
    <x v="39"/>
    <s v="Item"/>
    <s v="-"/>
    <s v="-"/>
    <n v="400"/>
    <s v="55_ST"/>
    <s v="05__O"/>
    <s v="15-15C"/>
    <n v="95"/>
    <s v="095 - ST MARYS - 33 AYLIFFES ROAD MALE TOILET BLOCK"/>
    <b v="1"/>
    <m/>
    <b v="1"/>
    <n v="1014"/>
    <s v=""/>
    <s v=""/>
    <s v="100-Statutory Charges - CITB Levy and Development Approval Fees-15"/>
    <n v="0"/>
    <s v="15-15C--100"/>
    <s v=""/>
    <s v="15-15C-"/>
    <n v="0"/>
    <m/>
    <s v="not APN"/>
    <s v="not APN"/>
    <n v="0"/>
    <n v="0.62371707841031143"/>
    <n v="0"/>
    <s v="on costs"/>
    <n v="1"/>
    <n v="0.1004600341593235"/>
    <m/>
    <n v="1"/>
    <x v="0"/>
    <n v="0.93384845978707409"/>
    <n v="0"/>
    <x v="0"/>
    <x v="0"/>
    <n v="0"/>
    <x v="1"/>
    <x v="2"/>
    <n v="350000"/>
    <s v="Other smaller work items"/>
    <s v="Metropolitan"/>
    <x v="0"/>
  </r>
  <r>
    <n v="1024"/>
    <s v="15-15F-______100"/>
    <n v="2923"/>
    <x v="1"/>
    <x v="1"/>
    <x v="82"/>
    <x v="5"/>
    <s v=""/>
    <s v=""/>
    <s v="ST"/>
    <s v="Statutory Charges"/>
    <s v="O"/>
    <x v="4"/>
    <n v="100"/>
    <x v="39"/>
    <s v="Item"/>
    <s v="-"/>
    <s v="-"/>
    <n v="1800"/>
    <s v="55_ST"/>
    <s v="05__O"/>
    <s v="15-15F"/>
    <n v="98"/>
    <s v="098 - ST MARYS - 33 AYLIFFES ROAD WORKSHOP"/>
    <b v="1"/>
    <m/>
    <b v="1"/>
    <n v="1024"/>
    <s v=""/>
    <s v=""/>
    <s v="100-Statutory Charges - CITB Levy and Development Approval Fees-15"/>
    <n v="0"/>
    <s v="15-15F--100"/>
    <s v=""/>
    <s v="15-15F-"/>
    <n v="0"/>
    <m/>
    <s v="not APN"/>
    <s v="not APN"/>
    <n v="0"/>
    <n v="0.61164391836734699"/>
    <n v="0"/>
    <s v="on costs"/>
    <n v="1"/>
    <n v="0.10001316050613457"/>
    <m/>
    <n v="1"/>
    <x v="0"/>
    <n v="0.93795155439713784"/>
    <n v="0"/>
    <x v="0"/>
    <x v="0"/>
    <n v="0"/>
    <x v="1"/>
    <x v="6"/>
    <n v="350000"/>
    <s v="Other smaller work items"/>
    <s v="Metropolitan"/>
    <x v="0"/>
  </r>
  <r>
    <n v="1032"/>
    <s v="15-15G-______100"/>
    <n v="2949"/>
    <x v="1"/>
    <x v="1"/>
    <x v="83"/>
    <x v="24"/>
    <s v=""/>
    <s v=""/>
    <s v="ST"/>
    <s v="Statutory Charges"/>
    <s v="O"/>
    <x v="4"/>
    <n v="100"/>
    <x v="39"/>
    <s v="Item"/>
    <s v="-"/>
    <s v="-"/>
    <n v="400"/>
    <s v="55_ST"/>
    <s v="05__O"/>
    <s v="15-15G"/>
    <n v="99"/>
    <s v="099 - ST MARYS - 33 AYLIFFES ROAD STORAGE SHED"/>
    <b v="1"/>
    <m/>
    <b v="1"/>
    <n v="1032"/>
    <s v=""/>
    <s v=""/>
    <s v="100-Statutory Charges - CITB Levy and Development Approval Fees-15"/>
    <n v="0"/>
    <s v="15-15G--100"/>
    <s v=""/>
    <s v="15-15G-"/>
    <n v="0"/>
    <m/>
    <s v="not APN"/>
    <s v="not APN"/>
    <n v="0"/>
    <n v="0.64021554285714288"/>
    <n v="0"/>
    <s v="on costs"/>
    <n v="1"/>
    <n v="0.10129002049281279"/>
    <m/>
    <n v="1"/>
    <x v="0"/>
    <n v="0.9372904717888646"/>
    <n v="0"/>
    <x v="0"/>
    <x v="0"/>
    <n v="0"/>
    <x v="1"/>
    <x v="6"/>
    <n v="350000"/>
    <s v="Other smaller work items"/>
    <s v="Metropolitan"/>
    <x v="0"/>
  </r>
  <r>
    <n v="1040"/>
    <s v="15-15H-______100"/>
    <n v="2975"/>
    <x v="1"/>
    <x v="1"/>
    <x v="84"/>
    <x v="66"/>
    <s v=""/>
    <s v=""/>
    <s v="ST"/>
    <s v="Statutory Charges"/>
    <s v="O"/>
    <x v="4"/>
    <n v="100"/>
    <x v="39"/>
    <s v="Item"/>
    <s v="-"/>
    <s v="-"/>
    <n v="1100"/>
    <s v="55_ST"/>
    <s v="05__O"/>
    <s v="15-15H"/>
    <n v="100"/>
    <s v="100 - ST MARYS - 33 AYLIFFES ROAD WORKSHOP / STORAGE"/>
    <b v="1"/>
    <m/>
    <b v="1"/>
    <n v="1040"/>
    <s v=""/>
    <s v=""/>
    <s v="100-Statutory Charges - CITB Levy and Development Approval Fees-15"/>
    <n v="0"/>
    <s v="15-15H--100"/>
    <s v=""/>
    <s v="15-15H-"/>
    <n v="0"/>
    <m/>
    <s v="not APN"/>
    <s v="not APN"/>
    <n v="0"/>
    <n v="0.60950107142857135"/>
    <n v="0"/>
    <s v="on costs"/>
    <n v="1"/>
    <n v="0.10008292236274786"/>
    <m/>
    <n v="1"/>
    <x v="0"/>
    <n v="0.93786894474618687"/>
    <n v="0"/>
    <x v="0"/>
    <x v="0"/>
    <n v="0"/>
    <x v="1"/>
    <x v="6"/>
    <n v="350000"/>
    <s v="Other smaller work items"/>
    <s v="Metropolitan"/>
    <x v="0"/>
  </r>
  <r>
    <n v="1047"/>
    <s v="15-15I-______100"/>
    <n v="2998"/>
    <x v="1"/>
    <x v="1"/>
    <x v="85"/>
    <x v="67"/>
    <s v=""/>
    <s v=""/>
    <s v="ST"/>
    <s v="Statutory Charges"/>
    <s v="O"/>
    <x v="4"/>
    <n v="100"/>
    <x v="39"/>
    <s v="Item"/>
    <s v="-"/>
    <s v="-"/>
    <n v="500"/>
    <s v="55_ST"/>
    <s v="05__O"/>
    <s v="15-15I"/>
    <n v="101"/>
    <s v="101 - ST MARYS - 33 AYLIFFES ROAD WASH BAY"/>
    <b v="1"/>
    <m/>
    <b v="1"/>
    <n v="1047"/>
    <s v=""/>
    <s v=""/>
    <s v="100-Statutory Charges - CITB Levy and Development Approval Fees-15"/>
    <n v="0"/>
    <s v="15-15I--100"/>
    <s v=""/>
    <s v="15-15I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0"/>
    <n v="0"/>
    <x v="2"/>
    <x v="4"/>
    <n v="350000"/>
    <s v="Other smaller work items"/>
    <s v="Metropolitan"/>
    <x v="0"/>
  </r>
  <r>
    <n v="1065"/>
    <s v="15-15J-______100"/>
    <n v="3044"/>
    <x v="1"/>
    <x v="1"/>
    <x v="86"/>
    <x v="10"/>
    <s v=""/>
    <s v=""/>
    <s v="ST"/>
    <s v="Statutory Charges"/>
    <s v="O"/>
    <x v="4"/>
    <n v="100"/>
    <x v="39"/>
    <s v="Item"/>
    <s v="-"/>
    <s v="-"/>
    <n v="16800"/>
    <s v="55_ST"/>
    <s v="05__O"/>
    <s v="15-15J"/>
    <n v="102"/>
    <s v="102 - ST MARYS - 33 AYLIFFES ROAD EXTERNAL WORKS"/>
    <b v="1"/>
    <m/>
    <b v="1"/>
    <n v="1065"/>
    <s v=""/>
    <s v=""/>
    <s v="100-Statutory Charges - CITB Levy and Development Approval Fees-15"/>
    <n v="0"/>
    <s v="15-15J--100"/>
    <s v=""/>
    <s v="15-15J-"/>
    <n v="0"/>
    <m/>
    <s v="not APN"/>
    <s v="not APN"/>
    <n v="0"/>
    <n v="0.60923415025592087"/>
    <n v="0"/>
    <s v="on costs"/>
    <n v="1"/>
    <n v="0.10001101781622007"/>
    <m/>
    <n v="1"/>
    <x v="0"/>
    <n v="0.93773464755348201"/>
    <n v="0"/>
    <x v="0"/>
    <x v="0"/>
    <n v="0"/>
    <x v="2"/>
    <x v="4"/>
    <n v="350000"/>
    <s v="Other smaller work items"/>
    <s v="Metropolitan"/>
    <x v="0"/>
  </r>
  <r>
    <n v="1077"/>
    <s v="16--_________100"/>
    <n v="3079"/>
    <x v="28"/>
    <x v="28"/>
    <x v="53"/>
    <x v="39"/>
    <s v=""/>
    <s v=""/>
    <s v="ST"/>
    <s v="Statutory Charges"/>
    <s v="O"/>
    <x v="4"/>
    <n v="100"/>
    <x v="39"/>
    <s v="Item"/>
    <s v="-"/>
    <s v="-"/>
    <n v="1000"/>
    <s v="55_ST"/>
    <s v="05__O"/>
    <s v="16"/>
    <n v="103"/>
    <s v="103 - WAYVILLE - 2-3 GREENHILL ROAD"/>
    <b v="1"/>
    <m/>
    <b v="1"/>
    <n v="1077"/>
    <s v=""/>
    <s v=""/>
    <s v="100-Statutory Charges - CITB Levy and Development Approval Fees-16"/>
    <n v="0"/>
    <s v="16---100"/>
    <s v=""/>
    <s v="16--"/>
    <n v="1"/>
    <m/>
    <s v="not APN"/>
    <s v="not APN"/>
    <n v="0"/>
    <n v="0.62064657578576921"/>
    <n v="0"/>
    <s v="on costs"/>
    <n v="1"/>
    <n v="0.10053839132640464"/>
    <m/>
    <n v="0"/>
    <x v="0"/>
    <n v="0.93759984648563832"/>
    <n v="0"/>
    <x v="1"/>
    <x v="0"/>
    <n v="0"/>
    <x v="3"/>
    <x v="3"/>
    <n v="300000"/>
    <s v="Other smaller work items"/>
    <s v="Metropolitan"/>
    <x v="1"/>
  </r>
  <r>
    <n v="1086"/>
    <s v="17-17A-______100"/>
    <n v="3108"/>
    <x v="29"/>
    <x v="29"/>
    <x v="87"/>
    <x v="1"/>
    <s v=""/>
    <s v=""/>
    <s v="ST"/>
    <s v="Statutory Charges"/>
    <s v="O"/>
    <x v="4"/>
    <n v="100"/>
    <x v="39"/>
    <s v="Item"/>
    <s v="-"/>
    <s v="-"/>
    <n v="200"/>
    <s v="55_ST"/>
    <s v="05__O"/>
    <s v="17-17A"/>
    <n v="105"/>
    <s v="105 - WINGFIELD (LEASED) - 12-14 SENNA ROAD OFFICE BUILDING"/>
    <b v="1"/>
    <m/>
    <b v="1"/>
    <n v="1086"/>
    <s v=""/>
    <s v=""/>
    <s v="100-Statutory Charges - CITB Levy and Development Approval Fees-17"/>
    <n v="0"/>
    <s v="17-17A--100"/>
    <s v=""/>
    <s v="17-17A-"/>
    <n v="1"/>
    <m/>
    <s v="not APN"/>
    <s v="not APN"/>
    <n v="0"/>
    <n v="0.64688199999999996"/>
    <n v="0"/>
    <s v="on costs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6"/>
    <s v="17-17B-______100"/>
    <n v="3140"/>
    <x v="29"/>
    <x v="29"/>
    <x v="88"/>
    <x v="5"/>
    <s v=""/>
    <s v=""/>
    <s v="ST"/>
    <s v="Statutory Charges"/>
    <s v="O"/>
    <x v="4"/>
    <n v="100"/>
    <x v="39"/>
    <s v="Item"/>
    <s v="-"/>
    <s v="-"/>
    <n v="100"/>
    <s v="55_ST"/>
    <s v="05__O"/>
    <s v="17-17B"/>
    <n v="106"/>
    <s v="106 - WINGFIELD (LEASED) - 12-14 SENNA ROAD WORKSHOP"/>
    <b v="1"/>
    <m/>
    <b v="1"/>
    <n v="1096"/>
    <s v=""/>
    <s v=""/>
    <s v="100-Statutory Charges - CITB Levy and Development Approval Fees-17"/>
    <n v="0"/>
    <s v="17-17B--100"/>
    <s v=""/>
    <s v="17-17B-"/>
    <n v="1"/>
    <m/>
    <s v="not APN"/>
    <s v="not APN"/>
    <n v="0"/>
    <n v="0.84944615384615396"/>
    <n v="0"/>
    <s v="on costs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11"/>
    <s v="18--_________100"/>
    <n v="3188"/>
    <x v="30"/>
    <x v="30"/>
    <x v="53"/>
    <x v="39"/>
    <s v=""/>
    <s v=""/>
    <s v="ST"/>
    <s v="Statutory Charges"/>
    <s v="O"/>
    <x v="4"/>
    <n v="100"/>
    <x v="39"/>
    <s v="Item"/>
    <s v="-"/>
    <s v="-"/>
    <n v="100"/>
    <s v="55_ST"/>
    <s v="05__O"/>
    <s v="18"/>
    <n v="108"/>
    <s v="108 - WINGFIELD (NBN LEASED) - 261 SCHUMACHER ROAD"/>
    <b v="1"/>
    <m/>
    <b v="1"/>
    <n v="1111"/>
    <s v=""/>
    <s v=""/>
    <s v="100-Statutory Charges - CITB Levy and Development Approval Fees-18"/>
    <n v="0"/>
    <s v="18---100"/>
    <s v=""/>
    <s v="18--"/>
    <n v="1"/>
    <m/>
    <s v="not APN"/>
    <s v="not APN"/>
    <n v="0"/>
    <n v="0.72783523809523809"/>
    <n v="0"/>
    <s v="on costs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119"/>
    <s v="19-19A-______100"/>
    <n v="3214"/>
    <x v="31"/>
    <x v="31"/>
    <x v="89"/>
    <x v="61"/>
    <s v=""/>
    <s v=""/>
    <s v="ST"/>
    <s v="Statutory Charges"/>
    <s v="O"/>
    <x v="4"/>
    <n v="100"/>
    <x v="39"/>
    <s v="Item"/>
    <s v="-"/>
    <s v="-"/>
    <n v="0"/>
    <s v="55_ST"/>
    <s v="05__O"/>
    <s v="19-19A"/>
    <n v="110"/>
    <s v="110 - NURIOOTPA - 6 FRANCIS STREET OFFICE BUILDING - EXCLUDED"/>
    <b v="1"/>
    <m/>
    <b v="1"/>
    <n v="1119"/>
    <s v=""/>
    <s v=""/>
    <s v="100-Statutory Charges - CITB Levy and Development Approval Fees-19"/>
    <n v="0"/>
    <s v="19-19A--100"/>
    <s v=""/>
    <s v="19-19A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26"/>
    <s v="19-19B-______100"/>
    <n v="3237"/>
    <x v="31"/>
    <x v="31"/>
    <x v="90"/>
    <x v="68"/>
    <s v=""/>
    <s v=""/>
    <s v="ST"/>
    <s v="Statutory Charges"/>
    <s v="O"/>
    <x v="4"/>
    <n v="100"/>
    <x v="39"/>
    <s v="Item"/>
    <s v="-"/>
    <s v="-"/>
    <n v="0"/>
    <s v="55_ST"/>
    <s v="05__O"/>
    <s v="19-19B"/>
    <n v="111"/>
    <s v="111 - NURIOOTPA - 6 FRANCIS STREET LUNCHROOM / AMENITIES BUILDING - EXCLUDED"/>
    <b v="1"/>
    <m/>
    <b v="1"/>
    <n v="1126"/>
    <s v=""/>
    <s v=""/>
    <s v="100-Statutory Charges - CITB Levy and Development Approval Fees-19"/>
    <n v="0"/>
    <s v="19-19B--100"/>
    <s v=""/>
    <s v="19-19B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33"/>
    <s v="19-19C-______100"/>
    <n v="3260"/>
    <x v="31"/>
    <x v="31"/>
    <x v="91"/>
    <x v="69"/>
    <s v=""/>
    <s v=""/>
    <s v="ST"/>
    <s v="Statutory Charges"/>
    <s v="O"/>
    <x v="4"/>
    <n v="100"/>
    <x v="39"/>
    <s v="Item"/>
    <s v="-"/>
    <s v="-"/>
    <n v="0"/>
    <s v="55_ST"/>
    <s v="05__O"/>
    <s v="19-19C"/>
    <n v="112"/>
    <s v="112 - NURIOOTPA - 6 FRANCIS STREET WORKSHOP - EXCLUDED"/>
    <b v="1"/>
    <m/>
    <b v="1"/>
    <n v="1133"/>
    <s v=""/>
    <s v=""/>
    <s v="100-Statutory Charges - CITB Levy and Development Approval Fees-19"/>
    <n v="0"/>
    <s v="19-19C--100"/>
    <s v=""/>
    <s v="19-19C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40"/>
    <s v="19-19D-______100"/>
    <n v="3283"/>
    <x v="31"/>
    <x v="31"/>
    <x v="92"/>
    <x v="65"/>
    <s v=""/>
    <s v=""/>
    <s v="ST"/>
    <s v="Statutory Charges"/>
    <s v="O"/>
    <x v="4"/>
    <n v="100"/>
    <x v="39"/>
    <s v="Item"/>
    <s v="-"/>
    <s v="-"/>
    <n v="0"/>
    <s v="55_ST"/>
    <s v="05__O"/>
    <s v="19-19D"/>
    <n v="113"/>
    <s v="113 - NURIOOTPA - 6 FRANCIS STREET EXTERNAL WORKS - EXCLUDED"/>
    <b v="1"/>
    <m/>
    <b v="1"/>
    <n v="1140"/>
    <s v=""/>
    <s v=""/>
    <s v="100-Statutory Charges - CITB Levy and Development Approval Fees-19"/>
    <n v="0"/>
    <s v="19-19D--100"/>
    <s v=""/>
    <s v="19-19D-"/>
    <n v="0"/>
    <m/>
    <s v="not APN"/>
    <s v="not APN"/>
    <n v="0"/>
    <m/>
    <n v="0"/>
    <s v="on costs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150"/>
    <s v="20-20A-______100"/>
    <n v="3313"/>
    <x v="32"/>
    <x v="32"/>
    <x v="93"/>
    <x v="1"/>
    <s v=""/>
    <s v=""/>
    <s v="ST"/>
    <s v="Statutory Charges"/>
    <s v="O"/>
    <x v="4"/>
    <n v="100"/>
    <x v="39"/>
    <s v="Item"/>
    <s v="-"/>
    <s v="-"/>
    <n v="4200"/>
    <s v="55_ST"/>
    <s v="05__O"/>
    <s v="20-20A"/>
    <n v="115"/>
    <s v="115 - BARMERA - 59-61 TONKIN AVENUE OFFICE BUILDING"/>
    <b v="1"/>
    <m/>
    <b v="1"/>
    <n v="1150"/>
    <s v=""/>
    <s v=""/>
    <s v="100-Statutory Charges - CITB Levy and Development Approval Fees-20"/>
    <n v="0"/>
    <s v="20-20A--100"/>
    <s v=""/>
    <s v="20-20A-"/>
    <n v="1"/>
    <m/>
    <s v="not APN"/>
    <s v="not APN"/>
    <n v="0"/>
    <n v="0.85205364624076485"/>
    <n v="0"/>
    <s v="on costs"/>
    <n v="1"/>
    <n v="8.5924500638501614E-2"/>
    <m/>
    <n v="0"/>
    <x v="1"/>
    <n v="0.94556003917649756"/>
    <n v="0"/>
    <x v="1"/>
    <x v="0"/>
    <n v="0"/>
    <x v="3"/>
    <x v="3"/>
    <n v="300000"/>
    <s v="Other smaller work items"/>
    <s v="Regional"/>
    <x v="1"/>
  </r>
  <r>
    <n v="1160"/>
    <s v="20-20B-______100"/>
    <n v="3343"/>
    <x v="32"/>
    <x v="32"/>
    <x v="94"/>
    <x v="5"/>
    <s v=""/>
    <s v=""/>
    <s v="ST"/>
    <s v="Statutory Charges"/>
    <s v="O"/>
    <x v="4"/>
    <n v="100"/>
    <x v="39"/>
    <s v="Item"/>
    <s v="-"/>
    <s v="-"/>
    <n v="200"/>
    <s v="55_ST"/>
    <s v="05__O"/>
    <s v="20-20B"/>
    <n v="116"/>
    <s v="116 - BARMERA - 59-61 TONKIN AVENUE WORKSHOP"/>
    <b v="1"/>
    <m/>
    <b v="1"/>
    <n v="1160"/>
    <s v=""/>
    <s v=""/>
    <s v="100-Statutory Charges - CITB Levy and Development Approval Fees-20"/>
    <n v="0"/>
    <s v="20-20B--100"/>
    <s v=""/>
    <s v="20-20B-"/>
    <n v="0"/>
    <m/>
    <s v="not APN"/>
    <s v="not APN"/>
    <n v="0"/>
    <n v="0.87242337662337666"/>
    <n v="0"/>
    <s v="on costs"/>
    <n v="1"/>
    <n v="8.8043713955532399E-2"/>
    <m/>
    <n v="0"/>
    <x v="1"/>
    <n v="0.94220051427670415"/>
    <n v="0"/>
    <x v="0"/>
    <x v="0"/>
    <n v="0"/>
    <x v="3"/>
    <x v="3"/>
    <n v="300000"/>
    <s v="Other smaller work items"/>
    <s v="Regional"/>
    <x v="1"/>
  </r>
  <r>
    <n v="1176"/>
    <s v="20-20C-______100"/>
    <n v="3388"/>
    <x v="32"/>
    <x v="32"/>
    <x v="95"/>
    <x v="11"/>
    <s v=""/>
    <s v=""/>
    <s v="ST"/>
    <s v="Statutory Charges"/>
    <s v="O"/>
    <x v="4"/>
    <n v="100"/>
    <x v="39"/>
    <s v="Item"/>
    <s v="-"/>
    <s v="-"/>
    <n v="2900"/>
    <s v="55_ST"/>
    <s v="05__O"/>
    <s v="20-20C"/>
    <n v="117"/>
    <s v="117 - BARMERA - 59-61 TONKIN AVENUE EXTERNAL WORKS"/>
    <b v="1"/>
    <m/>
    <b v="1"/>
    <n v="1176"/>
    <s v=""/>
    <s v=""/>
    <s v="100-Statutory Charges - CITB Levy and Development Approval Fees-20"/>
    <n v="0"/>
    <s v="20-20C--100"/>
    <s v=""/>
    <s v="20-20C-"/>
    <n v="0"/>
    <m/>
    <s v="not APN"/>
    <s v="not APN"/>
    <n v="0"/>
    <n v="0.85420873979310619"/>
    <n v="0"/>
    <s v="on costs"/>
    <n v="1"/>
    <n v="8.5880290772047146E-2"/>
    <m/>
    <n v="0"/>
    <x v="1"/>
    <n v="0.94538491392226898"/>
    <n v="0"/>
    <x v="0"/>
    <x v="0"/>
    <n v="0"/>
    <x v="3"/>
    <x v="3"/>
    <n v="300000"/>
    <s v="Other smaller work items"/>
    <s v="Regional"/>
    <x v="1"/>
  </r>
  <r>
    <n v="1190"/>
    <s v="21-21A-______100"/>
    <n v="3430"/>
    <x v="4"/>
    <x v="4"/>
    <x v="17"/>
    <x v="1"/>
    <s v=""/>
    <s v=""/>
    <s v="ST"/>
    <s v="Statutory Charges"/>
    <s v="O"/>
    <x v="4"/>
    <n v="100"/>
    <x v="39"/>
    <s v="Item"/>
    <s v="-"/>
    <s v="-"/>
    <n v="100"/>
    <s v="55_ST"/>
    <s v="05__O"/>
    <s v="21-21A"/>
    <n v="119"/>
    <s v="119 - MT GAMBIER - 18 AVEY ROAD OFFICE BUILDING"/>
    <b v="1"/>
    <m/>
    <b v="1"/>
    <n v="1190"/>
    <s v=""/>
    <s v=""/>
    <s v="100-Statutory Charges - CITB Levy and Development Approval Fees-21"/>
    <n v="0"/>
    <s v="21-21A--100"/>
    <s v=""/>
    <s v="21-21A-"/>
    <n v="0"/>
    <m/>
    <s v="not APN"/>
    <s v="not APN"/>
    <n v="0"/>
    <n v="0.99957096774193555"/>
    <n v="0"/>
    <s v="on costs"/>
    <n v="1"/>
    <n v="8.7739770858814417E-2"/>
    <m/>
    <n v="0"/>
    <x v="1"/>
    <n v="0.91933753530999396"/>
    <n v="0"/>
    <x v="0"/>
    <x v="0"/>
    <n v="0"/>
    <x v="3"/>
    <x v="3"/>
    <n v="300000"/>
    <s v="Other smaller work items"/>
    <s v="Regional"/>
    <x v="1"/>
  </r>
  <r>
    <n v="1199"/>
    <s v="21-21B-______100"/>
    <n v="3459"/>
    <x v="4"/>
    <x v="4"/>
    <x v="30"/>
    <x v="22"/>
    <s v=""/>
    <s v=""/>
    <s v="ST"/>
    <s v="Statutory Charges"/>
    <s v="O"/>
    <x v="4"/>
    <n v="100"/>
    <x v="39"/>
    <s v="Item"/>
    <s v="-"/>
    <s v="-"/>
    <n v="1000"/>
    <s v="55_ST"/>
    <s v="05__O"/>
    <s v="21-21B"/>
    <n v="120"/>
    <s v="120 - MT GAMBIER - 18 AVEY ROAD AMENITIES / OFFICES"/>
    <b v="1"/>
    <m/>
    <b v="1"/>
    <n v="1199"/>
    <s v=""/>
    <s v=""/>
    <s v="100-Statutory Charges - CITB Levy and Development Approval Fees-21"/>
    <n v="0"/>
    <s v="21-21B--100"/>
    <s v=""/>
    <s v="21-21B-"/>
    <n v="0"/>
    <m/>
    <s v="not APN"/>
    <s v="not APN"/>
    <n v="0"/>
    <n v="0.85835295546558699"/>
    <n v="0"/>
    <s v="on costs"/>
    <n v="1"/>
    <n v="8.6130773299592789E-2"/>
    <m/>
    <n v="0"/>
    <x v="1"/>
    <n v="0.94553533299414194"/>
    <n v="0"/>
    <x v="0"/>
    <x v="0"/>
    <n v="0"/>
    <x v="3"/>
    <x v="3"/>
    <n v="300000"/>
    <s v="Other smaller work items"/>
    <s v="Regional"/>
    <x v="1"/>
  </r>
  <r>
    <n v="1223"/>
    <s v="21-21C-______100"/>
    <n v="3521"/>
    <x v="4"/>
    <x v="4"/>
    <x v="5"/>
    <x v="5"/>
    <s v=""/>
    <s v=""/>
    <s v="ST"/>
    <s v="Statutory Charges"/>
    <s v="O"/>
    <x v="4"/>
    <n v="100"/>
    <x v="39"/>
    <s v="Item"/>
    <s v="-"/>
    <s v="-"/>
    <n v="1500"/>
    <s v="55_ST"/>
    <s v="05__O"/>
    <s v="21-21C"/>
    <n v="121"/>
    <s v="121 - MT GAMBIER - 18 AVEY ROAD WORKSHOP"/>
    <b v="1"/>
    <m/>
    <b v="1"/>
    <n v="1223"/>
    <s v=""/>
    <s v=""/>
    <s v="100-Statutory Charges - CITB Levy and Development Approval Fees-21"/>
    <n v="0"/>
    <s v="21-21C--100"/>
    <s v=""/>
    <s v="21-21C-"/>
    <n v="0"/>
    <m/>
    <s v="not APN"/>
    <s v="not APN"/>
    <n v="0"/>
    <n v="0.8551278476091746"/>
    <n v="0"/>
    <s v="on costs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237"/>
    <s v="21-21D-______100"/>
    <n v="3562"/>
    <x v="4"/>
    <x v="4"/>
    <x v="38"/>
    <x v="27"/>
    <s v=""/>
    <s v=""/>
    <s v="ST"/>
    <s v="Statutory Charges"/>
    <s v="O"/>
    <x v="4"/>
    <n v="100"/>
    <x v="39"/>
    <s v="Item"/>
    <s v="-"/>
    <s v="-"/>
    <n v="600"/>
    <s v="55_ST"/>
    <s v="05__O"/>
    <s v="21-21D"/>
    <n v="122"/>
    <s v="122 - MT GAMBIER - 18 AVEY ROAD WASHDOWN BAY / SHED"/>
    <b v="1"/>
    <m/>
    <b v="1"/>
    <n v="1237"/>
    <s v=""/>
    <s v=""/>
    <s v="100-Statutory Charges - CITB Levy and Development Approval Fees-21"/>
    <n v="0"/>
    <s v="21-21D--100"/>
    <s v=""/>
    <s v="21-21D-"/>
    <n v="0"/>
    <m/>
    <s v="not APN"/>
    <s v="not APN"/>
    <n v="0"/>
    <n v="0.86483182198212116"/>
    <n v="0"/>
    <s v="on costs"/>
    <n v="1"/>
    <n v="8.6154357893443528E-2"/>
    <m/>
    <n v="0"/>
    <x v="1"/>
    <n v="0.94482048898013438"/>
    <n v="0"/>
    <x v="0"/>
    <x v="0"/>
    <n v="0"/>
    <x v="3"/>
    <x v="3"/>
    <n v="300000"/>
    <s v="Other smaller work items"/>
    <s v="Regional"/>
    <x v="1"/>
  </r>
  <r>
    <n v="1249"/>
    <s v="21-21E-______100"/>
    <n v="3598"/>
    <x v="4"/>
    <x v="4"/>
    <x v="96"/>
    <x v="70"/>
    <s v=""/>
    <s v=""/>
    <s v="ST"/>
    <s v="Statutory Charges"/>
    <s v="O"/>
    <x v="4"/>
    <n v="100"/>
    <x v="39"/>
    <s v="Item"/>
    <s v="-"/>
    <s v="-"/>
    <n v="100"/>
    <s v="55_ST"/>
    <s v="05__O"/>
    <s v="21-21E"/>
    <n v="123"/>
    <s v="123 - MT GAMBIER - 18 AVEY ROAD STORAGE SHEDS"/>
    <b v="1"/>
    <m/>
    <b v="1"/>
    <n v="1249"/>
    <s v=""/>
    <s v=""/>
    <s v="100-Statutory Charges - CITB Levy and Development Approval Fees-21"/>
    <n v="0"/>
    <s v="21-21E--100"/>
    <s v=""/>
    <s v="21-21E-"/>
    <n v="0"/>
    <m/>
    <s v="not APN"/>
    <s v="not APN"/>
    <n v="0"/>
    <n v="1.4971117166212533"/>
    <n v="0"/>
    <s v="on costs"/>
    <n v="1"/>
    <n v="9.5643441251016217E-2"/>
    <m/>
    <n v="0"/>
    <x v="1"/>
    <n v="0.89088210903059661"/>
    <n v="0"/>
    <x v="0"/>
    <x v="0"/>
    <n v="0"/>
    <x v="3"/>
    <x v="3"/>
    <n v="300000"/>
    <s v="Other smaller work items"/>
    <s v="Regional"/>
    <x v="1"/>
  </r>
  <r>
    <n v="1277"/>
    <s v="21-21F-______100"/>
    <n v="3669"/>
    <x v="4"/>
    <x v="4"/>
    <x v="21"/>
    <x v="11"/>
    <s v=""/>
    <s v=""/>
    <s v="ST"/>
    <s v="Statutory Charges"/>
    <s v="O"/>
    <x v="4"/>
    <n v="100"/>
    <x v="39"/>
    <s v="Item"/>
    <s v="-"/>
    <s v="-"/>
    <n v="2100"/>
    <s v="55_ST"/>
    <s v="05__O"/>
    <s v="21-21F"/>
    <n v="124"/>
    <s v="124 - MT GAMBIER - 18 AVEY ROAD EXTERNAL WORKS"/>
    <b v="1"/>
    <m/>
    <b v="1"/>
    <n v="1277"/>
    <s v=""/>
    <s v=""/>
    <s v="100-Statutory Charges - CITB Levy and Development Approval Fees-21"/>
    <n v="0"/>
    <s v="21-21F--100"/>
    <s v=""/>
    <s v="21-21F-"/>
    <n v="0"/>
    <m/>
    <s v="not APN"/>
    <s v="not APN"/>
    <n v="0"/>
    <n v="0.85389854395110565"/>
    <n v="0"/>
    <s v="on costs"/>
    <n v="1"/>
    <n v="8.5919720487986947E-2"/>
    <m/>
    <n v="0"/>
    <x v="1"/>
    <n v="0.94570085343520061"/>
    <n v="0"/>
    <x v="0"/>
    <x v="0"/>
    <n v="0"/>
    <x v="3"/>
    <x v="3"/>
    <n v="300000"/>
    <s v="Other smaller work items"/>
    <s v="Regional"/>
    <x v="1"/>
  </r>
  <r>
    <n v="1287"/>
    <s v="22-22A-______100"/>
    <n v="3701"/>
    <x v="15"/>
    <x v="15"/>
    <x v="97"/>
    <x v="1"/>
    <s v=""/>
    <s v=""/>
    <s v="ST"/>
    <s v="Statutory Charges"/>
    <s v="O"/>
    <x v="4"/>
    <n v="100"/>
    <x v="39"/>
    <s v="Item"/>
    <s v="-"/>
    <s v="-"/>
    <n v="100"/>
    <s v="55_ST"/>
    <s v="05__O"/>
    <s v="22-22A"/>
    <n v="126"/>
    <s v="126 - NARACOORTE - 99 CEDAR AVENUE OFFICE BUILDING"/>
    <b v="1"/>
    <m/>
    <b v="1"/>
    <n v="1287"/>
    <s v=""/>
    <s v=""/>
    <s v="100-Statutory Charges - CITB Levy and Development Approval Fees-22"/>
    <n v="0"/>
    <s v="22-22A--100"/>
    <s v=""/>
    <s v="22-22A-"/>
    <n v="0"/>
    <m/>
    <s v="not APN"/>
    <s v="not APN"/>
    <n v="0"/>
    <n v="1.040216"/>
    <n v="0"/>
    <s v="on costs"/>
    <n v="1"/>
    <n v="9.6762956559883373E-2"/>
    <m/>
    <n v="0"/>
    <x v="1"/>
    <n v="0.95098558191877725"/>
    <n v="0"/>
    <x v="0"/>
    <x v="0"/>
    <n v="0"/>
    <x v="3"/>
    <x v="3"/>
    <n v="300000"/>
    <s v="Other smaller work items"/>
    <s v="Regional"/>
    <x v="1"/>
  </r>
  <r>
    <n v="1295"/>
    <s v="22-22B-______100"/>
    <n v="3727"/>
    <x v="15"/>
    <x v="15"/>
    <x v="98"/>
    <x v="71"/>
    <s v=""/>
    <s v=""/>
    <s v="ST"/>
    <s v="Statutory Charges"/>
    <s v="O"/>
    <x v="4"/>
    <n v="100"/>
    <x v="39"/>
    <s v="Item"/>
    <s v="-"/>
    <s v="-"/>
    <n v="700"/>
    <s v="55_ST"/>
    <s v="05__O"/>
    <s v="22-22B"/>
    <n v="127"/>
    <s v="127 - NARACOORTE - 99 CEDAR AVENUE LUNCHROOM / OFFICES"/>
    <b v="1"/>
    <m/>
    <b v="1"/>
    <n v="1295"/>
    <s v=""/>
    <s v=""/>
    <s v="100-Statutory Charges - CITB Levy and Development Approval Fees-22"/>
    <n v="0"/>
    <s v="22-22B--100"/>
    <s v=""/>
    <s v="22-22B-"/>
    <n v="0"/>
    <m/>
    <s v="not APN"/>
    <s v="not APN"/>
    <n v="0"/>
    <n v="0.86585071823204429"/>
    <n v="0"/>
    <s v="on costs"/>
    <n v="1"/>
    <n v="8.6196088768849044E-2"/>
    <m/>
    <n v="0"/>
    <x v="1"/>
    <n v="0.94374020672453762"/>
    <n v="0"/>
    <x v="0"/>
    <x v="0"/>
    <n v="0"/>
    <x v="3"/>
    <x v="3"/>
    <n v="300000"/>
    <s v="Other smaller work items"/>
    <s v="Regional"/>
    <x v="1"/>
  </r>
  <r>
    <n v="1309"/>
    <s v="22-22C-______100"/>
    <n v="3767"/>
    <x v="15"/>
    <x v="15"/>
    <x v="99"/>
    <x v="29"/>
    <s v=""/>
    <s v=""/>
    <s v="ST"/>
    <s v="Statutory Charges"/>
    <s v="O"/>
    <x v="4"/>
    <n v="100"/>
    <x v="39"/>
    <s v="Item"/>
    <s v="-"/>
    <s v="-"/>
    <n v="200"/>
    <s v="55_ST"/>
    <s v="05__O"/>
    <s v="22-22C"/>
    <n v="128"/>
    <s v="128 - NARACOORTE - 99 CEDAR AVENUE GARAGE / WORKSHOP"/>
    <b v="1"/>
    <m/>
    <b v="1"/>
    <n v="1309"/>
    <s v=""/>
    <s v=""/>
    <s v="100-Statutory Charges - CITB Levy and Development Approval Fees-22"/>
    <n v="0"/>
    <s v="22-22C--100"/>
    <s v=""/>
    <s v="22-22C-"/>
    <n v="0"/>
    <m/>
    <s v="not APN"/>
    <s v="not APN"/>
    <n v="0"/>
    <n v="0.87870885122410547"/>
    <n v="0"/>
    <s v="on costs"/>
    <n v="1"/>
    <n v="8.7184490227926403E-2"/>
    <m/>
    <n v="0"/>
    <x v="1"/>
    <n v="0.93985531594804461"/>
    <n v="0"/>
    <x v="0"/>
    <x v="0"/>
    <n v="0"/>
    <x v="3"/>
    <x v="3"/>
    <n v="300000"/>
    <s v="Other smaller work items"/>
    <s v="Regional"/>
    <x v="1"/>
  </r>
  <r>
    <n v="1322"/>
    <s v="22-22D-______100"/>
    <n v="3806"/>
    <x v="15"/>
    <x v="15"/>
    <x v="100"/>
    <x v="70"/>
    <s v=""/>
    <s v=""/>
    <s v="ST"/>
    <s v="Statutory Charges"/>
    <s v="O"/>
    <x v="4"/>
    <n v="100"/>
    <x v="39"/>
    <s v="Item"/>
    <s v="-"/>
    <s v="-"/>
    <n v="200"/>
    <s v="55_ST"/>
    <s v="05__O"/>
    <s v="22-22D"/>
    <n v="129"/>
    <s v="129 - NARACOORTE - 99 CEDAR AVENUE STORAGE SHEDS"/>
    <b v="1"/>
    <m/>
    <b v="1"/>
    <n v="1322"/>
    <s v=""/>
    <s v=""/>
    <s v="100-Statutory Charges - CITB Levy and Development Approval Fees-22"/>
    <n v="0"/>
    <s v="22-22D--100"/>
    <s v=""/>
    <s v="22-22D-"/>
    <n v="0"/>
    <m/>
    <s v="not APN"/>
    <s v="not APN"/>
    <n v="0"/>
    <n v="0.95185731343283586"/>
    <n v="0"/>
    <s v="on costs"/>
    <n v="1"/>
    <n v="8.6397078981218928E-2"/>
    <m/>
    <n v="0"/>
    <x v="1"/>
    <n v="0.93882596629738957"/>
    <n v="0"/>
    <x v="0"/>
    <x v="0"/>
    <n v="0"/>
    <x v="3"/>
    <x v="3"/>
    <n v="300000"/>
    <s v="Other smaller work items"/>
    <s v="Regional"/>
    <x v="1"/>
  </r>
  <r>
    <n v="1347"/>
    <s v="22-22E-______100"/>
    <n v="3870"/>
    <x v="15"/>
    <x v="15"/>
    <x v="22"/>
    <x v="11"/>
    <s v=""/>
    <s v=""/>
    <s v="ST"/>
    <s v="Statutory Charges"/>
    <s v="O"/>
    <x v="4"/>
    <n v="100"/>
    <x v="39"/>
    <s v="Item"/>
    <s v="-"/>
    <s v="-"/>
    <n v="3200"/>
    <s v="55_ST"/>
    <s v="05__O"/>
    <s v="22-22E"/>
    <n v="130"/>
    <s v="130 - NARACOORTE - 99 CEDAR AVENUE EXTERNAL WORKS"/>
    <b v="1"/>
    <m/>
    <b v="1"/>
    <n v="1347"/>
    <s v=""/>
    <s v=""/>
    <s v="100-Statutory Charges - CITB Levy and Development Approval Fees-22"/>
    <n v="0"/>
    <s v="22-22E--100"/>
    <s v=""/>
    <s v="22-22E-"/>
    <n v="0"/>
    <m/>
    <s v="not APN"/>
    <s v="not APN"/>
    <n v="0"/>
    <n v="0.85124977011494252"/>
    <n v="0"/>
    <s v="on costs"/>
    <n v="1"/>
    <n v="8.5896096871919E-2"/>
    <m/>
    <n v="0"/>
    <x v="1"/>
    <n v="0.94598243758658718"/>
    <n v="0"/>
    <x v="0"/>
    <x v="0"/>
    <n v="0"/>
    <x v="3"/>
    <x v="3"/>
    <n v="300000"/>
    <s v="Other smaller work items"/>
    <s v="Regional"/>
    <x v="1"/>
  </r>
  <r>
    <n v="1359"/>
    <s v="23-23A-______100"/>
    <n v="3906"/>
    <x v="21"/>
    <x v="21"/>
    <x v="101"/>
    <x v="1"/>
    <s v=""/>
    <s v=""/>
    <s v="ST"/>
    <s v="Statutory Charges"/>
    <s v="O"/>
    <x v="4"/>
    <n v="100"/>
    <x v="39"/>
    <s v="Item"/>
    <s v="-"/>
    <s v="-"/>
    <n v="1800"/>
    <s v="55_ST"/>
    <s v="05__O"/>
    <s v="23-23A"/>
    <n v="132"/>
    <s v="132 - BORDERTOWN - POWER HOUSE ROAD OFFICE BUILDING"/>
    <b v="1"/>
    <m/>
    <b v="1"/>
    <n v="1359"/>
    <s v=""/>
    <s v=""/>
    <s v="100-Statutory Charges - CITB Levy and Development Approval Fees-23"/>
    <n v="0"/>
    <s v="23-23A--100"/>
    <s v=""/>
    <s v="23-23A-"/>
    <n v="0"/>
    <m/>
    <s v="not APN"/>
    <s v="not APN"/>
    <n v="0"/>
    <n v="0.8545407604251839"/>
    <n v="0"/>
    <s v="on costs"/>
    <n v="1"/>
    <n v="8.5942598914245744E-2"/>
    <m/>
    <n v="0"/>
    <x v="1"/>
    <n v="0.94599011548569867"/>
    <n v="0"/>
    <x v="0"/>
    <x v="0"/>
    <n v="0"/>
    <x v="3"/>
    <x v="3"/>
    <n v="300000"/>
    <s v="Other smaller work items"/>
    <s v="Regional"/>
    <x v="1"/>
  </r>
  <r>
    <n v="1369"/>
    <s v="23-23B-______100"/>
    <n v="3936"/>
    <x v="21"/>
    <x v="21"/>
    <x v="102"/>
    <x v="72"/>
    <s v=""/>
    <s v=""/>
    <s v="ST"/>
    <s v="Statutory Charges"/>
    <s v="O"/>
    <x v="4"/>
    <n v="100"/>
    <x v="39"/>
    <s v="Item"/>
    <s v="-"/>
    <s v="-"/>
    <n v="1200"/>
    <s v="55_ST"/>
    <s v="05__O"/>
    <s v="23-23B"/>
    <n v="133"/>
    <s v="133 - BORDERTOWN - POWER HOUSE ROAD WORKSHOP / STORE"/>
    <b v="1"/>
    <m/>
    <b v="1"/>
    <n v="1369"/>
    <s v=""/>
    <s v=""/>
    <s v="100-Statutory Charges - CITB Levy and Development Approval Fees-23"/>
    <n v="0"/>
    <s v="23-23B--100"/>
    <s v=""/>
    <s v="23-23B-"/>
    <n v="0"/>
    <m/>
    <s v="not APN"/>
    <s v="not APN"/>
    <n v="0"/>
    <n v="0.85614123456790125"/>
    <n v="0"/>
    <s v="on costs"/>
    <n v="1"/>
    <n v="8.5953196389907963E-2"/>
    <m/>
    <n v="0"/>
    <x v="1"/>
    <n v="0.94512710026855129"/>
    <n v="0"/>
    <x v="0"/>
    <x v="0"/>
    <n v="0"/>
    <x v="3"/>
    <x v="3"/>
    <n v="300000"/>
    <s v="Other smaller work items"/>
    <s v="Regional"/>
    <x v="1"/>
  </r>
  <r>
    <n v="1404"/>
    <s v="23-23D-______100"/>
    <n v="4029"/>
    <x v="21"/>
    <x v="21"/>
    <x v="103"/>
    <x v="11"/>
    <s v=""/>
    <s v=""/>
    <s v="ST"/>
    <s v="Statutory Charges"/>
    <s v="O"/>
    <x v="4"/>
    <n v="100"/>
    <x v="39"/>
    <s v="Item"/>
    <s v="-"/>
    <s v="-"/>
    <n v="2800"/>
    <s v="55_ST"/>
    <s v="05__O"/>
    <s v="23-23D"/>
    <n v="135"/>
    <s v="135 - BORDERTOWN - POWER HOUSE ROAD EXTERNAL WORKS"/>
    <b v="1"/>
    <m/>
    <b v="1"/>
    <n v="1404"/>
    <s v=""/>
    <s v=""/>
    <s v="100-Statutory Charges - CITB Levy and Development Approval Fees-23"/>
    <n v="0"/>
    <s v="23-23D--100"/>
    <s v=""/>
    <s v="23-23D-"/>
    <n v="0"/>
    <m/>
    <s v="not APN"/>
    <s v="not APN"/>
    <n v="0"/>
    <n v="0.85517256346179138"/>
    <n v="0"/>
    <s v="on costs"/>
    <n v="1"/>
    <n v="8.5919668035966471E-2"/>
    <m/>
    <n v="0"/>
    <x v="1"/>
    <n v="0.94540895322943974"/>
    <n v="0"/>
    <x v="0"/>
    <x v="0"/>
    <n v="0"/>
    <x v="3"/>
    <x v="3"/>
    <n v="300000"/>
    <s v="Other smaller work items"/>
    <s v="Regional"/>
    <x v="1"/>
  </r>
  <r>
    <n v="1415"/>
    <s v="24-24A-______100"/>
    <n v="4062"/>
    <x v="19"/>
    <x v="19"/>
    <x v="31"/>
    <x v="1"/>
    <s v=""/>
    <s v=""/>
    <s v="ST"/>
    <s v="Statutory Charges"/>
    <s v="O"/>
    <x v="4"/>
    <n v="100"/>
    <x v="39"/>
    <s v="Item"/>
    <s v="-"/>
    <s v="-"/>
    <n v="500"/>
    <s v="55_ST"/>
    <s v="05__O"/>
    <s v="24-24A"/>
    <n v="137"/>
    <s v="137 - MURRAY BRIDGE - 16-18 WILLOW AVENUE OFFICE BUILDING"/>
    <b v="1"/>
    <m/>
    <b v="1"/>
    <n v="1415"/>
    <s v=""/>
    <s v=""/>
    <s v="100-Statutory Charges - CITB Levy and Development Approval Fees-24"/>
    <n v="0"/>
    <s v="24-24A--100"/>
    <s v=""/>
    <s v="24-24A-"/>
    <n v="0"/>
    <m/>
    <s v="not APN"/>
    <s v="not APN"/>
    <n v="0"/>
    <n v="0.66665610169491529"/>
    <n v="0"/>
    <s v="on costs"/>
    <n v="1"/>
    <n v="9.7062779871321531E-2"/>
    <m/>
    <n v="0"/>
    <x v="1"/>
    <n v="0.93898266405959929"/>
    <n v="0"/>
    <x v="0"/>
    <x v="0"/>
    <n v="0"/>
    <x v="3"/>
    <x v="3"/>
    <n v="300000"/>
    <s v="Other smaller work items"/>
    <s v="Regional"/>
    <x v="1"/>
  </r>
  <r>
    <n v="1428"/>
    <s v="24-24B-______100"/>
    <n v="4101"/>
    <x v="19"/>
    <x v="19"/>
    <x v="104"/>
    <x v="73"/>
    <s v=""/>
    <s v=""/>
    <s v="ST"/>
    <s v="Statutory Charges"/>
    <s v="O"/>
    <x v="4"/>
    <n v="100"/>
    <x v="39"/>
    <s v="Item"/>
    <s v="-"/>
    <s v="-"/>
    <n v="800"/>
    <s v="55_ST"/>
    <s v="05__O"/>
    <s v="24-24B"/>
    <n v="138"/>
    <s v="138 - MURRAY BRIDGE - 16-18 WILLOW AVENUE WORKSHOP / OFFICES"/>
    <b v="1"/>
    <m/>
    <b v="1"/>
    <n v="1428"/>
    <s v=""/>
    <s v=""/>
    <s v="100-Statutory Charges - CITB Levy and Development Approval Fees-24"/>
    <n v="0"/>
    <s v="24-24B--100"/>
    <s v=""/>
    <s v="24-24B-"/>
    <n v="0"/>
    <m/>
    <s v="not APN"/>
    <s v="not APN"/>
    <n v="0"/>
    <n v="0.66273961165048534"/>
    <n v="0"/>
    <s v="on costs"/>
    <n v="1"/>
    <n v="9.739707596036401E-2"/>
    <m/>
    <n v="0"/>
    <x v="1"/>
    <n v="0.93869049196968068"/>
    <n v="0"/>
    <x v="0"/>
    <x v="0"/>
    <n v="0"/>
    <x v="3"/>
    <x v="3"/>
    <n v="300000"/>
    <s v="Other smaller work items"/>
    <s v="Regional"/>
    <x v="1"/>
  </r>
  <r>
    <n v="1448"/>
    <s v="24-24D-______100"/>
    <n v="4158"/>
    <x v="19"/>
    <x v="19"/>
    <x v="105"/>
    <x v="11"/>
    <s v=""/>
    <s v=""/>
    <s v="ST"/>
    <s v="Statutory Charges"/>
    <s v="O"/>
    <x v="4"/>
    <n v="100"/>
    <x v="39"/>
    <s v="Item"/>
    <s v="-"/>
    <s v="-"/>
    <n v="3300"/>
    <s v="55_ST"/>
    <s v="05__O"/>
    <s v="24-24D"/>
    <n v="140"/>
    <s v="140 - MURRAY BRIDGE - 16-18 WILLOW AVENUE EXTERNAL WORKS"/>
    <b v="1"/>
    <m/>
    <b v="1"/>
    <n v="1448"/>
    <s v=""/>
    <s v=""/>
    <s v="100-Statutory Charges - CITB Levy and Development Approval Fees-24"/>
    <n v="0"/>
    <s v="24-24D--100"/>
    <s v=""/>
    <s v="24-24D-"/>
    <n v="0"/>
    <m/>
    <s v="not APN"/>
    <s v="not APN"/>
    <n v="0"/>
    <n v="0.66022781021484034"/>
    <n v="0"/>
    <s v="on costs"/>
    <n v="1"/>
    <n v="9.6928552885019961E-2"/>
    <m/>
    <n v="0"/>
    <x v="1"/>
    <n v="0.9392244191858703"/>
    <n v="0"/>
    <x v="0"/>
    <x v="0"/>
    <n v="0"/>
    <x v="3"/>
    <x v="3"/>
    <n v="300000"/>
    <s v="Other smaller work items"/>
    <s v="Regional"/>
    <x v="1"/>
  </r>
  <r>
    <n v="1464"/>
    <s v="25-25A-______100"/>
    <n v="4204"/>
    <x v="16"/>
    <x v="16"/>
    <x v="23"/>
    <x v="1"/>
    <s v=""/>
    <s v=""/>
    <s v="ST"/>
    <s v="Statutory Charges"/>
    <s v="O"/>
    <x v="4"/>
    <n v="100"/>
    <x v="39"/>
    <s v="Item"/>
    <s v="-"/>
    <s v="-"/>
    <n v="300"/>
    <s v="55_ST"/>
    <s v="05__O"/>
    <s v="25-25A"/>
    <n v="142"/>
    <s v="142 - WHYALLA - 61-65 MCRITCHIE CRESCENT OFFICE BUILDING"/>
    <b v="1"/>
    <m/>
    <b v="1"/>
    <n v="1464"/>
    <s v=""/>
    <s v=""/>
    <s v="100-Statutory Charges - CITB Levy and Development Approval Fees-25"/>
    <n v="0"/>
    <s v="25-25A--100"/>
    <s v=""/>
    <s v="25-25A-"/>
    <n v="0"/>
    <m/>
    <s v="not APN"/>
    <s v="not APN"/>
    <n v="0"/>
    <n v="0.90745813953488363"/>
    <n v="0"/>
    <s v="on costs"/>
    <n v="1"/>
    <n v="8.7097309848111759E-2"/>
    <m/>
    <n v="0"/>
    <x v="1"/>
    <n v="0.9390397789826227"/>
    <n v="0"/>
    <x v="0"/>
    <x v="0"/>
    <n v="0"/>
    <x v="3"/>
    <x v="3"/>
    <n v="300000"/>
    <s v="Other smaller work items"/>
    <s v="Regional"/>
    <x v="1"/>
  </r>
  <r>
    <n v="1475"/>
    <s v="25-25B-______100"/>
    <n v="4238"/>
    <x v="16"/>
    <x v="16"/>
    <x v="106"/>
    <x v="74"/>
    <s v=""/>
    <s v=""/>
    <s v="ST"/>
    <s v="Statutory Charges"/>
    <s v="O"/>
    <x v="4"/>
    <n v="100"/>
    <x v="39"/>
    <s v="Item"/>
    <s v="-"/>
    <s v="-"/>
    <n v="300"/>
    <s v="55_ST"/>
    <s v="05__O"/>
    <s v="25-25B"/>
    <n v="143"/>
    <s v="143 - WHYALLA - 61-65 MCRITCHIE CRESCENT GARAGE / STORAGE"/>
    <b v="1"/>
    <m/>
    <b v="1"/>
    <n v="1475"/>
    <s v=""/>
    <s v=""/>
    <s v="100-Statutory Charges - CITB Levy and Development Approval Fees-25"/>
    <n v="0"/>
    <s v="25-25B--100"/>
    <s v=""/>
    <s v="25-25B-"/>
    <n v="0"/>
    <m/>
    <s v="not APN"/>
    <s v="not APN"/>
    <n v="0"/>
    <n v="0.89050482315112545"/>
    <n v="0"/>
    <s v="on costs"/>
    <n v="1"/>
    <n v="8.6884667074593275E-2"/>
    <m/>
    <n v="0"/>
    <x v="1"/>
    <n v="0.94047082475121058"/>
    <n v="0"/>
    <x v="0"/>
    <x v="0"/>
    <n v="0"/>
    <x v="3"/>
    <x v="3"/>
    <n v="300000"/>
    <s v="Other smaller work items"/>
    <s v="Regional"/>
    <x v="1"/>
  </r>
  <r>
    <n v="1488"/>
    <s v="25-25E-______100"/>
    <n v="4285"/>
    <x v="16"/>
    <x v="16"/>
    <x v="107"/>
    <x v="10"/>
    <s v=""/>
    <s v=""/>
    <s v="ST"/>
    <s v="Statutory Charges"/>
    <s v="O"/>
    <x v="4"/>
    <n v="100"/>
    <x v="39"/>
    <s v="Item"/>
    <s v="-"/>
    <s v="-"/>
    <n v="3400"/>
    <s v="55_ST"/>
    <s v="05__O"/>
    <s v="25-25E"/>
    <n v="146"/>
    <s v="146 - WHYALLA - 61-65 MCRITCHIE CRESCENT EXTERNAL WORKS"/>
    <b v="1"/>
    <m/>
    <b v="1"/>
    <n v="1488"/>
    <s v=""/>
    <s v=""/>
    <s v="100-Statutory Charges - CITB Levy and Development Approval Fees-25"/>
    <n v="0"/>
    <s v="25-25E--100"/>
    <s v=""/>
    <s v="25-25E-"/>
    <n v="0"/>
    <m/>
    <s v="not APN"/>
    <s v="not APN"/>
    <n v="0"/>
    <n v="0.85344627537026885"/>
    <n v="0"/>
    <s v="on costs"/>
    <n v="1"/>
    <n v="8.5871321516188273E-2"/>
    <m/>
    <n v="0"/>
    <x v="1"/>
    <n v="0.94554332103393723"/>
    <n v="0"/>
    <x v="0"/>
    <x v="0"/>
    <n v="0"/>
    <x v="3"/>
    <x v="3"/>
    <n v="300000"/>
    <s v="Other smaller work items"/>
    <s v="Regional"/>
    <x v="1"/>
  </r>
  <r>
    <n v="1502"/>
    <s v="26-26A-______100"/>
    <n v="4327"/>
    <x v="9"/>
    <x v="9"/>
    <x v="108"/>
    <x v="40"/>
    <s v=""/>
    <s v=""/>
    <s v="ST"/>
    <s v="Statutory Charges"/>
    <s v="O"/>
    <x v="4"/>
    <n v="100"/>
    <x v="39"/>
    <s v="Item"/>
    <s v="-"/>
    <s v="-"/>
    <n v="800"/>
    <s v="55_ST"/>
    <s v="05__O"/>
    <s v="26-26A"/>
    <n v="148"/>
    <s v="148 - WUDINNA - LEFEVRE STREET OFFICE BUILDING"/>
    <b v="1"/>
    <m/>
    <b v="1"/>
    <n v="1502"/>
    <s v=""/>
    <s v=""/>
    <s v="100-Statutory Charges - CITB Levy and Development Approval Fees-26"/>
    <n v="0"/>
    <s v="26-26A--100"/>
    <s v=""/>
    <s v="26-26A-"/>
    <n v="0"/>
    <m/>
    <s v="not APN"/>
    <s v="not APN"/>
    <n v="0"/>
    <n v="1.1022362799263352"/>
    <n v="0"/>
    <s v="on costs"/>
    <n v="1"/>
    <n v="7.5364034191531842E-2"/>
    <m/>
    <n v="0"/>
    <x v="1"/>
    <n v="0.95181838720723866"/>
    <n v="0"/>
    <x v="0"/>
    <x v="0"/>
    <n v="0"/>
    <x v="3"/>
    <x v="3"/>
    <n v="300000"/>
    <s v="Other smaller work items"/>
    <s v="Regional"/>
    <x v="1"/>
  </r>
  <r>
    <n v="1512"/>
    <s v="26-26B-______100"/>
    <n v="4357"/>
    <x v="9"/>
    <x v="9"/>
    <x v="109"/>
    <x v="75"/>
    <s v=""/>
    <s v=""/>
    <s v="ST"/>
    <s v="Statutory Charges"/>
    <s v="O"/>
    <x v="4"/>
    <n v="100"/>
    <x v="39"/>
    <s v="Item"/>
    <s v="-"/>
    <s v="-"/>
    <n v="200"/>
    <s v="55_ST"/>
    <s v="05__O"/>
    <s v="26-26B"/>
    <n v="149"/>
    <s v="149 - WUDINNA - LEFEVRE STREET STORAGE SHED"/>
    <b v="1"/>
    <m/>
    <b v="1"/>
    <n v="1512"/>
    <s v=""/>
    <s v=""/>
    <s v="100-Statutory Charges - CITB Levy and Development Approval Fees-26"/>
    <n v="0"/>
    <s v="26-26B--100"/>
    <s v=""/>
    <s v="26-26B-"/>
    <n v="0"/>
    <m/>
    <s v="not APN"/>
    <s v="not APN"/>
    <n v="0"/>
    <n v="1.1367501006036216"/>
    <n v="0"/>
    <s v="on costs"/>
    <n v="1"/>
    <n v="7.7081859311813161E-2"/>
    <m/>
    <n v="0"/>
    <x v="1"/>
    <n v="0.95291746016440471"/>
    <n v="0"/>
    <x v="0"/>
    <x v="0"/>
    <n v="0"/>
    <x v="3"/>
    <x v="3"/>
    <n v="300000"/>
    <s v="Other smaller work items"/>
    <s v="Regional"/>
    <x v="1"/>
  </r>
  <r>
    <n v="1519"/>
    <s v="26-26C-______100"/>
    <n v="4380"/>
    <x v="9"/>
    <x v="9"/>
    <x v="110"/>
    <x v="67"/>
    <s v=""/>
    <s v=""/>
    <s v="ST"/>
    <s v="Statutory Charges"/>
    <s v="O"/>
    <x v="4"/>
    <n v="100"/>
    <x v="39"/>
    <s v="Item"/>
    <s v="-"/>
    <s v="-"/>
    <n v="500"/>
    <s v="55_ST"/>
    <s v="05__O"/>
    <s v="26-26C"/>
    <n v="150"/>
    <s v="150 - WUDINNA - LEFEVRE STREET WASH BAY"/>
    <b v="1"/>
    <m/>
    <b v="1"/>
    <n v="1519"/>
    <s v=""/>
    <s v=""/>
    <s v="100-Statutory Charges - CITB Levy and Development Approval Fees-26"/>
    <n v="0"/>
    <s v="26-26C--100"/>
    <s v=""/>
    <s v="26-26C-"/>
    <n v="0"/>
    <m/>
    <s v="not APN"/>
    <s v="not APN"/>
    <n v="0"/>
    <n v="1.1063543076923077"/>
    <n v="0"/>
    <s v="on costs"/>
    <n v="1"/>
    <n v="7.5404693455178945E-2"/>
    <m/>
    <n v="0"/>
    <x v="1"/>
    <n v="0.95252460631394986"/>
    <n v="0"/>
    <x v="0"/>
    <x v="0"/>
    <n v="0"/>
    <x v="3"/>
    <x v="3"/>
    <n v="300000"/>
    <s v="Other smaller work items"/>
    <s v="Regional"/>
    <x v="1"/>
  </r>
  <r>
    <n v="1539"/>
    <s v="26-26D-______100"/>
    <n v="4434"/>
    <x v="9"/>
    <x v="9"/>
    <x v="12"/>
    <x v="10"/>
    <s v=""/>
    <s v=""/>
    <s v="ST"/>
    <s v="Statutory Charges"/>
    <s v="O"/>
    <x v="4"/>
    <n v="100"/>
    <x v="39"/>
    <s v="Item"/>
    <s v="-"/>
    <s v="-"/>
    <n v="1600"/>
    <s v="55_ST"/>
    <s v="05__O"/>
    <s v="26-26D"/>
    <n v="151"/>
    <s v="151 - WUDINNA - LEFEVRE STREET EXTERNAL WORKS"/>
    <b v="1"/>
    <m/>
    <b v="1"/>
    <n v="1539"/>
    <s v=""/>
    <s v=""/>
    <s v="100-Statutory Charges - CITB Levy and Development Approval Fees-26"/>
    <n v="0"/>
    <s v="26-26D--100"/>
    <s v=""/>
    <s v="26-26D-"/>
    <n v="0"/>
    <m/>
    <s v="not APN"/>
    <s v="not APN"/>
    <n v="0"/>
    <n v="1.0929896606695513"/>
    <n v="0"/>
    <s v="on costs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549"/>
    <s v="27-27C-______100"/>
    <n v="4472"/>
    <x v="33"/>
    <x v="33"/>
    <x v="111"/>
    <x v="67"/>
    <s v=""/>
    <s v=""/>
    <s v="ST"/>
    <s v="Statutory Charges"/>
    <s v="O"/>
    <x v="4"/>
    <n v="100"/>
    <x v="39"/>
    <s v="Item"/>
    <s v="-"/>
    <s v="-"/>
    <n v="500"/>
    <s v="55_ST"/>
    <s v="05__O"/>
    <s v="27-27C"/>
    <n v="155"/>
    <s v="155 - STREAKY BAY - MUDGE TERRACE WASH BAY"/>
    <b v="1"/>
    <m/>
    <b v="1"/>
    <n v="1549"/>
    <s v=""/>
    <s v=""/>
    <s v="100-Statutory Charges - CITB Levy and Development Approval Fees-27"/>
    <n v="0"/>
    <s v="27-27C--100"/>
    <s v=""/>
    <s v="27-27C-"/>
    <n v="1"/>
    <m/>
    <s v="not APN"/>
    <s v="not APN"/>
    <n v="0"/>
    <n v="1.1063692307692308"/>
    <n v="0"/>
    <s v="on costs"/>
    <n v="1"/>
    <n v="7.5404118949997642E-2"/>
    <m/>
    <n v="0"/>
    <x v="1"/>
    <n v="0.95252494266473842"/>
    <n v="0"/>
    <x v="1"/>
    <x v="0"/>
    <n v="0"/>
    <x v="3"/>
    <x v="3"/>
    <n v="300000"/>
    <s v="Other smaller work items"/>
    <s v="Regional"/>
    <x v="1"/>
  </r>
  <r>
    <n v="1560"/>
    <s v="27-27D-______100"/>
    <n v="4505"/>
    <x v="33"/>
    <x v="33"/>
    <x v="112"/>
    <x v="11"/>
    <s v=""/>
    <s v=""/>
    <s v="ST"/>
    <s v="Statutory Charges"/>
    <s v="O"/>
    <x v="4"/>
    <n v="100"/>
    <x v="39"/>
    <s v="Item"/>
    <s v="-"/>
    <s v="-"/>
    <n v="600"/>
    <s v="55_ST"/>
    <s v="05__O"/>
    <s v="27-27D"/>
    <n v="156"/>
    <s v="156 - STREAKY BAY - MUDGE TERRACE EXTERNAL WORKS"/>
    <b v="1"/>
    <m/>
    <b v="1"/>
    <n v="1560"/>
    <s v=""/>
    <s v=""/>
    <s v="100-Statutory Charges - CITB Levy and Development Approval Fees-27"/>
    <n v="0"/>
    <s v="27-27D--100"/>
    <s v=""/>
    <s v="27-27D-"/>
    <n v="1"/>
    <m/>
    <s v="not APN"/>
    <s v="not APN"/>
    <n v="0"/>
    <n v="1.1110415536374847"/>
    <n v="0"/>
    <s v="on costs"/>
    <n v="1"/>
    <n v="7.537429461437474E-2"/>
    <m/>
    <n v="0"/>
    <x v="1"/>
    <n v="0.95035205358800745"/>
    <n v="0"/>
    <x v="1"/>
    <x v="0"/>
    <n v="0"/>
    <x v="3"/>
    <x v="3"/>
    <n v="300000"/>
    <s v="Other smaller work items"/>
    <s v="Regional"/>
    <x v="1"/>
  </r>
  <r>
    <n v="1571"/>
    <s v="28-28A-______100"/>
    <n v="4540"/>
    <x v="7"/>
    <x v="7"/>
    <x v="113"/>
    <x v="40"/>
    <s v=""/>
    <s v=""/>
    <s v="ST"/>
    <s v="Statutory Charges"/>
    <s v="O"/>
    <x v="4"/>
    <n v="100"/>
    <x v="39"/>
    <s v="Item"/>
    <s v="-"/>
    <s v="-"/>
    <n v="6000"/>
    <s v="55_ST"/>
    <s v="05__O"/>
    <s v="28-28A"/>
    <n v="158"/>
    <s v="158 - PT AUGUSTA - PT 12 CHAPEL STREET OFFICE BUILDING"/>
    <b v="1"/>
    <m/>
    <b v="1"/>
    <n v="1571"/>
    <s v=""/>
    <s v=""/>
    <s v="100-Statutory Charges - CITB Levy and Development Approval Fees-28"/>
    <n v="0"/>
    <s v="28-28A--100"/>
    <s v=""/>
    <s v="28-28A-"/>
    <n v="0"/>
    <m/>
    <s v="not APN"/>
    <s v="not APN"/>
    <n v="0"/>
    <n v="0.85211736322651388"/>
    <n v="0"/>
    <s v="on costs"/>
    <n v="1"/>
    <n v="8.5867402785098496E-2"/>
    <m/>
    <n v="0"/>
    <x v="1"/>
    <n v="0.94572485255448979"/>
    <n v="0"/>
    <x v="0"/>
    <x v="0"/>
    <n v="0"/>
    <x v="3"/>
    <x v="3"/>
    <n v="300000"/>
    <s v="Other smaller work items"/>
    <s v="Regional"/>
    <x v="1"/>
  </r>
  <r>
    <n v="1589"/>
    <s v="28-28B-______100"/>
    <n v="4590"/>
    <x v="7"/>
    <x v="7"/>
    <x v="14"/>
    <x v="12"/>
    <s v=""/>
    <s v=""/>
    <s v="ST"/>
    <s v="Statutory Charges"/>
    <s v="O"/>
    <x v="4"/>
    <n v="100"/>
    <x v="39"/>
    <s v="Item"/>
    <s v="-"/>
    <s v="-"/>
    <n v="500"/>
    <s v="55_ST"/>
    <s v="05__O"/>
    <s v="28-28B"/>
    <n v="159"/>
    <s v="159 - PT AUGUSTA - PT 12 CHAPEL STREET TENANT OFFICE"/>
    <b v="1"/>
    <m/>
    <b v="1"/>
    <n v="1589"/>
    <s v=""/>
    <s v=""/>
    <s v="100-Statutory Charges - CITB Levy and Development Approval Fees-28"/>
    <n v="0"/>
    <s v="28-28B--100"/>
    <s v=""/>
    <s v="28-28B-"/>
    <n v="0"/>
    <m/>
    <s v="not APN"/>
    <s v="not APN"/>
    <n v="0"/>
    <n v="0.866044766505636"/>
    <n v="0"/>
    <s v="on costs"/>
    <n v="1"/>
    <n v="8.6238104531456181E-2"/>
    <m/>
    <n v="0"/>
    <x v="1"/>
    <n v="0.94390815849793985"/>
    <n v="0"/>
    <x v="0"/>
    <x v="0"/>
    <n v="0"/>
    <x v="3"/>
    <x v="3"/>
    <n v="300000"/>
    <s v="Other smaller work items"/>
    <s v="Regional"/>
    <x v="1"/>
  </r>
  <r>
    <n v="1603"/>
    <s v="28-28C-______100"/>
    <n v="4630"/>
    <x v="7"/>
    <x v="7"/>
    <x v="10"/>
    <x v="9"/>
    <s v=""/>
    <s v=""/>
    <s v="ST"/>
    <s v="Statutory Charges"/>
    <s v="O"/>
    <x v="4"/>
    <n v="100"/>
    <x v="39"/>
    <s v="Item"/>
    <s v="-"/>
    <s v="-"/>
    <n v="300"/>
    <s v="55_ST"/>
    <s v="05__O"/>
    <s v="28-28C"/>
    <n v="160"/>
    <s v="160 - PT AUGUSTA - PT 12 CHAPEL STREET GARAGE / STORE"/>
    <b v="1"/>
    <m/>
    <b v="1"/>
    <n v="1603"/>
    <s v=""/>
    <s v=""/>
    <s v="100-Statutory Charges - CITB Levy and Development Approval Fees-28"/>
    <n v="0"/>
    <s v="28-28C--100"/>
    <s v=""/>
    <s v="28-28C-"/>
    <n v="0"/>
    <m/>
    <s v="not APN"/>
    <s v="not APN"/>
    <n v="0"/>
    <n v="0.89367966339410942"/>
    <n v="0"/>
    <s v="on costs"/>
    <n v="1"/>
    <n v="8.6942969276286738E-2"/>
    <m/>
    <n v="0"/>
    <x v="1"/>
    <n v="0.94074923773894348"/>
    <n v="0"/>
    <x v="0"/>
    <x v="0"/>
    <n v="0"/>
    <x v="3"/>
    <x v="3"/>
    <n v="300000"/>
    <s v="Other smaller work items"/>
    <s v="Regional"/>
    <x v="1"/>
  </r>
  <r>
    <n v="1613"/>
    <s v="28-28F-______100"/>
    <n v="4668"/>
    <x v="7"/>
    <x v="7"/>
    <x v="114"/>
    <x v="72"/>
    <s v=""/>
    <s v=""/>
    <s v="ST"/>
    <s v="Statutory Charges"/>
    <s v="O"/>
    <x v="4"/>
    <n v="100"/>
    <x v="39"/>
    <s v="Item"/>
    <s v="-"/>
    <s v="-"/>
    <n v="200"/>
    <s v="55_ST"/>
    <s v="05__O"/>
    <s v="28-28F"/>
    <n v="163"/>
    <s v="163 - PT AUGUSTA - PT 12 CHAPEL STREET WORKSHOP / STORE"/>
    <b v="1"/>
    <m/>
    <b v="1"/>
    <n v="1613"/>
    <s v=""/>
    <s v=""/>
    <s v="100-Statutory Charges - CITB Levy and Development Approval Fees-28"/>
    <n v="0"/>
    <s v="28-28F--100"/>
    <s v=""/>
    <s v="28-28F-"/>
    <n v="0"/>
    <m/>
    <s v="not APN"/>
    <s v="not APN"/>
    <n v="0"/>
    <n v="0.88554880000000002"/>
    <n v="0"/>
    <s v="on costs"/>
    <n v="1"/>
    <n v="8.6010829992222163E-2"/>
    <m/>
    <n v="0"/>
    <x v="1"/>
    <n v="0.94342937893377954"/>
    <n v="0"/>
    <x v="0"/>
    <x v="0"/>
    <n v="0"/>
    <x v="3"/>
    <x v="3"/>
    <n v="300000"/>
    <s v="Other smaller work items"/>
    <s v="Regional"/>
    <x v="1"/>
  </r>
  <r>
    <n v="1620"/>
    <s v="28-28G-______100"/>
    <n v="4691"/>
    <x v="7"/>
    <x v="7"/>
    <x v="115"/>
    <x v="67"/>
    <s v=""/>
    <s v=""/>
    <s v="ST"/>
    <s v="Statutory Charges"/>
    <s v="O"/>
    <x v="4"/>
    <n v="100"/>
    <x v="39"/>
    <s v="Item"/>
    <s v="-"/>
    <s v="-"/>
    <n v="500"/>
    <s v="55_ST"/>
    <s v="05__O"/>
    <s v="28-28G"/>
    <n v="164"/>
    <s v="164 - PT AUGUSTA - PT 12 CHAPEL STREET WASH BAY"/>
    <b v="1"/>
    <m/>
    <b v="1"/>
    <n v="1620"/>
    <s v=""/>
    <s v=""/>
    <s v="100-Statutory Charges - CITB Levy and Development Approval Fees-28"/>
    <n v="0"/>
    <s v="28-28G--100"/>
    <s v=""/>
    <s v="28-28G-"/>
    <n v="0"/>
    <m/>
    <s v="not APN"/>
    <s v="not APN"/>
    <n v="0"/>
    <n v="0.86329230769230769"/>
    <n v="0"/>
    <s v="on costs"/>
    <n v="1"/>
    <n v="8.6087845472317376E-2"/>
    <m/>
    <n v="0"/>
    <x v="1"/>
    <n v="0.94633155539409153"/>
    <n v="0"/>
    <x v="0"/>
    <x v="0"/>
    <n v="0"/>
    <x v="3"/>
    <x v="3"/>
    <n v="300000"/>
    <s v="Other smaller work items"/>
    <s v="Regional"/>
    <x v="1"/>
  </r>
  <r>
    <n v="1630"/>
    <s v="28-28H-______100"/>
    <n v="4723"/>
    <x v="7"/>
    <x v="7"/>
    <x v="116"/>
    <x v="10"/>
    <s v=""/>
    <s v=""/>
    <s v="ST"/>
    <s v="Statutory Charges"/>
    <s v="O"/>
    <x v="4"/>
    <n v="100"/>
    <x v="39"/>
    <s v="Item"/>
    <s v="-"/>
    <s v="-"/>
    <n v="600"/>
    <s v="55_ST"/>
    <s v="05__O"/>
    <s v="28-28H"/>
    <n v="165"/>
    <s v="165 - PT AUGUSTA - PT 12 CHAPEL STREET EXTERNAL WORKS"/>
    <b v="1"/>
    <m/>
    <b v="1"/>
    <n v="1630"/>
    <s v=""/>
    <s v=""/>
    <s v="100-Statutory Charges - CITB Levy and Development Approval Fees-28"/>
    <n v="0"/>
    <s v="28-28H--100"/>
    <s v=""/>
    <s v="28-28H-"/>
    <n v="0"/>
    <m/>
    <s v="not APN"/>
    <s v="not APN"/>
    <n v="0"/>
    <n v="0.86383398533007327"/>
    <n v="0"/>
    <s v="on costs"/>
    <n v="1"/>
    <n v="8.620590158477795E-2"/>
    <m/>
    <n v="0"/>
    <x v="1"/>
    <n v="0.94424826392373373"/>
    <n v="0"/>
    <x v="0"/>
    <x v="0"/>
    <n v="0"/>
    <x v="3"/>
    <x v="3"/>
    <n v="300000"/>
    <s v="Other smaller work items"/>
    <s v="Regional"/>
    <x v="1"/>
  </r>
  <r>
    <n v="1643"/>
    <s v="29-29A-______100"/>
    <n v="4758"/>
    <x v="34"/>
    <x v="34"/>
    <x v="117"/>
    <x v="40"/>
    <s v=""/>
    <s v=""/>
    <s v="ST"/>
    <s v="Statutory Charges"/>
    <s v="O"/>
    <x v="4"/>
    <n v="100"/>
    <x v="39"/>
    <s v="Item"/>
    <s v="-"/>
    <s v="-"/>
    <n v="400"/>
    <s v="55_ST"/>
    <s v="05__O"/>
    <s v="29-29A"/>
    <n v="167"/>
    <s v="167 - PT LINCOLN - BEL AIRE DRIVE OFFICE BUILDING"/>
    <b v="1"/>
    <m/>
    <b v="1"/>
    <n v="1643"/>
    <s v=""/>
    <s v=""/>
    <s v="100-Statutory Charges - CITB Levy and Development Approval Fees-29"/>
    <n v="0"/>
    <s v="29-29A--100"/>
    <s v=""/>
    <s v="29-29A-"/>
    <n v="0"/>
    <m/>
    <s v="not APN"/>
    <s v="not APN"/>
    <n v="0"/>
    <n v="0.94813999999999998"/>
    <n v="0"/>
    <s v="on costs"/>
    <n v="1"/>
    <n v="8.2851414273641663E-2"/>
    <m/>
    <n v="0"/>
    <x v="1"/>
    <n v="0.9467319674634983"/>
    <n v="0"/>
    <x v="0"/>
    <x v="0"/>
    <n v="0"/>
    <x v="3"/>
    <x v="3"/>
    <n v="300000"/>
    <s v="Other smaller work items"/>
    <s v="Regional"/>
    <x v="1"/>
  </r>
  <r>
    <n v="1655"/>
    <s v="29-29B-______100"/>
    <n v="4794"/>
    <x v="34"/>
    <x v="34"/>
    <x v="118"/>
    <x v="72"/>
    <s v=""/>
    <s v=""/>
    <s v="ST"/>
    <s v="Statutory Charges"/>
    <s v="O"/>
    <x v="4"/>
    <n v="100"/>
    <x v="39"/>
    <s v="Item"/>
    <s v="-"/>
    <s v="-"/>
    <n v="300"/>
    <s v="55_ST"/>
    <s v="05__O"/>
    <s v="29-29B"/>
    <n v="168"/>
    <s v="168 - PT LINCOLN - BEL AIRE DRIVE WORKSHOP / STORE"/>
    <b v="1"/>
    <m/>
    <b v="1"/>
    <n v="1655"/>
    <s v=""/>
    <s v=""/>
    <s v="100-Statutory Charges - CITB Levy and Development Approval Fees-29"/>
    <n v="0"/>
    <s v="29-29B--100"/>
    <s v=""/>
    <s v="29-29B-"/>
    <n v="0"/>
    <m/>
    <s v="not APN"/>
    <s v="not APN"/>
    <n v="0"/>
    <n v="0.97562825688073396"/>
    <n v="0"/>
    <s v="on costs"/>
    <n v="1"/>
    <n v="8.2435473633013762E-2"/>
    <m/>
    <n v="0"/>
    <x v="1"/>
    <n v="0.9442750716204642"/>
    <n v="0"/>
    <x v="0"/>
    <x v="0"/>
    <n v="0"/>
    <x v="3"/>
    <x v="3"/>
    <n v="300000"/>
    <s v="Other smaller work items"/>
    <s v="Regional"/>
    <x v="1"/>
  </r>
  <r>
    <n v="1666"/>
    <s v="29-29D-______100"/>
    <n v="4832"/>
    <x v="34"/>
    <x v="34"/>
    <x v="119"/>
    <x v="75"/>
    <s v=""/>
    <s v=""/>
    <s v="ST"/>
    <s v="Statutory Charges"/>
    <s v="O"/>
    <x v="4"/>
    <n v="100"/>
    <x v="39"/>
    <s v="Item"/>
    <s v="-"/>
    <s v="-"/>
    <n v="100"/>
    <s v="55_ST"/>
    <s v="05__O"/>
    <s v="29-29D"/>
    <n v="170"/>
    <s v="170 - PT LINCOLN - BEL AIRE DRIVE STORAGE SHED"/>
    <b v="1"/>
    <m/>
    <b v="1"/>
    <n v="1666"/>
    <s v=""/>
    <s v=""/>
    <s v="100-Statutory Charges - CITB Levy and Development Approval Fees-29"/>
    <n v="0"/>
    <s v="29-29D--100"/>
    <s v=""/>
    <s v="29-29D-"/>
    <n v="0"/>
    <m/>
    <s v="not APN"/>
    <s v="not APN"/>
    <n v="0"/>
    <n v="1.2230742857142858"/>
    <n v="0"/>
    <s v="on costs"/>
    <n v="1"/>
    <n v="8.3556615177223584E-2"/>
    <m/>
    <n v="0"/>
    <x v="1"/>
    <n v="0.93573892524637692"/>
    <n v="0"/>
    <x v="0"/>
    <x v="0"/>
    <n v="0"/>
    <x v="3"/>
    <x v="3"/>
    <n v="300000"/>
    <s v="Other smaller work items"/>
    <s v="Regional"/>
    <x v="1"/>
  </r>
  <r>
    <n v="1673"/>
    <s v="29-29E-______100"/>
    <n v="4855"/>
    <x v="34"/>
    <x v="34"/>
    <x v="120"/>
    <x v="76"/>
    <s v=""/>
    <s v=""/>
    <s v="ST"/>
    <s v="Statutory Charges"/>
    <s v="O"/>
    <x v="4"/>
    <n v="100"/>
    <x v="39"/>
    <s v="Item"/>
    <s v="-"/>
    <s v="-"/>
    <n v="400"/>
    <s v="55_ST"/>
    <s v="05__O"/>
    <s v="29-29E"/>
    <n v="171"/>
    <s v="171 - PT LINCOLN - BEL AIRE DRIVE TOILET BLOCK"/>
    <b v="1"/>
    <m/>
    <b v="1"/>
    <n v="1673"/>
    <s v=""/>
    <s v=""/>
    <s v="100-Statutory Charges - CITB Levy and Development Approval Fees-29"/>
    <n v="0"/>
    <s v="29-29E--100"/>
    <s v=""/>
    <s v="29-29E-"/>
    <n v="0"/>
    <m/>
    <s v="not APN"/>
    <s v="not APN"/>
    <n v="0"/>
    <n v="0.96430636363636368"/>
    <n v="0"/>
    <s v="on costs"/>
    <n v="1"/>
    <n v="8.267622437224946E-2"/>
    <m/>
    <n v="0"/>
    <x v="1"/>
    <n v="0.94793443163142943"/>
    <n v="0"/>
    <x v="0"/>
    <x v="0"/>
    <n v="0"/>
    <x v="3"/>
    <x v="3"/>
    <n v="300000"/>
    <s v="Other smaller work items"/>
    <s v="Regional"/>
    <x v="1"/>
  </r>
  <r>
    <n v="1681"/>
    <s v="29-29F-______100"/>
    <n v="4881"/>
    <x v="34"/>
    <x v="34"/>
    <x v="121"/>
    <x v="67"/>
    <s v=""/>
    <s v=""/>
    <s v="ST"/>
    <s v="Statutory Charges"/>
    <s v="O"/>
    <x v="4"/>
    <n v="100"/>
    <x v="39"/>
    <s v="Item"/>
    <s v="-"/>
    <s v="-"/>
    <n v="500"/>
    <s v="55_ST"/>
    <s v="05__O"/>
    <s v="29-29F"/>
    <n v="172"/>
    <s v="172 - PT LINCOLN - BEL AIRE DRIVE WASH BAY"/>
    <b v="1"/>
    <m/>
    <b v="1"/>
    <n v="1681"/>
    <s v=""/>
    <s v=""/>
    <s v="100-Statutory Charges - CITB Levy and Development Approval Fees-29"/>
    <n v="0"/>
    <s v="29-29F--100"/>
    <s v=""/>
    <s v="29-29F-"/>
    <n v="0"/>
    <m/>
    <s v="not APN"/>
    <s v="not APN"/>
    <n v="0"/>
    <n v="0.94483076923076925"/>
    <n v="0"/>
    <s v="on costs"/>
    <n v="1"/>
    <n v="8.2181930248086704E-2"/>
    <m/>
    <n v="0"/>
    <x v="1"/>
    <n v="0.94858164443811599"/>
    <n v="0"/>
    <x v="0"/>
    <x v="0"/>
    <n v="0"/>
    <x v="3"/>
    <x v="3"/>
    <n v="300000"/>
    <s v="Other smaller work items"/>
    <s v="Regional"/>
    <x v="1"/>
  </r>
  <r>
    <n v="1693"/>
    <s v="29-29G-______100"/>
    <n v="4917"/>
    <x v="34"/>
    <x v="34"/>
    <x v="122"/>
    <x v="10"/>
    <s v=""/>
    <s v=""/>
    <s v="ST"/>
    <s v="Statutory Charges"/>
    <s v="O"/>
    <x v="4"/>
    <n v="100"/>
    <x v="39"/>
    <s v="Item"/>
    <s v="-"/>
    <s v="-"/>
    <n v="3600"/>
    <s v="55_ST"/>
    <s v="05__O"/>
    <s v="29-29G"/>
    <n v="173"/>
    <s v="173 - PT LINCOLN - BEL AIRE DRIVE EXTERNAL WORKS"/>
    <b v="1"/>
    <m/>
    <b v="1"/>
    <n v="1693"/>
    <s v=""/>
    <s v=""/>
    <s v="100-Statutory Charges - CITB Levy and Development Approval Fees-29"/>
    <n v="0"/>
    <s v="29-29G--100"/>
    <s v=""/>
    <s v="29-29G-"/>
    <n v="0"/>
    <m/>
    <s v="not APN"/>
    <s v="not APN"/>
    <n v="0"/>
    <n v="0.93321994863893165"/>
    <n v="0"/>
    <s v="on costs"/>
    <n v="1"/>
    <n v="8.1982781983026887E-2"/>
    <m/>
    <n v="0"/>
    <x v="1"/>
    <n v="0.94792744924916217"/>
    <n v="0"/>
    <x v="0"/>
    <x v="0"/>
    <n v="0"/>
    <x v="3"/>
    <x v="3"/>
    <n v="300000"/>
    <s v="Other smaller work items"/>
    <s v="Regional"/>
    <x v="1"/>
  </r>
  <r>
    <n v="1705"/>
    <s v="30-30A-______100"/>
    <n v="4953"/>
    <x v="35"/>
    <x v="35"/>
    <x v="123"/>
    <x v="40"/>
    <s v=""/>
    <s v=""/>
    <s v="ST"/>
    <s v="Statutory Charges"/>
    <s v="O"/>
    <x v="4"/>
    <n v="100"/>
    <x v="39"/>
    <s v="Item"/>
    <s v="-"/>
    <s v="-"/>
    <n v="600"/>
    <s v="55_ST"/>
    <s v="05__O"/>
    <s v="30-30A"/>
    <n v="175"/>
    <s v="175 - CEDUNA - GOODES ROAD OFFICE BUILDING"/>
    <b v="1"/>
    <m/>
    <b v="1"/>
    <n v="1705"/>
    <s v=""/>
    <s v=""/>
    <s v="100-Statutory Charges - CITB Levy and Development Approval Fees-30"/>
    <n v="0"/>
    <s v="30-30A--100"/>
    <s v=""/>
    <s v="30-30A-"/>
    <n v="0"/>
    <m/>
    <s v="not APN"/>
    <s v="not APN"/>
    <n v="0"/>
    <n v="1.1743183186951067"/>
    <n v="0"/>
    <s v="on costs"/>
    <n v="1"/>
    <n v="7.2404050245440457E-2"/>
    <m/>
    <n v="0"/>
    <x v="1"/>
    <n v="0.9538354569888704"/>
    <n v="0"/>
    <x v="0"/>
    <x v="0"/>
    <n v="0"/>
    <x v="3"/>
    <x v="3"/>
    <n v="300000"/>
    <s v="Other smaller work items"/>
    <s v="Regional"/>
    <x v="1"/>
  </r>
  <r>
    <n v="1716"/>
    <s v="30-30C-______100"/>
    <n v="4991"/>
    <x v="35"/>
    <x v="35"/>
    <x v="124"/>
    <x v="77"/>
    <s v=""/>
    <s v=""/>
    <s v="ST"/>
    <s v="Statutory Charges"/>
    <s v="O"/>
    <x v="4"/>
    <n v="100"/>
    <x v="39"/>
    <s v="Item"/>
    <s v="-"/>
    <s v="-"/>
    <n v="100"/>
    <s v="55_ST"/>
    <s v="05__O"/>
    <s v="30-30C"/>
    <n v="177"/>
    <s v="177 - CEDUNA - GOODES ROAD STORAGE"/>
    <b v="1"/>
    <m/>
    <b v="1"/>
    <n v="1716"/>
    <s v=""/>
    <s v=""/>
    <s v="100-Statutory Charges - CITB Levy and Development Approval Fees-30"/>
    <n v="0"/>
    <s v="30-30C--100"/>
    <s v=""/>
    <s v="30-30C-"/>
    <n v="0"/>
    <m/>
    <s v="not APN"/>
    <s v="not APN"/>
    <n v="0"/>
    <n v="1.6328473684210525"/>
    <n v="0"/>
    <s v="on costs"/>
    <n v="1"/>
    <n v="7.5229827121857273E-2"/>
    <m/>
    <n v="0"/>
    <x v="1"/>
    <n v="0.95002408838939634"/>
    <n v="0"/>
    <x v="0"/>
    <x v="0"/>
    <n v="0"/>
    <x v="3"/>
    <x v="3"/>
    <n v="300000"/>
    <s v="Other smaller work items"/>
    <s v="Regional"/>
    <x v="1"/>
  </r>
  <r>
    <n v="1731"/>
    <s v="30-30E-______100"/>
    <n v="5035"/>
    <x v="35"/>
    <x v="35"/>
    <x v="125"/>
    <x v="10"/>
    <s v=""/>
    <s v=""/>
    <s v="ST"/>
    <s v="Statutory Charges"/>
    <s v="O"/>
    <x v="4"/>
    <n v="100"/>
    <x v="39"/>
    <s v="Item"/>
    <s v="-"/>
    <s v="-"/>
    <n v="2400"/>
    <s v="55_ST"/>
    <s v="05__O"/>
    <s v="30-30E"/>
    <n v="179"/>
    <s v="179 - CEDUNA - GOODES ROAD EXTERNAL WORKS"/>
    <b v="1"/>
    <m/>
    <b v="1"/>
    <n v="1731"/>
    <s v=""/>
    <s v=""/>
    <s v="100-Statutory Charges - CITB Levy and Development Approval Fees-30"/>
    <n v="0"/>
    <s v="30-30E--100"/>
    <s v=""/>
    <s v="30-30E-"/>
    <n v="0"/>
    <m/>
    <s v="not APN"/>
    <s v="not APN"/>
    <n v="0"/>
    <n v="1.1750812567049809"/>
    <n v="0"/>
    <s v="on costs"/>
    <n v="1"/>
    <n v="7.2225047930687403E-2"/>
    <m/>
    <n v="0"/>
    <x v="1"/>
    <n v="0.95349625446150599"/>
    <n v="0"/>
    <x v="0"/>
    <x v="0"/>
    <n v="0"/>
    <x v="3"/>
    <x v="3"/>
    <n v="300000"/>
    <s v="Other smaller work items"/>
    <s v="Regional"/>
    <x v="1"/>
  </r>
  <r>
    <n v="1742"/>
    <s v="31-31A-______100"/>
    <n v="5070"/>
    <x v="36"/>
    <x v="36"/>
    <x v="126"/>
    <x v="1"/>
    <s v=""/>
    <s v=""/>
    <s v="ST"/>
    <s v="Statutory Charges"/>
    <s v="O"/>
    <x v="4"/>
    <n v="100"/>
    <x v="39"/>
    <s v="Item"/>
    <s v="-"/>
    <s v="-"/>
    <n v="3500"/>
    <s v="55_ST"/>
    <s v="05__O"/>
    <s v="31-31A"/>
    <n v="181"/>
    <s v="181 - CLARE - 14 LENNON STREET OFFICE BUILDING"/>
    <b v="1"/>
    <m/>
    <b v="1"/>
    <n v="1742"/>
    <s v=""/>
    <s v=""/>
    <s v="100-Statutory Charges - CITB Levy and Development Approval Fees-31"/>
    <n v="0"/>
    <s v="31-31A--100"/>
    <s v=""/>
    <s v="31-31A-"/>
    <n v="0"/>
    <m/>
    <s v="not APN"/>
    <s v="not APN"/>
    <n v="0"/>
    <n v="0.77045310805173117"/>
    <n v="0"/>
    <s v="on costs"/>
    <n v="1"/>
    <n v="9.01670147430262E-2"/>
    <m/>
    <n v="1"/>
    <x v="1"/>
    <n v="0.94344659229312311"/>
    <n v="0"/>
    <x v="0"/>
    <x v="0"/>
    <n v="0"/>
    <x v="2"/>
    <x v="2"/>
    <n v="350000"/>
    <s v="Other smaller work items"/>
    <s v="Regional"/>
    <x v="0"/>
  </r>
  <r>
    <n v="1759"/>
    <s v="31-31B-______100"/>
    <n v="5118"/>
    <x v="36"/>
    <x v="36"/>
    <x v="127"/>
    <x v="78"/>
    <s v=""/>
    <s v=""/>
    <s v="ST"/>
    <s v="Statutory Charges"/>
    <s v="O"/>
    <x v="4"/>
    <n v="100"/>
    <x v="39"/>
    <s v="Item"/>
    <s v="-"/>
    <s v="-"/>
    <n v="500"/>
    <s v="55_ST"/>
    <s v="05__O"/>
    <s v="31-31B"/>
    <n v="182"/>
    <s v="182 - CLARE - 14 LENNON STREET ENGINEERING OFFICE / LUNCHROOM BUILDING"/>
    <b v="1"/>
    <m/>
    <b v="1"/>
    <n v="1759"/>
    <s v=""/>
    <s v=""/>
    <s v="100-Statutory Charges - CITB Levy and Development Approval Fees-31"/>
    <n v="0"/>
    <s v="31-31B--100"/>
    <s v=""/>
    <s v="31-31B-"/>
    <n v="0"/>
    <m/>
    <s v="not APN"/>
    <s v="not APN"/>
    <n v="0"/>
    <n v="0.79719658580413277"/>
    <n v="0"/>
    <s v="on costs"/>
    <n v="1"/>
    <n v="9.049873416258522E-2"/>
    <m/>
    <n v="1"/>
    <x v="1"/>
    <n v="0.9400083928258437"/>
    <n v="0"/>
    <x v="0"/>
    <x v="0"/>
    <n v="0"/>
    <x v="2"/>
    <x v="2"/>
    <n v="350000"/>
    <s v="Other smaller work items"/>
    <s v="Regional"/>
    <x v="0"/>
  </r>
  <r>
    <n v="1769"/>
    <s v="31-31C-______100"/>
    <n v="5150"/>
    <x v="36"/>
    <x v="36"/>
    <x v="128"/>
    <x v="5"/>
    <s v=""/>
    <s v=""/>
    <s v="ST"/>
    <s v="Statutory Charges"/>
    <s v="O"/>
    <x v="4"/>
    <n v="100"/>
    <x v="39"/>
    <s v="Item"/>
    <s v="-"/>
    <s v="-"/>
    <n v="200"/>
    <s v="55_ST"/>
    <s v="05__O"/>
    <s v="31-31C"/>
    <n v="183"/>
    <s v="183 - CLARE - 14 LENNON STREET WORKSHOP"/>
    <b v="1"/>
    <m/>
    <b v="1"/>
    <n v="1769"/>
    <s v=""/>
    <s v=""/>
    <s v="100-Statutory Charges - CITB Levy and Development Approval Fees-31"/>
    <n v="0"/>
    <s v="31-31C--100"/>
    <s v=""/>
    <s v="31-31C-"/>
    <n v="0"/>
    <m/>
    <s v="not APN"/>
    <s v="not APN"/>
    <n v="0"/>
    <n v="0.81872757111597372"/>
    <n v="0"/>
    <s v="on costs"/>
    <n v="1"/>
    <n v="9.196507691893345E-2"/>
    <m/>
    <n v="1"/>
    <x v="1"/>
    <n v="0.93984300226731721"/>
    <n v="0"/>
    <x v="0"/>
    <x v="0"/>
    <n v="0"/>
    <x v="2"/>
    <x v="2"/>
    <n v="350000"/>
    <s v="Other smaller work items"/>
    <s v="Regional"/>
    <x v="0"/>
  </r>
  <r>
    <n v="1778"/>
    <s v="31-31D-______100"/>
    <n v="5179"/>
    <x v="36"/>
    <x v="36"/>
    <x v="129"/>
    <x v="79"/>
    <s v=""/>
    <s v=""/>
    <s v="ST"/>
    <s v="Statutory Charges"/>
    <s v="O"/>
    <x v="4"/>
    <n v="100"/>
    <x v="39"/>
    <s v="Item"/>
    <s v="-"/>
    <s v="-"/>
    <n v="200"/>
    <s v="55_ST"/>
    <s v="05__O"/>
    <s v="31-31D"/>
    <n v="184"/>
    <s v="184 - CLARE - 14 LENNON STREET TRUCK SHELTER"/>
    <b v="1"/>
    <m/>
    <b v="1"/>
    <n v="1778"/>
    <s v=""/>
    <s v=""/>
    <s v="100-Statutory Charges - CITB Levy and Development Approval Fees-31"/>
    <n v="0"/>
    <s v="31-31D--100"/>
    <s v=""/>
    <s v="31-31D-"/>
    <n v="0"/>
    <m/>
    <s v="not APN"/>
    <s v="not APN"/>
    <n v="0"/>
    <n v="0.82183274161735698"/>
    <n v="0"/>
    <s v="on costs"/>
    <n v="1"/>
    <n v="9.223464683353727E-2"/>
    <m/>
    <n v="1"/>
    <x v="1"/>
    <n v="0.93504167942375904"/>
    <n v="0"/>
    <x v="0"/>
    <x v="0"/>
    <n v="0"/>
    <x v="2"/>
    <x v="4"/>
    <n v="350000"/>
    <s v="Other smaller work items"/>
    <s v="Regional"/>
    <x v="0"/>
  </r>
  <r>
    <n v="1789"/>
    <s v="31-31E-______100"/>
    <n v="5212"/>
    <x v="36"/>
    <x v="36"/>
    <x v="130"/>
    <x v="11"/>
    <s v=""/>
    <s v=""/>
    <s v="ST"/>
    <s v="Statutory Charges"/>
    <s v="O"/>
    <x v="4"/>
    <n v="100"/>
    <x v="39"/>
    <s v="Item"/>
    <s v="-"/>
    <s v="-"/>
    <n v="2600"/>
    <s v="55_ST"/>
    <s v="05__O"/>
    <s v="31-31E"/>
    <n v="185"/>
    <s v="185 - CLARE - 14 LENNON STREET EXTERNAL WORKS"/>
    <b v="1"/>
    <m/>
    <b v="1"/>
    <n v="1789"/>
    <s v=""/>
    <s v=""/>
    <s v="100-Statutory Charges - CITB Levy and Development Approval Fees-31"/>
    <n v="0"/>
    <s v="31-31E--100"/>
    <s v=""/>
    <s v="31-31E-"/>
    <n v="0"/>
    <m/>
    <s v="not APN"/>
    <s v="not APN"/>
    <n v="0"/>
    <n v="0.77328604418108149"/>
    <n v="0"/>
    <s v="on costs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1804"/>
    <s v="32-32A-______100"/>
    <n v="5254"/>
    <x v="22"/>
    <x v="22"/>
    <x v="131"/>
    <x v="40"/>
    <s v=""/>
    <s v=""/>
    <s v="ST"/>
    <s v="Statutory Charges"/>
    <s v="O"/>
    <x v="4"/>
    <n v="100"/>
    <x v="39"/>
    <s v="Item"/>
    <s v="-"/>
    <s v="-"/>
    <n v="200"/>
    <s v="55_ST"/>
    <s v="05__O"/>
    <s v="32-32A"/>
    <n v="187"/>
    <s v="187 - CLEVE - DEPOT STREET OFFICE BUILDING"/>
    <b v="1"/>
    <m/>
    <b v="1"/>
    <n v="1804"/>
    <s v=""/>
    <s v=""/>
    <s v="100-Statutory Charges - CITB Levy and Development Approval Fees-32"/>
    <n v="0"/>
    <s v="32-32A--100"/>
    <s v=""/>
    <s v="32-32A-"/>
    <n v="0"/>
    <m/>
    <s v="not APN"/>
    <s v="not APN"/>
    <n v="0"/>
    <n v="1.080215611814346"/>
    <n v="0"/>
    <s v="on costs"/>
    <n v="1"/>
    <n v="7.8772703770214766E-2"/>
    <m/>
    <n v="0"/>
    <x v="1"/>
    <n v="0.94929120257130117"/>
    <n v="0"/>
    <x v="0"/>
    <x v="0"/>
    <n v="0"/>
    <x v="3"/>
    <x v="3"/>
    <n v="300000"/>
    <s v="Other smaller work items"/>
    <s v="Regional"/>
    <x v="1"/>
  </r>
  <r>
    <n v="1817"/>
    <s v="32-32B-______100"/>
    <n v="5294"/>
    <x v="22"/>
    <x v="22"/>
    <x v="40"/>
    <x v="29"/>
    <s v=""/>
    <s v=""/>
    <s v="ST"/>
    <s v="Statutory Charges"/>
    <s v="O"/>
    <x v="4"/>
    <n v="100"/>
    <x v="39"/>
    <s v="Item"/>
    <s v="-"/>
    <s v="-"/>
    <n v="400"/>
    <s v="55_ST"/>
    <s v="05__O"/>
    <s v="32-32B"/>
    <n v="188"/>
    <s v="188 - CLEVE - DEPOT STREET GARAGE / WORKSHOP"/>
    <b v="1"/>
    <m/>
    <b v="1"/>
    <n v="1817"/>
    <s v=""/>
    <s v=""/>
    <s v="100-Statutory Charges - CITB Levy and Development Approval Fees-32"/>
    <n v="0"/>
    <s v="32-32B--100"/>
    <s v=""/>
    <s v="32-32B-"/>
    <n v="0"/>
    <m/>
    <s v="not APN"/>
    <s v="not APN"/>
    <n v="0"/>
    <n v="1.0422144716293598"/>
    <n v="0"/>
    <s v="on costs"/>
    <n v="1"/>
    <n v="7.9227662338305416E-2"/>
    <m/>
    <n v="0"/>
    <x v="1"/>
    <n v="0.94901982975681953"/>
    <n v="0"/>
    <x v="0"/>
    <x v="0"/>
    <n v="0"/>
    <x v="3"/>
    <x v="3"/>
    <n v="300000"/>
    <s v="Other smaller work items"/>
    <s v="Regional"/>
    <x v="1"/>
  </r>
  <r>
    <n v="1825"/>
    <s v="32-32D-______100"/>
    <n v="5323"/>
    <x v="22"/>
    <x v="22"/>
    <x v="132"/>
    <x v="67"/>
    <s v=""/>
    <s v=""/>
    <s v="ST"/>
    <s v="Statutory Charges"/>
    <s v="O"/>
    <x v="4"/>
    <n v="100"/>
    <x v="39"/>
    <s v="Item"/>
    <s v="-"/>
    <s v="-"/>
    <n v="500"/>
    <s v="55_ST"/>
    <s v="05__O"/>
    <s v="32-32D"/>
    <n v="190"/>
    <s v="190 - CLEVE - DEPOT STREET WASH BAY"/>
    <b v="1"/>
    <m/>
    <b v="1"/>
    <n v="1825"/>
    <s v=""/>
    <s v=""/>
    <s v="100-Statutory Charges - CITB Levy and Development Approval Fees-32"/>
    <n v="0"/>
    <s v="32-32D--100"/>
    <s v=""/>
    <s v="32-32D-"/>
    <n v="0"/>
    <m/>
    <s v="not APN"/>
    <s v="not APN"/>
    <n v="0"/>
    <n v="1.0248307692307692"/>
    <n v="0"/>
    <s v="on costs"/>
    <n v="1"/>
    <n v="7.867949579556445E-2"/>
    <m/>
    <n v="0"/>
    <x v="1"/>
    <n v="0.95061315665506707"/>
    <n v="0"/>
    <x v="0"/>
    <x v="0"/>
    <n v="0"/>
    <x v="3"/>
    <x v="3"/>
    <n v="300000"/>
    <s v="Other smaller work items"/>
    <s v="Regional"/>
    <x v="1"/>
  </r>
  <r>
    <n v="1836"/>
    <s v="32-32E-______100"/>
    <n v="5356"/>
    <x v="22"/>
    <x v="22"/>
    <x v="133"/>
    <x v="10"/>
    <s v=""/>
    <s v=""/>
    <s v="ST"/>
    <s v="Statutory Charges"/>
    <s v="O"/>
    <x v="4"/>
    <n v="100"/>
    <x v="39"/>
    <s v="Item"/>
    <s v="-"/>
    <s v="-"/>
    <n v="1100"/>
    <s v="55_ST"/>
    <s v="05__O"/>
    <s v="32-32E"/>
    <n v="191"/>
    <s v="191 - CLEVE - DEPOT STREET EXTERNAL WORKS"/>
    <b v="1"/>
    <m/>
    <b v="1"/>
    <n v="1836"/>
    <s v=""/>
    <s v=""/>
    <s v="100-Statutory Charges - CITB Levy and Development Approval Fees-32"/>
    <n v="0"/>
    <s v="32-32E--100"/>
    <s v=""/>
    <s v="32-32E-"/>
    <n v="0"/>
    <m/>
    <s v="not APN"/>
    <s v="not APN"/>
    <n v="0"/>
    <n v="1.0202500519930675"/>
    <n v="0"/>
    <s v="on costs"/>
    <n v="1"/>
    <n v="7.8454281895930622E-2"/>
    <m/>
    <n v="0"/>
    <x v="1"/>
    <n v="0.95024381730531704"/>
    <n v="0"/>
    <x v="0"/>
    <x v="0"/>
    <n v="0"/>
    <x v="3"/>
    <x v="3"/>
    <n v="300000"/>
    <s v="Other smaller work items"/>
    <s v="Regional"/>
    <x v="1"/>
  </r>
  <r>
    <n v="1847"/>
    <s v="33-33A-______100"/>
    <n v="5391"/>
    <x v="12"/>
    <x v="12"/>
    <x v="16"/>
    <x v="14"/>
    <s v=""/>
    <s v=""/>
    <s v="ST"/>
    <s v="Statutory Charges"/>
    <s v="O"/>
    <x v="4"/>
    <n v="100"/>
    <x v="39"/>
    <s v="Item"/>
    <s v="-"/>
    <s v="-"/>
    <n v="200"/>
    <s v="55_ST"/>
    <s v="05__O"/>
    <s v="33-33A"/>
    <n v="193"/>
    <s v="193 - DAVENPORT - YORKEYS CROSSING ROAD TRAINING OFFICE"/>
    <b v="1"/>
    <m/>
    <b v="1"/>
    <n v="1847"/>
    <s v=""/>
    <s v=""/>
    <s v="100-Statutory Charges - CITB Levy and Development Approval Fees-33"/>
    <n v="0"/>
    <s v="33-33A--100"/>
    <s v=""/>
    <s v="33-33A-"/>
    <n v="1"/>
    <m/>
    <s v="not APN"/>
    <s v="not APN"/>
    <n v="0"/>
    <n v="0.94422281481481474"/>
    <n v="0"/>
    <s v="on costs"/>
    <n v="1"/>
    <n v="8.6067749884470621E-2"/>
    <m/>
    <n v="0"/>
    <x v="1"/>
    <n v="0.93904067084522547"/>
    <n v="0"/>
    <x v="1"/>
    <x v="0"/>
    <n v="0"/>
    <x v="3"/>
    <x v="3"/>
    <n v="300000"/>
    <s v="Other smaller work items"/>
    <s v="Regional"/>
    <x v="1"/>
  </r>
  <r>
    <n v="1857"/>
    <s v="33-33B-______100"/>
    <n v="5423"/>
    <x v="12"/>
    <x v="12"/>
    <x v="134"/>
    <x v="5"/>
    <s v=""/>
    <s v=""/>
    <s v="ST"/>
    <s v="Statutory Charges"/>
    <s v="O"/>
    <x v="4"/>
    <n v="100"/>
    <x v="39"/>
    <s v="Item"/>
    <s v="-"/>
    <s v="-"/>
    <n v="200"/>
    <s v="55_ST"/>
    <s v="05__O"/>
    <s v="33-33B"/>
    <n v="194"/>
    <s v="194 - DAVENPORT - YORKEYS CROSSING ROAD WORKSHOP"/>
    <b v="1"/>
    <m/>
    <b v="1"/>
    <n v="1857"/>
    <s v=""/>
    <s v=""/>
    <s v="100-Statutory Charges - CITB Levy and Development Approval Fees-33"/>
    <n v="0"/>
    <s v="33-33B--100"/>
    <s v=""/>
    <s v="33-33B-"/>
    <n v="1"/>
    <m/>
    <s v="not APN"/>
    <s v="not APN"/>
    <n v="0"/>
    <n v="0.89676747967479675"/>
    <n v="0"/>
    <s v="on costs"/>
    <n v="1"/>
    <n v="8.6969053925783094E-2"/>
    <m/>
    <n v="0"/>
    <x v="1"/>
    <n v="0.94284956634250938"/>
    <n v="0"/>
    <x v="1"/>
    <x v="0"/>
    <n v="0"/>
    <x v="3"/>
    <x v="3"/>
    <n v="300000"/>
    <s v="Other smaller work items"/>
    <s v="Regional"/>
    <x v="1"/>
  </r>
  <r>
    <n v="1870"/>
    <s v="33-33C-______100"/>
    <n v="5458"/>
    <x v="12"/>
    <x v="12"/>
    <x v="135"/>
    <x v="10"/>
    <s v=""/>
    <s v=""/>
    <s v="ST"/>
    <s v="Statutory Charges"/>
    <s v="O"/>
    <x v="4"/>
    <n v="100"/>
    <x v="39"/>
    <s v="Item"/>
    <s v="-"/>
    <s v="-"/>
    <n v="2800"/>
    <s v="55_ST"/>
    <s v="05__O"/>
    <s v="33-33C"/>
    <n v="195"/>
    <s v="195 - DAVENPORT - YORKEYS CROSSING ROAD EXTERNAL WORKS"/>
    <b v="1"/>
    <m/>
    <b v="1"/>
    <n v="1870"/>
    <s v=""/>
    <s v=""/>
    <s v="100-Statutory Charges - CITB Levy and Development Approval Fees-33"/>
    <n v="0"/>
    <s v="33-33C--100"/>
    <s v=""/>
    <s v="33-33C-"/>
    <n v="1"/>
    <m/>
    <s v="not APN"/>
    <s v="not APN"/>
    <n v="0"/>
    <n v="0.85413813570754082"/>
    <n v="0"/>
    <s v="on costs"/>
    <n v="1"/>
    <n v="8.5962199071070985E-2"/>
    <m/>
    <n v="0"/>
    <x v="1"/>
    <n v="0.94543361577378848"/>
    <n v="0"/>
    <x v="1"/>
    <x v="0"/>
    <n v="0"/>
    <x v="3"/>
    <x v="3"/>
    <n v="300000"/>
    <s v="Other smaller work items"/>
    <s v="Regional"/>
    <x v="1"/>
  </r>
  <r>
    <n v="1884"/>
    <s v="34-34A-______100"/>
    <n v="5500"/>
    <x v="37"/>
    <x v="37"/>
    <x v="136"/>
    <x v="80"/>
    <s v=""/>
    <s v=""/>
    <s v="ST"/>
    <s v="Statutory Charges"/>
    <s v="O"/>
    <x v="4"/>
    <n v="100"/>
    <x v="39"/>
    <s v="Item"/>
    <s v="-"/>
    <s v="-"/>
    <n v="400"/>
    <s v="55_ST"/>
    <s v="05__O"/>
    <s v="34-34A"/>
    <n v="197"/>
    <s v="197 - KINGSCOTE - 32 TELEGRAPH ROAD MAIN BUILDING"/>
    <b v="1"/>
    <m/>
    <b v="1"/>
    <n v="1884"/>
    <s v=""/>
    <s v=""/>
    <s v="100-Statutory Charges - CITB Levy and Development Approval Fees-34"/>
    <n v="0"/>
    <s v="34-34A--100"/>
    <s v=""/>
    <s v="34-34A-"/>
    <n v="1"/>
    <m/>
    <s v="not APN"/>
    <s v="not APN"/>
    <n v="0"/>
    <n v="1.449142338494394"/>
    <n v="0"/>
    <s v="on costs"/>
    <n v="1"/>
    <n v="6.5006771383907799E-2"/>
    <m/>
    <n v="0"/>
    <x v="1"/>
    <n v="0.95640083295336664"/>
    <n v="0"/>
    <x v="1"/>
    <x v="0"/>
    <n v="0"/>
    <x v="3"/>
    <x v="3"/>
    <n v="300000"/>
    <s v="Other smaller work items"/>
    <s v="Regional"/>
    <x v="1"/>
  </r>
  <r>
    <n v="1894"/>
    <s v="34-34B-______100"/>
    <n v="5530"/>
    <x v="37"/>
    <x v="37"/>
    <x v="137"/>
    <x v="11"/>
    <s v=""/>
    <s v=""/>
    <s v="ST"/>
    <s v="Statutory Charges"/>
    <s v="O"/>
    <x v="4"/>
    <n v="100"/>
    <x v="39"/>
    <s v="Item"/>
    <s v="-"/>
    <s v="-"/>
    <n v="1300"/>
    <s v="55_ST"/>
    <s v="05__O"/>
    <s v="34-34B"/>
    <n v="198"/>
    <s v="198 - KINGSCOTE - 32 TELEGRAPH ROAD EXTERNAL WORKS"/>
    <b v="1"/>
    <m/>
    <b v="1"/>
    <n v="1894"/>
    <s v=""/>
    <s v=""/>
    <s v="100-Statutory Charges - CITB Levy and Development Approval Fees-34"/>
    <n v="0"/>
    <s v="34-34B--100"/>
    <s v=""/>
    <s v="34-34B-"/>
    <n v="1"/>
    <m/>
    <s v="not APN"/>
    <s v="not APN"/>
    <n v="0"/>
    <n v="1.4210537105613985"/>
    <n v="0"/>
    <s v="on costs"/>
    <n v="1"/>
    <n v="6.4614742155653063E-2"/>
    <m/>
    <n v="0"/>
    <x v="1"/>
    <n v="0.95839587616008814"/>
    <n v="0"/>
    <x v="1"/>
    <x v="0"/>
    <n v="0"/>
    <x v="3"/>
    <x v="3"/>
    <n v="300000"/>
    <s v="Other smaller work items"/>
    <s v="Regional"/>
    <x v="1"/>
  </r>
  <r>
    <n v="1905"/>
    <s v="35-35A-______100"/>
    <n v="5561"/>
    <x v="8"/>
    <x v="8"/>
    <x v="11"/>
    <x v="1"/>
    <s v=""/>
    <s v=""/>
    <s v="ST"/>
    <s v="Statutory Charges"/>
    <s v="O"/>
    <x v="4"/>
    <n v="100"/>
    <x v="39"/>
    <s v="Item"/>
    <s v="-"/>
    <s v="-"/>
    <n v="2900"/>
    <s v="55_ST"/>
    <s v="05__O"/>
    <s v="35-35A"/>
    <n v="200"/>
    <s v="200 - GUMERACHA - BIRDWOOD ROAD OFFICE BUILDING"/>
    <b v="1"/>
    <m/>
    <b v="1"/>
    <n v="1905"/>
    <s v=""/>
    <s v=""/>
    <s v="100-Statutory Charges - CITB Levy and Development Approval Fees-35"/>
    <n v="0"/>
    <s v="35-35A--100"/>
    <s v=""/>
    <s v="35-35A-"/>
    <n v="0"/>
    <m/>
    <s v="not APN"/>
    <s v="not APN"/>
    <n v="0"/>
    <n v="0.61178098484848487"/>
    <n v="0"/>
    <s v="on costs"/>
    <n v="1"/>
    <n v="0.1001438779677384"/>
    <m/>
    <n v="0"/>
    <x v="1"/>
    <n v="0.93733013234450313"/>
    <n v="0"/>
    <x v="0"/>
    <x v="1"/>
    <n v="0"/>
    <x v="3"/>
    <x v="3"/>
    <n v="300000"/>
    <s v="Other smaller work items"/>
    <s v="Regional"/>
    <x v="1"/>
  </r>
  <r>
    <n v="1914"/>
    <s v="35-35B-______100"/>
    <n v="5590"/>
    <x v="8"/>
    <x v="8"/>
    <x v="138"/>
    <x v="81"/>
    <s v=""/>
    <s v=""/>
    <s v="ST"/>
    <s v="Statutory Charges"/>
    <s v="O"/>
    <x v="4"/>
    <n v="100"/>
    <x v="39"/>
    <s v="Item"/>
    <s v="-"/>
    <s v="-"/>
    <n v="600"/>
    <s v="55_ST"/>
    <s v="05__O"/>
    <s v="35-35B"/>
    <n v="201"/>
    <s v="201 - GUMERACHA - BIRDWOOD ROAD LUNCH/MEETING ROOM"/>
    <b v="1"/>
    <m/>
    <b v="1"/>
    <n v="1914"/>
    <s v=""/>
    <s v=""/>
    <s v="100-Statutory Charges - CITB Levy and Development Approval Fees-35"/>
    <n v="0"/>
    <s v="35-35B--100"/>
    <s v=""/>
    <s v="35-35B-"/>
    <n v="0"/>
    <m/>
    <s v="not APN"/>
    <s v="not APN"/>
    <n v="0"/>
    <n v="0.61029060150375947"/>
    <n v="0"/>
    <s v="on costs"/>
    <n v="1"/>
    <n v="0.1001702123069123"/>
    <m/>
    <n v="0"/>
    <x v="1"/>
    <n v="0.93774376719779795"/>
    <n v="0"/>
    <x v="0"/>
    <x v="1"/>
    <n v="0"/>
    <x v="3"/>
    <x v="3"/>
    <n v="300000"/>
    <s v="Other smaller work items"/>
    <s v="Regional"/>
    <x v="1"/>
  </r>
  <r>
    <n v="1923"/>
    <s v="35-35C-______100"/>
    <n v="5619"/>
    <x v="8"/>
    <x v="8"/>
    <x v="139"/>
    <x v="5"/>
    <s v=""/>
    <s v=""/>
    <s v="ST"/>
    <s v="Statutory Charges"/>
    <s v="O"/>
    <x v="4"/>
    <n v="100"/>
    <x v="39"/>
    <s v="Item"/>
    <s v="-"/>
    <s v="-"/>
    <n v="5800"/>
    <s v="55_ST"/>
    <s v="05__O"/>
    <s v="35-35C"/>
    <n v="202"/>
    <s v="202 - GUMERACHA - BIRDWOOD ROAD WORKSHOP"/>
    <b v="1"/>
    <m/>
    <b v="1"/>
    <n v="1923"/>
    <s v=""/>
    <s v=""/>
    <s v="100-Statutory Charges - CITB Levy and Development Approval Fees-35"/>
    <n v="0"/>
    <s v="35-35C--100"/>
    <s v=""/>
    <s v="35-35C-"/>
    <n v="0"/>
    <m/>
    <s v="not APN"/>
    <s v="not APN"/>
    <n v="0"/>
    <n v="0.60947064336372847"/>
    <n v="0"/>
    <s v="on costs"/>
    <n v="1"/>
    <n v="0.10006595870174009"/>
    <m/>
    <n v="0"/>
    <x v="1"/>
    <n v="0.93783629482536257"/>
    <n v="0"/>
    <x v="0"/>
    <x v="1"/>
    <n v="0"/>
    <x v="3"/>
    <x v="3"/>
    <n v="300000"/>
    <s v="Other smaller work items"/>
    <s v="Regional"/>
    <x v="1"/>
  </r>
  <r>
    <n v="1936"/>
    <s v="35-35D-______100"/>
    <n v="5660"/>
    <x v="8"/>
    <x v="8"/>
    <x v="140"/>
    <x v="11"/>
    <s v=""/>
    <s v=""/>
    <s v="ST"/>
    <s v="Statutory Charges"/>
    <s v="O"/>
    <x v="4"/>
    <n v="100"/>
    <x v="39"/>
    <s v="Item"/>
    <s v="-"/>
    <s v="-"/>
    <n v="1800"/>
    <s v="55_ST"/>
    <s v="05__O"/>
    <s v="35-35D"/>
    <n v="203"/>
    <s v="203 - GUMERACHA - BIRDWOOD ROAD EXTERNAL WORKS"/>
    <b v="1"/>
    <m/>
    <b v="1"/>
    <n v="1936"/>
    <s v=""/>
    <s v=""/>
    <s v="100-Statutory Charges - CITB Levy and Development Approval Fees-35"/>
    <n v="0"/>
    <s v="35-35D--100"/>
    <s v=""/>
    <s v="35-35D-"/>
    <n v="0"/>
    <m/>
    <s v="not APN"/>
    <s v="not APN"/>
    <n v="0"/>
    <n v="0.61101110530168357"/>
    <n v="0"/>
    <s v="on costs"/>
    <n v="1"/>
    <n v="0.10027067941355537"/>
    <m/>
    <n v="0"/>
    <x v="1"/>
    <n v="0.93768701684070688"/>
    <n v="0"/>
    <x v="0"/>
    <x v="1"/>
    <n v="0"/>
    <x v="3"/>
    <x v="3"/>
    <n v="300000"/>
    <s v="Other smaller work items"/>
    <s v="Regional"/>
    <x v="1"/>
  </r>
  <r>
    <n v="1960"/>
    <s v="36-36A-______100"/>
    <n v="5722"/>
    <x v="13"/>
    <x v="13"/>
    <x v="24"/>
    <x v="18"/>
    <s v=""/>
    <s v=""/>
    <s v="ST"/>
    <s v="Statutory Charges"/>
    <s v="O"/>
    <x v="4"/>
    <n v="100"/>
    <x v="39"/>
    <s v="Item"/>
    <s v="-"/>
    <s v="-"/>
    <n v="900"/>
    <s v="55_ST"/>
    <s v="05__O"/>
    <s v="36-36A"/>
    <n v="205"/>
    <s v="205 - MT BARKER - 31 ALEXANDRINA ROAD MAIN OFFICE BUILDING"/>
    <b v="1"/>
    <m/>
    <b v="1"/>
    <n v="1960"/>
    <s v=""/>
    <s v=""/>
    <s v="100-Statutory Charges - CITB Levy and Development Approval Fees-36"/>
    <n v="0"/>
    <s v="36-36A--100"/>
    <s v=""/>
    <s v="36-36A-"/>
    <n v="0"/>
    <m/>
    <s v="not APN"/>
    <s v="not APN"/>
    <n v="0"/>
    <n v="0.61699555675238993"/>
    <n v="0"/>
    <s v="on costs"/>
    <n v="1"/>
    <n v="0.10015793807540048"/>
    <m/>
    <n v="0"/>
    <x v="1"/>
    <n v="0.93616125644417425"/>
    <n v="0"/>
    <x v="0"/>
    <x v="0"/>
    <n v="0"/>
    <x v="3"/>
    <x v="3"/>
    <n v="300000"/>
    <s v="Other smaller work items"/>
    <s v="Regional"/>
    <x v="1"/>
  </r>
  <r>
    <n v="1975"/>
    <s v="36-36B-______100"/>
    <n v="5767"/>
    <x v="13"/>
    <x v="13"/>
    <x v="141"/>
    <x v="72"/>
    <s v=""/>
    <s v=""/>
    <s v="ST"/>
    <s v="Statutory Charges"/>
    <s v="O"/>
    <x v="4"/>
    <n v="100"/>
    <x v="39"/>
    <s v="Item"/>
    <s v="-"/>
    <s v="-"/>
    <n v="600"/>
    <s v="55_ST"/>
    <s v="05__O"/>
    <s v="36-36B"/>
    <n v="206"/>
    <s v="206 - MT BARKER - 31 ALEXANDRINA ROAD WORKSHOP / STORE"/>
    <b v="1"/>
    <m/>
    <b v="1"/>
    <n v="1975"/>
    <s v=""/>
    <s v=""/>
    <s v="100-Statutory Charges - CITB Levy and Development Approval Fees-36"/>
    <n v="0"/>
    <s v="36-36B--100"/>
    <s v=""/>
    <s v="36-36B-"/>
    <n v="0"/>
    <m/>
    <s v="not APN"/>
    <s v="not APN"/>
    <n v="0"/>
    <n v="0.62393232597184556"/>
    <n v="0"/>
    <s v="on costs"/>
    <n v="1"/>
    <n v="0.10066431444800766"/>
    <m/>
    <n v="0"/>
    <x v="1"/>
    <n v="0.93637719669657682"/>
    <n v="0"/>
    <x v="0"/>
    <x v="0"/>
    <n v="0"/>
    <x v="3"/>
    <x v="3"/>
    <n v="300000"/>
    <s v="Other smaller work items"/>
    <s v="Regional"/>
    <x v="1"/>
  </r>
  <r>
    <n v="1987"/>
    <s v="36-36C-______100"/>
    <n v="5804"/>
    <x v="13"/>
    <x v="13"/>
    <x v="19"/>
    <x v="16"/>
    <s v=""/>
    <s v=""/>
    <s v="ST"/>
    <s v="Statutory Charges"/>
    <s v="O"/>
    <x v="4"/>
    <n v="100"/>
    <x v="39"/>
    <s v="Item"/>
    <s v="-"/>
    <s v="-"/>
    <n v="500"/>
    <s v="55_ST"/>
    <s v="05__O"/>
    <s v="36-36C"/>
    <n v="207"/>
    <s v="207 - MT BARKER - 31 ALEXANDRINA ROAD LINESMANS OFFICE"/>
    <b v="1"/>
    <m/>
    <b v="1"/>
    <n v="1987"/>
    <s v=""/>
    <s v=""/>
    <s v="100-Statutory Charges - CITB Levy and Development Approval Fees-36"/>
    <n v="0"/>
    <s v="36-36C--100"/>
    <s v=""/>
    <s v="36-36C-"/>
    <n v="0"/>
    <m/>
    <s v="not APN"/>
    <s v="not APN"/>
    <n v="0"/>
    <n v="0.62779656211235157"/>
    <n v="0"/>
    <s v="on costs"/>
    <n v="1"/>
    <n v="0.10065116510912983"/>
    <m/>
    <n v="0"/>
    <x v="1"/>
    <n v="0.93468076749227269"/>
    <n v="0"/>
    <x v="0"/>
    <x v="0"/>
    <n v="0"/>
    <x v="3"/>
    <x v="3"/>
    <n v="300000"/>
    <s v="Other smaller work items"/>
    <s v="Regional"/>
    <x v="1"/>
  </r>
  <r>
    <n v="2001"/>
    <s v="36-36D-______100"/>
    <n v="5844"/>
    <x v="13"/>
    <x v="13"/>
    <x v="142"/>
    <x v="11"/>
    <s v=""/>
    <s v=""/>
    <s v="ST"/>
    <s v="Statutory Charges"/>
    <s v="O"/>
    <x v="4"/>
    <n v="100"/>
    <x v="39"/>
    <s v="Item"/>
    <s v="-"/>
    <s v="-"/>
    <n v="4100"/>
    <s v="55_ST"/>
    <s v="05__O"/>
    <s v="36-36D"/>
    <n v="208"/>
    <s v="208 - MT BARKER - 31 ALEXANDRINA ROAD EXTERNAL WORKS"/>
    <b v="1"/>
    <m/>
    <b v="1"/>
    <n v="2001"/>
    <s v=""/>
    <s v=""/>
    <s v="100-Statutory Charges - CITB Levy and Development Approval Fees-36"/>
    <n v="0"/>
    <s v="36-36D--100"/>
    <s v=""/>
    <s v="36-36D-"/>
    <n v="0"/>
    <m/>
    <s v="not APN"/>
    <s v="not APN"/>
    <n v="0"/>
    <n v="0.61161841435877295"/>
    <n v="0"/>
    <s v="on costs"/>
    <n v="1"/>
    <n v="0.10003011747227523"/>
    <m/>
    <n v="0"/>
    <x v="1"/>
    <n v="0.93742058575417186"/>
    <n v="0"/>
    <x v="0"/>
    <x v="0"/>
    <n v="0"/>
    <x v="3"/>
    <x v="3"/>
    <n v="300000"/>
    <s v="Other smaller work items"/>
    <s v="Regional"/>
    <x v="1"/>
  </r>
  <r>
    <n v="2012"/>
    <s v="37-37A-______100"/>
    <n v="5877"/>
    <x v="38"/>
    <x v="38"/>
    <x v="143"/>
    <x v="40"/>
    <s v=""/>
    <s v=""/>
    <s v="ST"/>
    <s v="Statutory Charges"/>
    <s v="O"/>
    <x v="4"/>
    <n v="100"/>
    <x v="39"/>
    <s v="Item"/>
    <s v="-"/>
    <s v="-"/>
    <n v="3000"/>
    <s v="55_ST"/>
    <s v="05__O"/>
    <s v="37-37A"/>
    <n v="210"/>
    <s v="210 - VICTOR HARBOR - 45 MENTONE ROAD OFFICE BUILDING"/>
    <b v="1"/>
    <m/>
    <b v="1"/>
    <n v="2012"/>
    <s v=""/>
    <s v=""/>
    <s v="100-Statutory Charges - CITB Levy and Development Approval Fees-37"/>
    <n v="0"/>
    <s v="37-37A--100"/>
    <s v=""/>
    <s v="37-37A-"/>
    <n v="0"/>
    <m/>
    <s v="not APN"/>
    <s v="not APN"/>
    <n v="0"/>
    <n v="0.6915223100303951"/>
    <n v="0"/>
    <s v="on costs"/>
    <n v="1"/>
    <n v="9.4910028676836927E-2"/>
    <m/>
    <n v="0"/>
    <x v="0"/>
    <n v="0.94034258164674744"/>
    <n v="0"/>
    <x v="0"/>
    <x v="0"/>
    <n v="0"/>
    <x v="3"/>
    <x v="3"/>
    <n v="300000"/>
    <s v="Other smaller work items"/>
    <s v="Metropolitan"/>
    <x v="1"/>
  </r>
  <r>
    <n v="2023"/>
    <s v="37-37B-______100"/>
    <n v="5911"/>
    <x v="38"/>
    <x v="38"/>
    <x v="144"/>
    <x v="82"/>
    <s v=""/>
    <s v=""/>
    <s v="ST"/>
    <s v="Statutory Charges"/>
    <s v="O"/>
    <x v="4"/>
    <n v="100"/>
    <x v="39"/>
    <s v="Item"/>
    <s v="-"/>
    <s v="-"/>
    <n v="200"/>
    <s v="55_ST"/>
    <s v="05__O"/>
    <s v="37-37B"/>
    <n v="211"/>
    <s v="211 - VICTOR HARBOR - 45 MENTONE ROAD GARAGE"/>
    <b v="1"/>
    <m/>
    <b v="1"/>
    <n v="2023"/>
    <s v=""/>
    <s v=""/>
    <s v="100-Statutory Charges - CITB Levy and Development Approval Fees-37"/>
    <n v="0"/>
    <s v="37-37B--100"/>
    <s v=""/>
    <s v="37-37B-"/>
    <n v="0"/>
    <m/>
    <s v="not APN"/>
    <s v="not APN"/>
    <n v="0"/>
    <n v="0.75154405594405604"/>
    <n v="0"/>
    <s v="on costs"/>
    <n v="1"/>
    <n v="9.6292392725897583E-2"/>
    <m/>
    <n v="0"/>
    <x v="0"/>
    <n v="0.94011277961343198"/>
    <n v="0"/>
    <x v="0"/>
    <x v="0"/>
    <n v="0"/>
    <x v="3"/>
    <x v="3"/>
    <n v="300000"/>
    <s v="Other smaller work items"/>
    <s v="Metropolitan"/>
    <x v="1"/>
  </r>
  <r>
    <n v="2041"/>
    <s v="37-37E-______100"/>
    <n v="5966"/>
    <x v="38"/>
    <x v="38"/>
    <x v="145"/>
    <x v="10"/>
    <s v=""/>
    <s v=""/>
    <s v="ST"/>
    <s v="Statutory Charges"/>
    <s v="O"/>
    <x v="4"/>
    <n v="100"/>
    <x v="39"/>
    <s v="Item"/>
    <s v="-"/>
    <s v="-"/>
    <n v="3600"/>
    <s v="55_ST"/>
    <s v="05__O"/>
    <s v="37-37E"/>
    <n v="214"/>
    <s v="214 - VICTOR HARBOR - 45 MENTONE ROAD EXTERNAL WORKS"/>
    <b v="1"/>
    <m/>
    <b v="1"/>
    <n v="2041"/>
    <s v=""/>
    <s v=""/>
    <s v="100-Statutory Charges - CITB Levy and Development Approval Fees-37"/>
    <n v="0"/>
    <s v="37-37E--100"/>
    <s v=""/>
    <s v="37-37E-"/>
    <n v="0"/>
    <m/>
    <s v="not APN"/>
    <s v="not APN"/>
    <n v="0"/>
    <n v="0.69174982492276005"/>
    <n v="0"/>
    <s v="on costs"/>
    <n v="1"/>
    <n v="9.4915041306572731E-2"/>
    <m/>
    <n v="0"/>
    <x v="0"/>
    <n v="0.94034172309710606"/>
    <n v="0"/>
    <x v="0"/>
    <x v="0"/>
    <n v="0"/>
    <x v="3"/>
    <x v="3"/>
    <n v="300000"/>
    <s v="Other smaller work items"/>
    <s v="Metropolitan"/>
    <x v="1"/>
  </r>
  <r>
    <n v="2056"/>
    <s v="38-38C-______100"/>
    <n v="6018"/>
    <x v="39"/>
    <x v="39"/>
    <x v="146"/>
    <x v="11"/>
    <s v=""/>
    <s v=""/>
    <s v="ST"/>
    <s v="Statutory Charges"/>
    <s v="O"/>
    <x v="4"/>
    <n v="100"/>
    <x v="39"/>
    <s v="Item"/>
    <s v="-"/>
    <s v="-"/>
    <n v="2300"/>
    <s v="55_ST"/>
    <s v="05__O"/>
    <s v="38-38C"/>
    <n v="218"/>
    <s v="218 - KADINA - SOUTH TERRACE EXTERNAL WORKS"/>
    <b v="1"/>
    <m/>
    <b v="1"/>
    <n v="2056"/>
    <s v=""/>
    <s v=""/>
    <s v="100-Statutory Charges - CITB Levy and Development Approval Fees-38"/>
    <n v="0"/>
    <s v="38-38C--100"/>
    <s v=""/>
    <s v="38-38C-"/>
    <n v="1"/>
    <m/>
    <s v="not APN"/>
    <s v="not APN"/>
    <n v="0"/>
    <n v="0.772101308405169"/>
    <n v="0"/>
    <s v="on costs"/>
    <n v="1"/>
    <n v="9.0139570678556769E-2"/>
    <m/>
    <n v="0"/>
    <x v="1"/>
    <n v="0.94341557945786936"/>
    <n v="0"/>
    <x v="1"/>
    <x v="0"/>
    <n v="0"/>
    <x v="3"/>
    <x v="3"/>
    <n v="300000"/>
    <s v="Other smaller work items"/>
    <s v="Regional"/>
    <x v="1"/>
  </r>
  <r>
    <n v="2065"/>
    <s v="39-39A-______100"/>
    <n v="6046"/>
    <x v="18"/>
    <x v="18"/>
    <x v="147"/>
    <x v="13"/>
    <s v=""/>
    <s v=""/>
    <s v="ST"/>
    <s v="Statutory Charges"/>
    <s v="O"/>
    <x v="4"/>
    <n v="100"/>
    <x v="39"/>
    <s v="Item"/>
    <s v="-"/>
    <s v="-"/>
    <n v="100"/>
    <s v="55_ST"/>
    <s v="05__O"/>
    <s v="39-39A"/>
    <n v="220"/>
    <s v="220 - PT PIRIE - FEELEY STREET OFFICE"/>
    <b v="1"/>
    <m/>
    <b v="1"/>
    <n v="2065"/>
    <s v=""/>
    <s v=""/>
    <s v="100-Statutory Charges - CITB Levy and Development Approval Fees-39"/>
    <n v="0"/>
    <s v="39-39A--100"/>
    <s v=""/>
    <s v="39-39A-"/>
    <n v="1"/>
    <m/>
    <s v="not APN"/>
    <s v="not APN"/>
    <n v="0"/>
    <n v="1.04"/>
    <n v="0"/>
    <s v="on costs"/>
    <n v="1"/>
    <n v="0.10869565217391304"/>
    <m/>
    <n v="0"/>
    <x v="1"/>
    <n v="0.90196078431372551"/>
    <n v="0"/>
    <x v="1"/>
    <x v="0"/>
    <n v="0"/>
    <x v="3"/>
    <x v="3"/>
    <n v="300000"/>
    <s v="Other smaller work items"/>
    <s v="Regional"/>
    <x v="1"/>
  </r>
  <r>
    <n v="2073"/>
    <s v="39-39B-______100"/>
    <n v="6073"/>
    <x v="18"/>
    <x v="18"/>
    <x v="148"/>
    <x v="83"/>
    <s v=""/>
    <s v=""/>
    <s v="ST"/>
    <s v="Statutory Charges"/>
    <s v="O"/>
    <x v="4"/>
    <n v="100"/>
    <x v="39"/>
    <s v="Item"/>
    <s v="-"/>
    <s v="-"/>
    <n v="100"/>
    <s v="55_ST"/>
    <s v="05__O"/>
    <s v="39-39B"/>
    <n v="221"/>
    <s v="221 - PT PIRIE - FEELEY STREET LUNCHROOM/MEETING ROOM"/>
    <b v="1"/>
    <m/>
    <b v="1"/>
    <n v="2073"/>
    <s v=""/>
    <s v=""/>
    <s v="100-Statutory Charges - CITB Levy and Development Approval Fees-39"/>
    <n v="0"/>
    <s v="39-39B--100"/>
    <s v=""/>
    <s v="39-39B-"/>
    <n v="1"/>
    <m/>
    <s v="not APN"/>
    <s v="not APN"/>
    <n v="0"/>
    <n v="0.78139534883720929"/>
    <n v="0"/>
    <s v="on costs"/>
    <n v="1"/>
    <n v="9.1168091168091173E-2"/>
    <m/>
    <n v="0"/>
    <x v="1"/>
    <n v="0.92167101827676245"/>
    <n v="0"/>
    <x v="1"/>
    <x v="0"/>
    <n v="0"/>
    <x v="3"/>
    <x v="3"/>
    <n v="300000"/>
    <s v="Other smaller work items"/>
    <s v="Regional"/>
    <x v="1"/>
  </r>
  <r>
    <n v="2085"/>
    <s v="39-39C-______100"/>
    <n v="6109"/>
    <x v="18"/>
    <x v="18"/>
    <x v="29"/>
    <x v="5"/>
    <s v=""/>
    <s v=""/>
    <s v="ST"/>
    <s v="Statutory Charges"/>
    <s v="O"/>
    <x v="4"/>
    <n v="100"/>
    <x v="39"/>
    <s v="Item"/>
    <s v="-"/>
    <s v="-"/>
    <n v="100"/>
    <s v="55_ST"/>
    <s v="05__O"/>
    <s v="39-39C"/>
    <n v="222"/>
    <s v="222 - PT PIRIE - FEELEY STREET WORKSHOP"/>
    <b v="1"/>
    <m/>
    <b v="1"/>
    <n v="2085"/>
    <s v=""/>
    <s v=""/>
    <s v="100-Statutory Charges - CITB Levy and Development Approval Fees-39"/>
    <n v="0"/>
    <s v="39-39C--100"/>
    <s v=""/>
    <s v="39-39C-"/>
    <n v="1"/>
    <m/>
    <s v="not APN"/>
    <s v="not APN"/>
    <n v="0"/>
    <n v="0.73098301987360081"/>
    <n v="0"/>
    <s v="on costs"/>
    <n v="1"/>
    <n v="9.1201459223347561E-2"/>
    <m/>
    <n v="0"/>
    <x v="1"/>
    <n v="0.93401662780979189"/>
    <n v="0"/>
    <x v="1"/>
    <x v="0"/>
    <n v="0"/>
    <x v="3"/>
    <x v="3"/>
    <n v="300000"/>
    <s v="Other smaller work items"/>
    <s v="Regional"/>
    <x v="1"/>
  </r>
  <r>
    <n v="2090"/>
    <s v="39-39D-______100"/>
    <n v="6127"/>
    <x v="18"/>
    <x v="18"/>
    <x v="149"/>
    <x v="67"/>
    <s v=""/>
    <s v=""/>
    <s v="ST"/>
    <s v="Statutory Charges"/>
    <s v="O"/>
    <x v="4"/>
    <n v="100"/>
    <x v="39"/>
    <s v="Item"/>
    <s v="-"/>
    <s v="-"/>
    <n v="500"/>
    <s v="55_ST"/>
    <s v="05__O"/>
    <s v="39-39D"/>
    <n v="223"/>
    <s v="223 - PT PIRIE - FEELEY STREET WASH BAY"/>
    <b v="1"/>
    <m/>
    <b v="1"/>
    <n v="2090"/>
    <s v=""/>
    <s v=""/>
    <s v="100-Statutory Charges - CITB Levy and Development Approval Fees-39"/>
    <n v="0"/>
    <s v="39-39D--100"/>
    <s v=""/>
    <s v="39-39D-"/>
    <n v="1"/>
    <m/>
    <s v="not APN"/>
    <s v="not APN"/>
    <n v="0"/>
    <n v="0.53230769230769226"/>
    <n v="0"/>
    <s v="on costs"/>
    <n v="1"/>
    <n v="0.10055248618784531"/>
    <m/>
    <n v="0"/>
    <x v="1"/>
    <n v="0.93473895582329314"/>
    <n v="0"/>
    <x v="1"/>
    <x v="0"/>
    <n v="0"/>
    <x v="3"/>
    <x v="3"/>
    <n v="300000"/>
    <s v="Other smaller work items"/>
    <s v="Regional"/>
    <x v="1"/>
  </r>
  <r>
    <n v="2101"/>
    <s v="39-39E-______100"/>
    <n v="6161"/>
    <x v="18"/>
    <x v="18"/>
    <x v="150"/>
    <x v="11"/>
    <s v=""/>
    <s v=""/>
    <s v="ST"/>
    <s v="Statutory Charges"/>
    <s v="O"/>
    <x v="4"/>
    <n v="100"/>
    <x v="39"/>
    <s v="Item"/>
    <s v="-"/>
    <s v="-"/>
    <n v="2200"/>
    <s v="55_ST"/>
    <s v="05__O"/>
    <s v="39-39E"/>
    <n v="224"/>
    <s v="224 - PT PIRIE - FEELEY STREET EXTERNAL WORKS"/>
    <b v="1"/>
    <m/>
    <b v="1"/>
    <n v="2101"/>
    <s v=""/>
    <s v=""/>
    <s v="100-Statutory Charges - CITB Levy and Development Approval Fees-39"/>
    <n v="0"/>
    <s v="39-39E--100"/>
    <s v=""/>
    <s v="39-39E-"/>
    <n v="1"/>
    <m/>
    <s v="not APN"/>
    <s v="not APN"/>
    <n v="0"/>
    <n v="0.67533051677884692"/>
    <n v="0"/>
    <s v="on costs"/>
    <n v="1"/>
    <n v="9.010044841174443E-2"/>
    <m/>
    <n v="0"/>
    <x v="1"/>
    <n v="0.93959210286601913"/>
    <n v="0"/>
    <x v="1"/>
    <x v="0"/>
    <n v="0"/>
    <x v="3"/>
    <x v="3"/>
    <n v="300000"/>
    <s v="Other smaller work items"/>
    <s v="Regional"/>
    <x v="1"/>
  </r>
  <r>
    <n v="2111"/>
    <s v="40-40A-______100"/>
    <n v="6191"/>
    <x v="10"/>
    <x v="10"/>
    <x v="151"/>
    <x v="80"/>
    <s v=""/>
    <s v=""/>
    <s v="ST"/>
    <s v="Statutory Charges"/>
    <s v="O"/>
    <x v="4"/>
    <n v="100"/>
    <x v="39"/>
    <s v="Item"/>
    <s v="-"/>
    <s v="-"/>
    <n v="5400"/>
    <s v="55_ST"/>
    <s v="05__O"/>
    <s v="40-40A"/>
    <n v="226"/>
    <s v="226 - YORKETOWN - WAROOKA ROAD MAIN BUILDING"/>
    <b v="1"/>
    <m/>
    <b v="1"/>
    <n v="2111"/>
    <s v=""/>
    <s v=""/>
    <s v="100-Statutory Charges - CITB Levy and Development Approval Fees-40"/>
    <n v="0"/>
    <s v="40-40A--100"/>
    <s v=""/>
    <s v="40-40A-"/>
    <n v="0"/>
    <m/>
    <s v="not APN"/>
    <s v="not APN"/>
    <n v="0"/>
    <n v="0.85250058076715296"/>
    <n v="0"/>
    <s v="on costs"/>
    <n v="1"/>
    <n v="8.5900353230961277E-2"/>
    <m/>
    <n v="0"/>
    <x v="1"/>
    <n v="0.94568353347031342"/>
    <n v="0"/>
    <x v="0"/>
    <x v="0"/>
    <n v="0"/>
    <x v="3"/>
    <x v="3"/>
    <n v="300000"/>
    <s v="Other smaller work items"/>
    <s v="Regional"/>
    <x v="1"/>
  </r>
  <r>
    <n v="2126"/>
    <s v="40-40B-______100"/>
    <n v="6235"/>
    <x v="10"/>
    <x v="10"/>
    <x v="13"/>
    <x v="11"/>
    <s v=""/>
    <s v=""/>
    <s v="ST"/>
    <s v="Statutory Charges"/>
    <s v="O"/>
    <x v="4"/>
    <n v="100"/>
    <x v="39"/>
    <s v="Item"/>
    <s v="-"/>
    <s v="-"/>
    <n v="2700"/>
    <s v="55_ST"/>
    <s v="05__O"/>
    <s v="40-40B"/>
    <n v="227"/>
    <s v="227 - YORKETOWN - WAROOKA ROAD EXTERNAL WORKS"/>
    <b v="1"/>
    <m/>
    <b v="1"/>
    <n v="2126"/>
    <s v=""/>
    <s v=""/>
    <s v="100-Statutory Charges - CITB Levy and Development Approval Fees-40"/>
    <n v="0"/>
    <s v="40-40B--100"/>
    <s v=""/>
    <s v="40-40B-"/>
    <n v="0"/>
    <m/>
    <s v="not APN"/>
    <s v="not APN"/>
    <n v="0"/>
    <n v="0.85120110737041266"/>
    <n v="0"/>
    <s v="on costs"/>
    <n v="1"/>
    <n v="8.5843887602672198E-2"/>
    <m/>
    <n v="0"/>
    <x v="1"/>
    <n v="0.94589234117963028"/>
    <n v="0"/>
    <x v="0"/>
    <x v="0"/>
    <n v="0"/>
    <x v="3"/>
    <x v="3"/>
    <n v="300000"/>
    <s v="Other smaller work items"/>
    <s v="Regional"/>
    <x v="1"/>
  </r>
  <r>
    <n v="2136"/>
    <s v="41-41A-______100"/>
    <n v="6278"/>
    <x v="40"/>
    <x v="40"/>
    <x v="152"/>
    <x v="84"/>
    <s v=""/>
    <s v=""/>
    <s v="ST"/>
    <s v="Statutory Charges"/>
    <s v="O"/>
    <x v="4"/>
    <n v="100"/>
    <x v="39"/>
    <s v="Item"/>
    <s v="-"/>
    <s v="-"/>
    <n v="10200"/>
    <s v="55_ST"/>
    <s v="05__O"/>
    <s v="41-41A"/>
    <n v="229"/>
    <s v="229 - SEAFORD - 37 SHEARER DRIVE Logistic Shed"/>
    <b v="1"/>
    <m/>
    <b v="1"/>
    <n v="2136"/>
    <s v=""/>
    <s v=""/>
    <s v="100-Statutory Charges - CITB Levy and Development Approval Fees-41"/>
    <n v="0"/>
    <s v="41-41A--100"/>
    <s v=""/>
    <s v="41-41A-"/>
    <n v="0"/>
    <m/>
    <s v="not APN"/>
    <s v="not APN"/>
    <n v="0"/>
    <n v="0.60878675714285713"/>
    <n v="0"/>
    <s v="on costs"/>
    <n v="1"/>
    <n v="0.10002434870058652"/>
    <m/>
    <n v="1"/>
    <x v="0"/>
    <n v="0.93784135805692725"/>
    <n v="0"/>
    <x v="0"/>
    <x v="1"/>
    <n v="0"/>
    <x v="3"/>
    <x v="3"/>
    <n v="300000"/>
    <s v="Other smaller work items"/>
    <s v="Metropolitan"/>
    <x v="0"/>
  </r>
  <r>
    <n v="2144"/>
    <s v="41-41B-______100"/>
    <n v="6319"/>
    <x v="40"/>
    <x v="40"/>
    <x v="153"/>
    <x v="67"/>
    <s v=""/>
    <s v=""/>
    <s v="ST"/>
    <s v="Statutory Charges"/>
    <s v="O"/>
    <x v="4"/>
    <n v="100"/>
    <x v="39"/>
    <s v="Item"/>
    <s v="-"/>
    <s v="-"/>
    <n v="500"/>
    <s v="55_ST"/>
    <s v="05__O"/>
    <s v="41-41B"/>
    <n v="230"/>
    <s v="230 - SEAFORD - 37 SHEARER DRIVE Wash bay"/>
    <b v="1"/>
    <m/>
    <b v="1"/>
    <n v="2144"/>
    <s v=""/>
    <s v=""/>
    <s v="100-Statutory Charges - CITB Levy and Development Approval Fees-41"/>
    <n v="0"/>
    <s v="41-41B--100"/>
    <s v=""/>
    <s v="41-41B-"/>
    <n v="0"/>
    <m/>
    <s v="not APN"/>
    <s v="not APN"/>
    <n v="0"/>
    <n v="0.62021538461538461"/>
    <n v="0"/>
    <s v="on costs"/>
    <n v="1"/>
    <n v="0.10029880686211003"/>
    <m/>
    <n v="1"/>
    <x v="0"/>
    <n v="0.93827981085135881"/>
    <n v="0"/>
    <x v="0"/>
    <x v="1"/>
    <n v="0"/>
    <x v="3"/>
    <x v="3"/>
    <n v="300000"/>
    <s v="Other smaller work items"/>
    <s v="Metropolitan"/>
    <x v="0"/>
  </r>
  <r>
    <n v="2159"/>
    <s v="41-41C-______100"/>
    <n v="6383"/>
    <x v="40"/>
    <x v="40"/>
    <x v="154"/>
    <x v="10"/>
    <s v=""/>
    <s v=""/>
    <s v="ST"/>
    <s v="Statutory Charges"/>
    <s v="O"/>
    <x v="4"/>
    <n v="100"/>
    <x v="39"/>
    <s v="Item"/>
    <s v="-"/>
    <s v="-"/>
    <n v="20800"/>
    <s v="55_ST"/>
    <s v="05__O"/>
    <s v="41-41C"/>
    <n v="231"/>
    <s v="231 - SEAFORD - 37 SHEARER DRIVE External Works"/>
    <b v="1"/>
    <m/>
    <b v="1"/>
    <n v="2159"/>
    <s v=""/>
    <s v=""/>
    <s v="100-Statutory Charges - CITB Levy and Development Approval Fees-41"/>
    <n v="0"/>
    <s v="41-41C--100"/>
    <s v=""/>
    <s v="41-41C-"/>
    <n v="0"/>
    <m/>
    <s v="not APN"/>
    <s v="not APN"/>
    <n v="0"/>
    <n v="0.60890183887915938"/>
    <n v="0"/>
    <s v="on costs"/>
    <n v="1"/>
    <n v="0.10000443626001369"/>
    <m/>
    <n v="1"/>
    <x v="0"/>
    <n v="0.93784580414821017"/>
    <n v="0"/>
    <x v="0"/>
    <x v="1"/>
    <n v="0"/>
    <x v="3"/>
    <x v="3"/>
    <n v="300000"/>
    <s v="Other smaller work items"/>
    <s v="Metropolitan"/>
    <x v="0"/>
  </r>
  <r>
    <n v="710"/>
    <s v="11-11J-_______78"/>
    <n v="1968"/>
    <x v="2"/>
    <x v="2"/>
    <x v="64"/>
    <x v="49"/>
    <s v=""/>
    <s v=""/>
    <s v="UF"/>
    <s v="Upper Floors"/>
    <s v="A"/>
    <x v="1"/>
    <n v="78"/>
    <x v="190"/>
    <s v="Item"/>
    <s v="-"/>
    <s v="-"/>
    <n v="1500"/>
    <s v="02_UF"/>
    <s v="01__A"/>
    <s v="11-11J"/>
    <n v="63"/>
    <s v="063 - MARLESTON NORTH - 212 RICHMOND ROAD ADMINISTRATION OFFICE"/>
    <b v="1"/>
    <m/>
    <b v="1"/>
    <n v="710"/>
    <s v=""/>
    <s v=""/>
    <s v="78-Replace decking timbers to access ramp-11"/>
    <n v="0"/>
    <s v="11-11J--78"/>
    <s v=""/>
    <s v="11-11J-"/>
    <n v="0"/>
    <m/>
    <s v="not APN"/>
    <s v="not APN"/>
    <n v="0"/>
    <n v="0.62380512820512823"/>
    <n v="2435.7076923076925"/>
    <s v="direct"/>
    <n v="1"/>
    <n v="0.10081976901843263"/>
    <m/>
    <n v="1"/>
    <x v="0"/>
    <n v="0.93683718521232184"/>
    <n v="2281.8615384615387"/>
    <x v="0"/>
    <x v="0"/>
    <n v="0"/>
    <x v="1"/>
    <x v="2"/>
    <n v="350000"/>
    <s v="Other smaller work items"/>
    <s v="Metropolitan"/>
    <x v="0"/>
  </r>
  <r>
    <n v="1939"/>
    <s v="36-36A-_______78"/>
    <n v="5670"/>
    <x v="13"/>
    <x v="13"/>
    <x v="24"/>
    <x v="18"/>
    <s v=""/>
    <s v=""/>
    <s v="UF"/>
    <s v="Upper Floors"/>
    <s v="A"/>
    <x v="1"/>
    <n v="78"/>
    <x v="190"/>
    <s v="Item"/>
    <s v="-"/>
    <s v="-"/>
    <n v="4685"/>
    <s v="02_UF"/>
    <s v="01__A"/>
    <s v="36-36A"/>
    <n v="205"/>
    <s v="205 - MT BARKER - 31 ALEXANDRINA ROAD MAIN OFFICE BUILDING"/>
    <b v="1"/>
    <m/>
    <b v="1"/>
    <n v="1939"/>
    <s v=""/>
    <s v=""/>
    <s v="78-Replace decking timbers to access ramp-36"/>
    <n v="0"/>
    <s v="36-36A--78"/>
    <s v=""/>
    <s v="36-36A-"/>
    <n v="0"/>
    <m/>
    <s v="not APN"/>
    <s v="not APN"/>
    <n v="0"/>
    <n v="0.61699555675238993"/>
    <n v="7575.6241833849472"/>
    <s v="direct"/>
    <n v="1"/>
    <n v="0.10015793807540048"/>
    <m/>
    <n v="0"/>
    <x v="1"/>
    <n v="0.93616125644417425"/>
    <n v="7092.0058538665235"/>
    <x v="0"/>
    <x v="0"/>
    <n v="0"/>
    <x v="3"/>
    <x v="3"/>
    <n v="300000"/>
    <s v="Other smaller work items"/>
    <s v="Regional"/>
    <x v="1"/>
  </r>
  <r>
    <n v="1925"/>
    <s v="35-35D-______207"/>
    <n v="5628"/>
    <x v="8"/>
    <x v="8"/>
    <x v="140"/>
    <x v="11"/>
    <s v=""/>
    <s v=""/>
    <s v="UF"/>
    <s v="Upper Floors"/>
    <s v="S"/>
    <x v="3"/>
    <n v="207"/>
    <x v="191"/>
    <s v="Item"/>
    <s v="-"/>
    <s v="-"/>
    <n v="4500"/>
    <s v="02_UF"/>
    <s v="02__S"/>
    <s v="35-35D"/>
    <n v="203"/>
    <s v="203 - GUMERACHA - BIRDWOOD ROAD EXTERNAL WORKS"/>
    <b v="1"/>
    <m/>
    <b v="1"/>
    <n v="1925"/>
    <s v=""/>
    <s v=""/>
    <s v="207-Replace rainwater tank base-35"/>
    <n v="0"/>
    <s v="35-35D--207"/>
    <s v=""/>
    <s v="35-35D-"/>
    <n v="0"/>
    <m/>
    <s v="not APN"/>
    <s v="not APN"/>
    <n v="0"/>
    <n v="0.61101110530168357"/>
    <n v="7249.5499738575763"/>
    <s v="direct"/>
    <n v="1"/>
    <n v="0.10027067941355537"/>
    <m/>
    <n v="0"/>
    <x v="1"/>
    <n v="0.93768701684070688"/>
    <n v="6797.8088884241351"/>
    <x v="0"/>
    <x v="1"/>
    <n v="0"/>
    <x v="3"/>
    <x v="3"/>
    <n v="300000"/>
    <s v="Other smaller work items"/>
    <s v="Regional"/>
    <x v="1"/>
  </r>
  <r>
    <n v="148"/>
    <s v="2-2B-________242"/>
    <n v="442"/>
    <x v="6"/>
    <x v="6"/>
    <x v="42"/>
    <x v="31"/>
    <s v=""/>
    <s v=""/>
    <s v="UF"/>
    <s v="Upper Floors"/>
    <s v="A"/>
    <x v="1"/>
    <n v="242"/>
    <x v="192"/>
    <s v="Item"/>
    <s v="-"/>
    <s v="-"/>
    <n v="2000"/>
    <s v="02_UF"/>
    <s v="01__A"/>
    <s v="2-2B"/>
    <n v="16"/>
    <s v="016 - ANGLE PARK - 480 GRAND JUNCTION ROAD LARGE TRAINING CENTRE TRANSPORTABLE 1 (2013)"/>
    <b v="1"/>
    <m/>
    <b v="1"/>
    <n v="148"/>
    <s v=""/>
    <s v=""/>
    <s v="242-Sand and re-finish timber board to disabled access ramp and stair-2"/>
    <n v="0"/>
    <s v="2-2B--242"/>
    <s v=""/>
    <s v="2-2B-"/>
    <n v="0"/>
    <m/>
    <s v="not APN"/>
    <s v="not APN"/>
    <n v="0"/>
    <n v="0.62749010011123474"/>
    <n v="3254.9802002224696"/>
    <s v="direct"/>
    <n v="1"/>
    <n v="0.10081907219969762"/>
    <m/>
    <n v="0"/>
    <x v="0"/>
    <n v="0.93848734643707776"/>
    <n v="3054.7577308120135"/>
    <x v="0"/>
    <x v="0"/>
    <n v="0"/>
    <x v="3"/>
    <x v="3"/>
    <n v="300000"/>
    <s v="Other smaller work items"/>
    <s v="Metropolitan"/>
    <x v="1"/>
  </r>
  <r>
    <n v="159"/>
    <s v="2-2C-________242"/>
    <n v="477"/>
    <x v="6"/>
    <x v="6"/>
    <x v="43"/>
    <x v="32"/>
    <s v=""/>
    <s v=""/>
    <s v="UF"/>
    <s v="Upper Floors"/>
    <s v="A"/>
    <x v="1"/>
    <n v="242"/>
    <x v="192"/>
    <s v="Item"/>
    <s v="-"/>
    <s v="-"/>
    <n v="3000"/>
    <s v="02_UF"/>
    <s v="01__A"/>
    <s v="2-2C"/>
    <n v="17"/>
    <s v="017 - ANGLE PARK - 480 GRAND JUNCTION ROAD LARGE TRAINING CENTRE TRANSPORTABLE 2 (2013)"/>
    <b v="1"/>
    <m/>
    <b v="1"/>
    <n v="159"/>
    <s v=""/>
    <s v=""/>
    <s v="242-Sand and re-finish timber board to disabled access ramp and stair-2"/>
    <n v="0"/>
    <s v="2-2C--242"/>
    <s v=""/>
    <s v="2-2C-"/>
    <n v="0"/>
    <m/>
    <s v="not APN"/>
    <s v="not APN"/>
    <n v="0"/>
    <n v="0.63357523056653497"/>
    <n v="4900.7256916996048"/>
    <s v="direct"/>
    <n v="1"/>
    <n v="0.10125380634374637"/>
    <m/>
    <n v="0"/>
    <x v="0"/>
    <n v="0.9354778142077208"/>
    <n v="4584.5201581027668"/>
    <x v="0"/>
    <x v="0"/>
    <n v="0"/>
    <x v="3"/>
    <x v="3"/>
    <n v="300000"/>
    <s v="Other smaller work items"/>
    <s v="Metropolitan"/>
    <x v="1"/>
  </r>
  <r>
    <n v="132"/>
    <s v="2-2A-________238"/>
    <n v="394"/>
    <x v="6"/>
    <x v="6"/>
    <x v="9"/>
    <x v="8"/>
    <s v=""/>
    <s v=""/>
    <s v="WF"/>
    <s v="Wall Finishes"/>
    <s v="A"/>
    <x v="1"/>
    <n v="238"/>
    <x v="193"/>
    <s v="Item"/>
    <s v="-"/>
    <s v="-"/>
    <n v="1500"/>
    <s v="11_WF"/>
    <s v="01__A"/>
    <s v="2-2A"/>
    <n v="15"/>
    <s v="015 - ANGLE PARK - 480 GRAND JUNCTION ROAD TRAINING CENTRE (1985)"/>
    <b v="1"/>
    <m/>
    <b v="1"/>
    <n v="132"/>
    <s v=""/>
    <s v=""/>
    <s v="238-Clear finish to timber screen adjacent BBQ area-2"/>
    <n v="0"/>
    <s v="2-2A--238"/>
    <s v=""/>
    <s v="2-2A-"/>
    <n v="0"/>
    <m/>
    <s v="not APN"/>
    <s v="not APN"/>
    <n v="0"/>
    <n v="0.61115857163181109"/>
    <n v="2416.7378574477166"/>
    <s v="direct"/>
    <n v="1"/>
    <n v="0.10005018439540393"/>
    <m/>
    <n v="0"/>
    <x v="0"/>
    <n v="0.9373059220931953"/>
    <n v="2265.2227059325651"/>
    <x v="0"/>
    <x v="0"/>
    <n v="0"/>
    <x v="3"/>
    <x v="3"/>
    <n v="300000"/>
    <s v="Other smaller work items"/>
    <s v="Metropolitan"/>
    <x v="1"/>
  </r>
  <r>
    <n v="105"/>
    <s v="1-1B-1BM______97"/>
    <n v="311"/>
    <x v="23"/>
    <x v="23"/>
    <x v="162"/>
    <x v="88"/>
    <s v="1BM"/>
    <s v="Maintenance Workshop"/>
    <s v="CT"/>
    <s v="Contingency"/>
    <s v="O"/>
    <x v="4"/>
    <n v="97"/>
    <x v="32"/>
    <s v="Item"/>
    <s v="-"/>
    <s v="-"/>
    <n v="1500"/>
    <s v="52_CT"/>
    <s v="05__O"/>
    <s v="1-1B-1BM"/>
    <n v="11"/>
    <s v="011 - ANGLE PARK - 500 GRAND JUNCTION ROAD POLE CONSTRUCTION Maintenance Workshop"/>
    <b v="1"/>
    <m/>
    <b v="1"/>
    <n v="105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B-1BM-97"/>
    <s v=""/>
    <s v="1-1B-1BM"/>
    <n v="0"/>
    <n v="8"/>
    <s v="minor"/>
    <n v="0.68021571428571437"/>
    <n v="2520.3235714285715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06"/>
    <s v="1-1B-1BM_____114"/>
    <n v="314"/>
    <x v="23"/>
    <x v="23"/>
    <x v="162"/>
    <x v="88"/>
    <s v="1BM"/>
    <s v="Maintenance Workshop"/>
    <s v="ES"/>
    <s v="Escalation"/>
    <s v="O"/>
    <x v="4"/>
    <n v="114"/>
    <x v="33"/>
    <s v="Item"/>
    <s v="-"/>
    <s v="-"/>
    <n v="2200"/>
    <s v="53_ES"/>
    <s v="05__O"/>
    <s v="1-1B-1BM"/>
    <n v="11"/>
    <s v="011 - ANGLE PARK - 500 GRAND JUNCTION ROAD POLE CONSTRUCTION Maintenance Workshop"/>
    <b v="1"/>
    <m/>
    <b v="1"/>
    <n v="106"/>
    <n v="0"/>
    <n v="0"/>
    <s v="114-Escalation - calculated to the mid-point of seven year forecast-1"/>
    <n v="1"/>
    <s v="1-1B-1BM-114"/>
    <s v=""/>
    <s v="1-1B-1BM"/>
    <n v="0"/>
    <n v="8"/>
    <s v="minor"/>
    <n v="0.68021571428571437"/>
    <n v="3696.4745714285718"/>
    <n v="0.68021571428571437"/>
    <n v="0"/>
    <s v="on costs"/>
    <n v="0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30"/>
    <s v="2-2A-_________19"/>
    <n v="392"/>
    <x v="6"/>
    <x v="6"/>
    <x v="9"/>
    <x v="8"/>
    <s v=""/>
    <s v=""/>
    <s v="WF"/>
    <s v="Wall Finishes"/>
    <s v="A"/>
    <x v="1"/>
    <n v="19"/>
    <x v="109"/>
    <s v="Item"/>
    <s v="-"/>
    <s v="-"/>
    <n v="15000"/>
    <s v="11_WF"/>
    <s v="01__A"/>
    <s v="2-2A"/>
    <n v="15"/>
    <s v="015 - ANGLE PARK - 480 GRAND JUNCTION ROAD TRAINING CENTRE (1985)"/>
    <b v="1"/>
    <m/>
    <b v="1"/>
    <n v="130"/>
    <s v=""/>
    <s v=""/>
    <s v="19-Patch and paint existing walls and doors including minor make good-2"/>
    <n v="0"/>
    <s v="2-2A--19"/>
    <s v=""/>
    <s v="2-2A-"/>
    <n v="0"/>
    <m/>
    <s v="not APN"/>
    <s v="not APN"/>
    <n v="0"/>
    <n v="0.61115857163181109"/>
    <n v="24167.378574477167"/>
    <s v="direct"/>
    <n v="1"/>
    <n v="0.10005018439540393"/>
    <m/>
    <n v="0"/>
    <x v="0"/>
    <n v="0.9373059220931953"/>
    <n v="22652.227059325651"/>
    <x v="0"/>
    <x v="0"/>
    <n v="0"/>
    <x v="3"/>
    <x v="3"/>
    <n v="300000"/>
    <s v="Other smaller work items"/>
    <s v="Metropolitan"/>
    <x v="1"/>
  </r>
  <r>
    <n v="220"/>
    <s v="3-3C-_________19"/>
    <n v="662"/>
    <x v="5"/>
    <x v="5"/>
    <x v="46"/>
    <x v="34"/>
    <s v=""/>
    <s v=""/>
    <s v="WF"/>
    <s v="Wall Finishes"/>
    <s v="A"/>
    <x v="1"/>
    <n v="19"/>
    <x v="109"/>
    <s v="Item"/>
    <s v="-"/>
    <s v="-"/>
    <n v="15000"/>
    <s v="11_WF"/>
    <s v="01__A"/>
    <s v="3-3C"/>
    <n v="25"/>
    <s v="025 - ANGLE PARK - 622 SOUTH ROAD FLEET OFFICE"/>
    <b v="1"/>
    <m/>
    <b v="1"/>
    <n v="220"/>
    <s v=""/>
    <s v=""/>
    <s v="19-Patch and paint existing walls and doors including minor make good-3"/>
    <n v="0"/>
    <s v="3-3C--19"/>
    <s v=""/>
    <s v="3-3C-"/>
    <n v="0"/>
    <m/>
    <s v="not APN"/>
    <s v="not APN"/>
    <n v="0"/>
    <n v="0.64140955223880602"/>
    <n v="24621.143283582092"/>
    <s v="direct"/>
    <n v="1"/>
    <n v="0.10002556653480629"/>
    <m/>
    <n v="0"/>
    <x v="0"/>
    <n v="0.93634884615006908"/>
    <n v="23053.979104477614"/>
    <x v="0"/>
    <x v="0"/>
    <n v="0"/>
    <x v="3"/>
    <x v="3"/>
    <n v="300000"/>
    <s v="Other smaller work items"/>
    <s v="Metropolitan"/>
    <x v="1"/>
  </r>
  <r>
    <n v="264"/>
    <s v="4-4A-_________19"/>
    <n v="804"/>
    <x v="14"/>
    <x v="14"/>
    <x v="20"/>
    <x v="17"/>
    <s v=""/>
    <s v=""/>
    <s v="WF"/>
    <s v="Wall Finishes"/>
    <s v="A"/>
    <x v="1"/>
    <n v="19"/>
    <x v="109"/>
    <s v="Item"/>
    <s v="-"/>
    <s v="-"/>
    <n v="18400"/>
    <s v="11_WF"/>
    <s v="01__A"/>
    <s v="4-4A"/>
    <n v="31"/>
    <s v="031 - ELIZABETH - PEWSEY AVENUE MAIN OFFICE BUILDNG"/>
    <b v="1"/>
    <m/>
    <b v="1"/>
    <n v="264"/>
    <s v=""/>
    <s v=""/>
    <s v="19-Patch and paint existing walls and doors including minor make good-4"/>
    <n v="0"/>
    <s v="4-4A--19"/>
    <s v=""/>
    <s v="4-4A-"/>
    <n v="0"/>
    <m/>
    <s v="not APN"/>
    <s v="not APN"/>
    <n v="0"/>
    <n v="0.61530311890838207"/>
    <n v="29721.577387914233"/>
    <s v="direct"/>
    <n v="1"/>
    <n v="0.10024556844880272"/>
    <m/>
    <n v="0"/>
    <x v="0"/>
    <n v="0.93664397716528258"/>
    <n v="27838.536452241719"/>
    <x v="0"/>
    <x v="0"/>
    <n v="0"/>
    <x v="3"/>
    <x v="3"/>
    <n v="300000"/>
    <s v="Other smaller work items"/>
    <s v="Metropolitan"/>
    <x v="1"/>
  </r>
  <r>
    <n v="286"/>
    <s v="4-4B-_________19"/>
    <n v="860"/>
    <x v="14"/>
    <x v="14"/>
    <x v="25"/>
    <x v="19"/>
    <s v=""/>
    <s v=""/>
    <s v="WF"/>
    <s v="Wall Finishes"/>
    <s v="A"/>
    <x v="1"/>
    <n v="19"/>
    <x v="109"/>
    <s v="Item"/>
    <s v="-"/>
    <s v="-"/>
    <n v="6000"/>
    <s v="11_WF"/>
    <s v="01__A"/>
    <s v="4-4B"/>
    <n v="32"/>
    <s v="032 - ELIZABETH - PEWSEY AVENUE WORKSHOP / OFFICE"/>
    <b v="1"/>
    <m/>
    <b v="1"/>
    <n v="286"/>
    <s v=""/>
    <s v=""/>
    <s v="19-Patch and paint existing walls and doors including minor make good-4"/>
    <n v="0"/>
    <s v="4-4B--19"/>
    <s v=""/>
    <s v="4-4B-"/>
    <n v="0"/>
    <m/>
    <s v="not APN"/>
    <s v="not APN"/>
    <n v="0"/>
    <n v="0.62736642811848897"/>
    <n v="9764.1985687109336"/>
    <s v="direct"/>
    <n v="1"/>
    <n v="0.10046250733100646"/>
    <m/>
    <n v="0"/>
    <x v="0"/>
    <n v="0.9332015845920103"/>
    <n v="9111.9655765920816"/>
    <x v="0"/>
    <x v="0"/>
    <n v="0"/>
    <x v="3"/>
    <x v="3"/>
    <n v="300000"/>
    <s v="Other smaller work items"/>
    <s v="Metropolitan"/>
    <x v="1"/>
  </r>
  <r>
    <n v="346"/>
    <s v="5-5B-_________19"/>
    <n v="1040"/>
    <x v="17"/>
    <x v="17"/>
    <x v="51"/>
    <x v="11"/>
    <s v=""/>
    <s v=""/>
    <s v="WF"/>
    <s v="Wall Finishes"/>
    <s v="A"/>
    <x v="1"/>
    <n v="19"/>
    <x v="109"/>
    <s v="Item"/>
    <s v="-"/>
    <s v="-"/>
    <n v="15500"/>
    <s v="11_WF"/>
    <s v="01__A"/>
    <s v="5-5B"/>
    <n v="38"/>
    <s v="038 - HINDMARSH - 1 STATION PLACE EXTERNAL WORKS"/>
    <b v="1"/>
    <m/>
    <b v="1"/>
    <n v="346"/>
    <s v=""/>
    <s v=""/>
    <s v="19-Patch and paint existing walls and doors including minor make good-5"/>
    <n v="0"/>
    <s v="5-5B--19"/>
    <s v=""/>
    <s v="5-5B-"/>
    <n v="0"/>
    <m/>
    <s v="not APN"/>
    <s v="not APN"/>
    <n v="0"/>
    <n v="0.61142605781315451"/>
    <n v="24977.103896103894"/>
    <s v="direct"/>
    <n v="1"/>
    <n v="0.10010084445072379"/>
    <m/>
    <n v="0"/>
    <x v="0"/>
    <n v="0.93760519374367279"/>
    <n v="23418.662337662336"/>
    <x v="0"/>
    <x v="0"/>
    <n v="0"/>
    <x v="3"/>
    <x v="3"/>
    <n v="300000"/>
    <s v="Other smaller work items"/>
    <s v="Metropolitan"/>
    <x v="1"/>
  </r>
  <r>
    <n v="361"/>
    <s v="6-6A-_________19"/>
    <n v="1086"/>
    <x v="11"/>
    <x v="11"/>
    <x v="15"/>
    <x v="13"/>
    <s v=""/>
    <s v=""/>
    <s v="WF"/>
    <s v="Wall Finishes"/>
    <s v="A"/>
    <x v="1"/>
    <n v="19"/>
    <x v="109"/>
    <s v="Item"/>
    <s v="-"/>
    <s v="-"/>
    <n v="8500"/>
    <s v="11_WF"/>
    <s v="01__A"/>
    <s v="6-6A"/>
    <n v="40"/>
    <s v="040 - HOLDEN HILL - 38-44 JACOBSON CRESCENT OFFICE"/>
    <b v="1"/>
    <m/>
    <b v="1"/>
    <n v="361"/>
    <s v=""/>
    <s v=""/>
    <s v="19-Patch and paint existing walls and doors including minor make good-6"/>
    <n v="0"/>
    <s v="6-6A--19"/>
    <s v=""/>
    <s v="6-6A-"/>
    <n v="1"/>
    <m/>
    <s v="not APN"/>
    <s v="not APN"/>
    <n v="0"/>
    <n v="0.6505859259259259"/>
    <n v="14029.980370370371"/>
    <s v="direct"/>
    <n v="1"/>
    <n v="0.10132007704279809"/>
    <m/>
    <n v="0"/>
    <x v="0"/>
    <n v="0.93268383707513969"/>
    <n v="13085.535925925928"/>
    <x v="1"/>
    <x v="0"/>
    <n v="0"/>
    <x v="3"/>
    <x v="3"/>
    <n v="300000"/>
    <s v="Other smaller work items"/>
    <s v="Metropolitan"/>
    <x v="1"/>
  </r>
  <r>
    <n v="712"/>
    <s v="11-11J-_______19"/>
    <n v="1974"/>
    <x v="2"/>
    <x v="2"/>
    <x v="64"/>
    <x v="49"/>
    <s v=""/>
    <s v=""/>
    <s v="WF"/>
    <s v="Wall Finishes"/>
    <s v="A"/>
    <x v="1"/>
    <n v="19"/>
    <x v="109"/>
    <s v="Item"/>
    <s v="-"/>
    <s v="-"/>
    <n v="3000"/>
    <s v="11_WF"/>
    <s v="01__A"/>
    <s v="11-11J"/>
    <n v="63"/>
    <s v="063 - MARLESTON NORTH - 212 RICHMOND ROAD ADMINISTRATION OFFICE"/>
    <b v="1"/>
    <m/>
    <b v="1"/>
    <n v="712"/>
    <s v=""/>
    <s v=""/>
    <s v="19-Patch and paint existing walls and doors including minor make good-11"/>
    <n v="0"/>
    <s v="11-11J--19"/>
    <s v=""/>
    <s v="11-11J-"/>
    <n v="0"/>
    <m/>
    <s v="not APN"/>
    <s v="not APN"/>
    <n v="0"/>
    <n v="0.62380512820512823"/>
    <n v="4871.4153846153849"/>
    <s v="direct"/>
    <n v="1"/>
    <n v="0.10081976901843263"/>
    <m/>
    <n v="1"/>
    <x v="0"/>
    <n v="0.93683718521232184"/>
    <n v="4563.7230769230773"/>
    <x v="0"/>
    <x v="0"/>
    <n v="0"/>
    <x v="1"/>
    <x v="2"/>
    <n v="350000"/>
    <s v="Other smaller work items"/>
    <s v="Metropolitan"/>
    <x v="0"/>
  </r>
  <r>
    <n v="721"/>
    <s v="11-11K-_______19"/>
    <n v="2003"/>
    <x v="2"/>
    <x v="2"/>
    <x v="65"/>
    <x v="50"/>
    <s v=""/>
    <s v=""/>
    <s v="WF"/>
    <s v="Wall Finishes"/>
    <s v="A"/>
    <x v="1"/>
    <n v="19"/>
    <x v="109"/>
    <s v="Item"/>
    <s v="-"/>
    <s v="-"/>
    <n v="3200"/>
    <s v="11_WF"/>
    <s v="01__A"/>
    <s v="11-11K"/>
    <n v="64"/>
    <s v="064 - MARLESTON NORTH - 212 RICHMOND ROAD SUBSTATION MAINTENANCE OFFICE"/>
    <b v="1"/>
    <m/>
    <b v="1"/>
    <n v="721"/>
    <s v=""/>
    <s v=""/>
    <s v="19-Patch and paint existing walls and doors including minor make good-11"/>
    <n v="0"/>
    <s v="11-11K--19"/>
    <s v=""/>
    <s v="11-11K-"/>
    <n v="0"/>
    <m/>
    <s v="not APN"/>
    <s v="not APN"/>
    <n v="0"/>
    <n v="0.680215652173913"/>
    <n v="5376.6900869565216"/>
    <s v="direct"/>
    <n v="1"/>
    <n v="0.10272518501947213"/>
    <m/>
    <n v="1"/>
    <x v="0"/>
    <n v="0.92237021334735503"/>
    <n v="4959.2987826086955"/>
    <x v="0"/>
    <x v="0"/>
    <n v="0"/>
    <x v="1"/>
    <x v="2"/>
    <n v="350000"/>
    <s v="Other smaller work items"/>
    <s v="Metropolitan"/>
    <x v="0"/>
  </r>
  <r>
    <n v="763"/>
    <s v="11-11O-_______19"/>
    <n v="2131"/>
    <x v="2"/>
    <x v="2"/>
    <x v="3"/>
    <x v="3"/>
    <s v=""/>
    <s v=""/>
    <s v="WF"/>
    <s v="Wall Finishes"/>
    <s v="A"/>
    <x v="1"/>
    <n v="19"/>
    <x v="109"/>
    <s v="Item"/>
    <s v="-"/>
    <s v="-"/>
    <n v="3350"/>
    <s v="11_WF"/>
    <s v="01__A"/>
    <s v="11-11O"/>
    <n v="68"/>
    <s v="068 - MARLESTON NORTH - 212 RICHMOND ROAD SUBSTATION WORKSHOP"/>
    <b v="1"/>
    <m/>
    <b v="1"/>
    <n v="763"/>
    <s v=""/>
    <s v=""/>
    <s v="19-Patch and paint existing walls and doors including minor make good-11"/>
    <n v="0"/>
    <s v="11-11O--19"/>
    <s v=""/>
    <s v="11-11O-"/>
    <n v="0"/>
    <m/>
    <s v="not APN"/>
    <s v="not APN"/>
    <n v="0"/>
    <n v="0.61324529076056544"/>
    <n v="5404.3717240478945"/>
    <s v="direct"/>
    <n v="1"/>
    <n v="0.10023024209444778"/>
    <m/>
    <n v="1"/>
    <x v="0"/>
    <n v="0.93757152251472631"/>
    <n v="5066.985025551121"/>
    <x v="0"/>
    <x v="0"/>
    <n v="0"/>
    <x v="2"/>
    <x v="2"/>
    <n v="350000"/>
    <s v="Other smaller work items"/>
    <s v="Metropolitan"/>
    <x v="0"/>
  </r>
  <r>
    <n v="834"/>
    <s v="12-12A-_______19"/>
    <n v="2337"/>
    <x v="3"/>
    <x v="3"/>
    <x v="72"/>
    <x v="57"/>
    <s v=""/>
    <s v=""/>
    <s v="WF"/>
    <s v="Wall Finishes"/>
    <s v="A"/>
    <x v="1"/>
    <n v="19"/>
    <x v="109"/>
    <s v="Item"/>
    <s v="-"/>
    <s v="-"/>
    <n v="1680"/>
    <s v="11_WF"/>
    <s v="01__A"/>
    <s v="12-12A"/>
    <n v="75"/>
    <s v="075 - MARLESTON SOUTH - 41-55 BARNES AVENUE STORE A"/>
    <b v="1"/>
    <m/>
    <b v="1"/>
    <n v="834"/>
    <s v=""/>
    <s v=""/>
    <s v="19-Patch and paint existing walls and doors including minor make good-12"/>
    <n v="0"/>
    <s v="12-12A--19"/>
    <s v=""/>
    <s v="12-12A-"/>
    <n v="0"/>
    <m/>
    <s v="not APN"/>
    <s v="not APN"/>
    <n v="0"/>
    <n v="0.62367148381844084"/>
    <n v="2727.7680928149803"/>
    <s v="direct"/>
    <n v="1"/>
    <n v="0.10072997494997309"/>
    <m/>
    <n v="0"/>
    <x v="0"/>
    <n v="0.93732056444586742"/>
    <n v="2556.7931284347646"/>
    <x v="0"/>
    <x v="0"/>
    <n v="0"/>
    <x v="3"/>
    <x v="3"/>
    <n v="300000"/>
    <s v="Other smaller work items"/>
    <s v="Metropolitan"/>
    <x v="1"/>
  </r>
  <r>
    <n v="855"/>
    <s v="12-12C-_______19"/>
    <n v="2404"/>
    <x v="3"/>
    <x v="3"/>
    <x v="73"/>
    <x v="58"/>
    <s v=""/>
    <s v=""/>
    <s v="WF"/>
    <s v="Wall Finishes"/>
    <s v="A"/>
    <x v="1"/>
    <n v="19"/>
    <x v="109"/>
    <s v="Item"/>
    <s v="-"/>
    <s v="-"/>
    <n v="16500"/>
    <s v="11_WF"/>
    <s v="01__A"/>
    <s v="12-12C"/>
    <n v="77"/>
    <s v="077 - MARLESTON SOUTH - 41-55 BARNES AVENUE MAIN OFFICE"/>
    <b v="1"/>
    <m/>
    <b v="1"/>
    <n v="855"/>
    <s v=""/>
    <s v=""/>
    <s v="19-Patch and paint existing walls and doors including minor make good-12"/>
    <n v="0"/>
    <s v="12-12C--19"/>
    <s v=""/>
    <s v="12-12C-"/>
    <n v="0"/>
    <m/>
    <s v="not APN"/>
    <s v="not APN"/>
    <n v="0"/>
    <n v="0.61323962920046349"/>
    <n v="26618.453881807647"/>
    <s v="direct"/>
    <n v="1"/>
    <n v="0.10008751336102456"/>
    <m/>
    <n v="0"/>
    <x v="0"/>
    <n v="0.93774956140974641"/>
    <n v="24961.443453070682"/>
    <x v="0"/>
    <x v="0"/>
    <n v="0"/>
    <x v="3"/>
    <x v="3"/>
    <n v="300000"/>
    <s v="Other smaller work items"/>
    <s v="Metropolitan"/>
    <x v="1"/>
  </r>
  <r>
    <n v="880"/>
    <s v="12-12E-_______19"/>
    <n v="2483"/>
    <x v="3"/>
    <x v="3"/>
    <x v="4"/>
    <x v="4"/>
    <s v=""/>
    <s v=""/>
    <s v="WF"/>
    <s v="Wall Finishes"/>
    <s v="A"/>
    <x v="1"/>
    <n v="19"/>
    <x v="109"/>
    <s v="Item"/>
    <s v="-"/>
    <s v="-"/>
    <n v="5500"/>
    <s v="11_WF"/>
    <s v="01__A"/>
    <s v="12-12E"/>
    <n v="79"/>
    <s v="079 - MARLESTON SOUTH - 41-55 BARNES AVENUE CBD OFFICE / AMENITIES / CANTEEN BUILDING"/>
    <b v="1"/>
    <m/>
    <b v="1"/>
    <n v="880"/>
    <s v=""/>
    <s v=""/>
    <s v="19-Patch and paint existing walls and doors including minor make good-12"/>
    <n v="0"/>
    <s v="12-12E--19"/>
    <s v=""/>
    <s v="12-12E-"/>
    <n v="0"/>
    <m/>
    <s v="not APN"/>
    <s v="not APN"/>
    <n v="0"/>
    <n v="0.62599123365146692"/>
    <n v="8942.9517850830689"/>
    <s v="direct"/>
    <n v="1"/>
    <n v="0.10048017081246256"/>
    <m/>
    <n v="0"/>
    <x v="0"/>
    <n v="0.93478160489948414"/>
    <n v="8359.7068221986574"/>
    <x v="0"/>
    <x v="0"/>
    <n v="0"/>
    <x v="3"/>
    <x v="3"/>
    <n v="300000"/>
    <s v="Other smaller work items"/>
    <s v="Metropolitan"/>
    <x v="1"/>
  </r>
  <r>
    <n v="933"/>
    <s v="13--__________19"/>
    <n v="2631"/>
    <x v="26"/>
    <x v="26"/>
    <x v="53"/>
    <x v="39"/>
    <s v=""/>
    <s v=""/>
    <s v="WF"/>
    <s v="Wall Finishes"/>
    <s v="A"/>
    <x v="1"/>
    <n v="19"/>
    <x v="109"/>
    <s v="Item"/>
    <s v="-"/>
    <s v="-"/>
    <n v="6850"/>
    <s v="11_WF"/>
    <s v="01__A"/>
    <s v="13"/>
    <n v="83"/>
    <s v="083 - RICHMOND - 229-231 RICHMOND ROAD (LEASED)"/>
    <b v="1"/>
    <m/>
    <b v="1"/>
    <n v="933"/>
    <s v=""/>
    <s v=""/>
    <s v="19-Patch and paint existing walls and doors including minor make good-13"/>
    <n v="0"/>
    <s v="13---19"/>
    <s v=""/>
    <s v="13--"/>
    <n v="1"/>
    <m/>
    <s v="not APN"/>
    <s v="not APN"/>
    <n v="0"/>
    <n v="0.62284119840555485"/>
    <n v="11116.46220907805"/>
    <s v="direct"/>
    <n v="1"/>
    <n v="0.10121425697043392"/>
    <m/>
    <n v="0"/>
    <x v="0"/>
    <n v="0.93661275687284107"/>
    <n v="10411.820316317346"/>
    <x v="1"/>
    <x v="0"/>
    <n v="0"/>
    <x v="3"/>
    <x v="3"/>
    <n v="300000"/>
    <s v="Other smaller work items"/>
    <s v="Metropolitan"/>
    <x v="1"/>
  </r>
  <r>
    <n v="977"/>
    <s v="15-15A-_______19"/>
    <n v="2781"/>
    <x v="1"/>
    <x v="1"/>
    <x v="18"/>
    <x v="15"/>
    <s v=""/>
    <s v=""/>
    <s v="WF"/>
    <s v="Wall Finishes"/>
    <s v="A"/>
    <x v="1"/>
    <n v="19"/>
    <x v="109"/>
    <s v="Item"/>
    <s v="-"/>
    <s v="-"/>
    <n v="10500"/>
    <s v="11_WF"/>
    <s v="01__A"/>
    <s v="15-15A"/>
    <n v="93"/>
    <s v="093 - ST MARYS - 33 AYLIFFES ROAD LINESMAN OFFICE"/>
    <b v="1"/>
    <m/>
    <b v="1"/>
    <n v="977"/>
    <s v=""/>
    <s v=""/>
    <s v="19-Patch and paint existing walls and doors including minor make good-15"/>
    <n v="0"/>
    <s v="15-15A--19"/>
    <s v=""/>
    <s v="15-15A-"/>
    <n v="0"/>
    <m/>
    <s v="not APN"/>
    <s v="not APN"/>
    <n v="0"/>
    <n v="0.63388768361581915"/>
    <n v="17155.820677966101"/>
    <s v="direct"/>
    <n v="1"/>
    <n v="0.10045733964915732"/>
    <m/>
    <n v="1"/>
    <x v="0"/>
    <n v="0.9377589314895961"/>
    <n v="16088.02406779661"/>
    <x v="0"/>
    <x v="0"/>
    <n v="0"/>
    <x v="1"/>
    <x v="2"/>
    <n v="350000"/>
    <s v="Other smaller work items"/>
    <s v="Metropolitan"/>
    <x v="0"/>
  </r>
  <r>
    <n v="989"/>
    <s v="15-15B-_______19"/>
    <n v="2815"/>
    <x v="1"/>
    <x v="1"/>
    <x v="2"/>
    <x v="2"/>
    <s v=""/>
    <s v=""/>
    <s v="WF"/>
    <s v="Wall Finishes"/>
    <s v="A"/>
    <x v="1"/>
    <n v="19"/>
    <x v="109"/>
    <s v="Item"/>
    <s v="-"/>
    <s v="-"/>
    <n v="15000"/>
    <s v="11_WF"/>
    <s v="01__A"/>
    <s v="15-15B"/>
    <n v="94"/>
    <s v="094 - ST MARYS - 33 AYLIFFES ROAD MAIN OFFICE"/>
    <b v="1"/>
    <m/>
    <b v="1"/>
    <n v="989"/>
    <s v=""/>
    <s v=""/>
    <s v="19-Patch and paint existing walls and doors including minor make good-15"/>
    <n v="0"/>
    <s v="15-15B--19"/>
    <s v=""/>
    <s v="15-15B-"/>
    <n v="0"/>
    <m/>
    <s v="not APN"/>
    <s v="not APN"/>
    <n v="0"/>
    <n v="0.61738816753926706"/>
    <n v="24260.822513089006"/>
    <s v="direct"/>
    <n v="1"/>
    <n v="0.10045556241329029"/>
    <m/>
    <n v="1"/>
    <x v="0"/>
    <n v="0.93525855821974502"/>
    <n v="22690.141884816756"/>
    <x v="0"/>
    <x v="0"/>
    <n v="0"/>
    <x v="1"/>
    <x v="2"/>
    <n v="350000"/>
    <s v="Other smaller work items"/>
    <s v="Metropolitan"/>
    <x v="0"/>
  </r>
  <r>
    <n v="1003"/>
    <s v="15-15C-_______19"/>
    <n v="2857"/>
    <x v="1"/>
    <x v="1"/>
    <x v="28"/>
    <x v="21"/>
    <s v=""/>
    <s v=""/>
    <s v="WF"/>
    <s v="Wall Finishes"/>
    <s v="A"/>
    <x v="1"/>
    <n v="19"/>
    <x v="109"/>
    <s v="Item"/>
    <s v="-"/>
    <s v="-"/>
    <n v="2750"/>
    <s v="11_WF"/>
    <s v="01__A"/>
    <s v="15-15C"/>
    <n v="95"/>
    <s v="095 - ST MARYS - 33 AYLIFFES ROAD MALE TOILET BLOCK"/>
    <b v="1"/>
    <m/>
    <b v="1"/>
    <n v="1003"/>
    <s v=""/>
    <s v=""/>
    <s v="19-Patch and paint existing walls and doors including minor make good-15"/>
    <n v="0"/>
    <s v="15-15C--19"/>
    <s v=""/>
    <s v="15-15C-"/>
    <n v="0"/>
    <m/>
    <s v="not APN"/>
    <s v="not APN"/>
    <n v="0"/>
    <n v="0.62371707841031143"/>
    <n v="4465.2219656283569"/>
    <s v="direct"/>
    <n v="1"/>
    <n v="0.1004600341593235"/>
    <m/>
    <n v="1"/>
    <x v="0"/>
    <n v="0.93384845978707409"/>
    <n v="4169.840655209453"/>
    <x v="0"/>
    <x v="0"/>
    <n v="0"/>
    <x v="1"/>
    <x v="2"/>
    <n v="350000"/>
    <s v="Other smaller work items"/>
    <s v="Metropolitan"/>
    <x v="0"/>
  </r>
  <r>
    <n v="1078"/>
    <s v="17-17A-_______19"/>
    <n v="3085"/>
    <x v="29"/>
    <x v="29"/>
    <x v="87"/>
    <x v="1"/>
    <s v=""/>
    <s v=""/>
    <s v="WF"/>
    <s v="Wall Finishes"/>
    <s v="A"/>
    <x v="1"/>
    <n v="19"/>
    <x v="109"/>
    <s v="Item"/>
    <s v="-"/>
    <s v="-"/>
    <n v="6150"/>
    <s v="11_WF"/>
    <s v="01__A"/>
    <s v="17-17A"/>
    <n v="105"/>
    <s v="105 - WINGFIELD (LEASED) - 12-14 SENNA ROAD OFFICE BUILDING"/>
    <b v="1"/>
    <m/>
    <b v="1"/>
    <n v="1078"/>
    <s v=""/>
    <s v=""/>
    <s v="19-Patch and paint existing walls and doors including minor make good-17"/>
    <n v="0"/>
    <s v="17-17A--19"/>
    <s v=""/>
    <s v="17-17A-"/>
    <n v="1"/>
    <m/>
    <s v="not APN"/>
    <s v="not APN"/>
    <n v="0"/>
    <n v="0.64688199999999996"/>
    <n v="10128.3243"/>
    <s v="direct"/>
    <n v="1"/>
    <n v="0.1026637676799283"/>
    <m/>
    <n v="0"/>
    <x v="0"/>
    <n v="0.93927919547362837"/>
    <n v="9513.3243000000002"/>
    <x v="1"/>
    <x v="0"/>
    <n v="0"/>
    <x v="3"/>
    <x v="3"/>
    <n v="300000"/>
    <s v="Other smaller work items"/>
    <s v="Metropolitan"/>
    <x v="1"/>
  </r>
  <r>
    <n v="1088"/>
    <s v="17-17B-_______19"/>
    <n v="3117"/>
    <x v="29"/>
    <x v="29"/>
    <x v="88"/>
    <x v="5"/>
    <s v=""/>
    <s v=""/>
    <s v="WF"/>
    <s v="Wall Finishes"/>
    <s v="A"/>
    <x v="1"/>
    <n v="19"/>
    <x v="109"/>
    <s v="Item"/>
    <s v="-"/>
    <s v="-"/>
    <n v="2200"/>
    <s v="11_WF"/>
    <s v="01__A"/>
    <s v="17-17B"/>
    <n v="106"/>
    <s v="106 - WINGFIELD (LEASED) - 12-14 SENNA ROAD WORKSHOP"/>
    <b v="1"/>
    <m/>
    <b v="1"/>
    <n v="1088"/>
    <s v=""/>
    <s v=""/>
    <s v="19-Patch and paint existing walls and doors including minor make good-17"/>
    <n v="0"/>
    <s v="17-17B--19"/>
    <s v=""/>
    <s v="17-17B-"/>
    <n v="1"/>
    <m/>
    <s v="not APN"/>
    <s v="not APN"/>
    <n v="0"/>
    <n v="0.84944615384615396"/>
    <n v="4068.7815384615387"/>
    <s v="direct"/>
    <n v="1"/>
    <n v="0.10324510847619399"/>
    <m/>
    <n v="0"/>
    <x v="0"/>
    <n v="0.89601876653301615"/>
    <n v="3645.7046153846159"/>
    <x v="1"/>
    <x v="0"/>
    <n v="0"/>
    <x v="3"/>
    <x v="3"/>
    <n v="300000"/>
    <s v="Other smaller work items"/>
    <s v="Metropolitan"/>
    <x v="1"/>
  </r>
  <r>
    <n v="1102"/>
    <s v="18--__________19"/>
    <n v="3162"/>
    <x v="30"/>
    <x v="30"/>
    <x v="53"/>
    <x v="39"/>
    <s v=""/>
    <s v=""/>
    <s v="WF"/>
    <s v="Wall Finishes"/>
    <s v="A"/>
    <x v="1"/>
    <n v="19"/>
    <x v="109"/>
    <s v="Item"/>
    <s v="-"/>
    <s v="-"/>
    <n v="2500"/>
    <s v="11_WF"/>
    <s v="01__A"/>
    <s v="18"/>
    <n v="108"/>
    <s v="108 - WINGFIELD (NBN LEASED) - 261 SCHUMACHER ROAD"/>
    <b v="1"/>
    <m/>
    <b v="1"/>
    <n v="1102"/>
    <s v=""/>
    <s v=""/>
    <s v="19-Patch and paint existing walls and doors including minor make good-18"/>
    <n v="0"/>
    <s v="18---19"/>
    <s v=""/>
    <s v="18--"/>
    <n v="1"/>
    <m/>
    <s v="not APN"/>
    <s v="not APN"/>
    <n v="0"/>
    <n v="0.72783523809523809"/>
    <n v="4319.5880952380949"/>
    <s v="direct"/>
    <n v="1"/>
    <n v="0.10339204988119038"/>
    <m/>
    <n v="0"/>
    <x v="0"/>
    <n v="0.91732015894372643"/>
    <n v="3962.4452380952375"/>
    <x v="1"/>
    <x v="0"/>
    <n v="0"/>
    <x v="3"/>
    <x v="3"/>
    <n v="300000"/>
    <s v="Other smaller work items"/>
    <s v="Metropolitan"/>
    <x v="1"/>
  </r>
  <r>
    <n v="1179"/>
    <s v="21-21A-_______19"/>
    <n v="3398"/>
    <x v="4"/>
    <x v="4"/>
    <x v="17"/>
    <x v="1"/>
    <s v=""/>
    <s v=""/>
    <s v="WF"/>
    <s v="Wall Finishes"/>
    <s v="A"/>
    <x v="1"/>
    <n v="19"/>
    <x v="109"/>
    <s v="Item"/>
    <s v="-"/>
    <s v="-"/>
    <n v="2000"/>
    <s v="11_WF"/>
    <s v="01__A"/>
    <s v="21-21A"/>
    <n v="119"/>
    <s v="119 - MT GAMBIER - 18 AVEY ROAD OFFICE BUILDING"/>
    <b v="1"/>
    <m/>
    <b v="1"/>
    <n v="1179"/>
    <s v=""/>
    <s v=""/>
    <s v="19-Patch and paint existing walls and doors including minor make good-21"/>
    <n v="0"/>
    <s v="21-21A--19"/>
    <s v=""/>
    <s v="21-21A-"/>
    <n v="0"/>
    <m/>
    <s v="not APN"/>
    <s v="not APN"/>
    <n v="0"/>
    <n v="0.99957096774193555"/>
    <n v="3999.1419354838713"/>
    <s v="direct"/>
    <n v="1"/>
    <n v="8.7739770858814417E-2"/>
    <m/>
    <n v="0"/>
    <x v="1"/>
    <n v="0.91933753530999396"/>
    <n v="3676.561290322581"/>
    <x v="0"/>
    <x v="0"/>
    <n v="0"/>
    <x v="3"/>
    <x v="3"/>
    <n v="300000"/>
    <s v="Other smaller work items"/>
    <s v="Regional"/>
    <x v="1"/>
  </r>
  <r>
    <n v="1279"/>
    <s v="22-22A-_______19"/>
    <n v="3678"/>
    <x v="15"/>
    <x v="15"/>
    <x v="97"/>
    <x v="1"/>
    <s v=""/>
    <s v=""/>
    <s v="WF"/>
    <s v="Wall Finishes"/>
    <s v="A"/>
    <x v="1"/>
    <n v="19"/>
    <x v="109"/>
    <s v="Item"/>
    <s v="-"/>
    <s v="-"/>
    <n v="2000"/>
    <s v="11_WF"/>
    <s v="01__A"/>
    <s v="22-22A"/>
    <n v="126"/>
    <s v="126 - NARACOORTE - 99 CEDAR AVENUE OFFICE BUILDING"/>
    <b v="1"/>
    <m/>
    <b v="1"/>
    <n v="1279"/>
    <s v=""/>
    <s v=""/>
    <s v="19-Patch and paint existing walls and doors including minor make good-22"/>
    <n v="0"/>
    <s v="22-22A--19"/>
    <s v=""/>
    <s v="22-22A-"/>
    <n v="0"/>
    <m/>
    <s v="not APN"/>
    <s v="not APN"/>
    <n v="0"/>
    <n v="1.040216"/>
    <n v="4080.4320000000002"/>
    <s v="direct"/>
    <n v="1"/>
    <n v="9.6762956559883373E-2"/>
    <m/>
    <n v="0"/>
    <x v="1"/>
    <n v="0.95098558191877725"/>
    <n v="3880.4320000000002"/>
    <x v="0"/>
    <x v="0"/>
    <n v="0"/>
    <x v="3"/>
    <x v="3"/>
    <n v="300000"/>
    <s v="Other smaller work items"/>
    <s v="Regional"/>
    <x v="1"/>
  </r>
  <r>
    <n v="1299"/>
    <s v="22-22C-_______19"/>
    <n v="3740"/>
    <x v="15"/>
    <x v="15"/>
    <x v="99"/>
    <x v="29"/>
    <s v=""/>
    <s v=""/>
    <s v="WF"/>
    <s v="Wall Finishes"/>
    <s v="A"/>
    <x v="1"/>
    <n v="19"/>
    <x v="109"/>
    <s v="Item"/>
    <s v="-"/>
    <s v="-"/>
    <n v="6000"/>
    <s v="11_WF"/>
    <s v="01__A"/>
    <s v="22-22C"/>
    <n v="128"/>
    <s v="128 - NARACOORTE - 99 CEDAR AVENUE GARAGE / WORKSHOP"/>
    <b v="1"/>
    <m/>
    <b v="1"/>
    <n v="1299"/>
    <s v=""/>
    <s v=""/>
    <s v="19-Patch and paint existing walls and doors including minor make good-22"/>
    <n v="0"/>
    <s v="22-22C--19"/>
    <s v=""/>
    <s v="22-22C-"/>
    <n v="0"/>
    <m/>
    <s v="not APN"/>
    <s v="not APN"/>
    <n v="0"/>
    <n v="0.87870885122410547"/>
    <n v="11272.253107344633"/>
    <s v="direct"/>
    <n v="1"/>
    <n v="8.7184490227926403E-2"/>
    <m/>
    <n v="0"/>
    <x v="1"/>
    <n v="0.93985531594804461"/>
    <n v="10594.287005649718"/>
    <x v="0"/>
    <x v="0"/>
    <n v="0"/>
    <x v="3"/>
    <x v="3"/>
    <n v="300000"/>
    <s v="Other smaller work items"/>
    <s v="Regional"/>
    <x v="1"/>
  </r>
  <r>
    <n v="1453"/>
    <s v="25-25A-_______19"/>
    <n v="4174"/>
    <x v="16"/>
    <x v="16"/>
    <x v="23"/>
    <x v="1"/>
    <s v=""/>
    <s v=""/>
    <s v="WF"/>
    <s v="Wall Finishes"/>
    <s v="A"/>
    <x v="1"/>
    <n v="19"/>
    <x v="109"/>
    <s v="Item"/>
    <s v="-"/>
    <s v="-"/>
    <n v="12500"/>
    <s v="11_WF"/>
    <s v="01__A"/>
    <s v="25-25A"/>
    <n v="142"/>
    <s v="142 - WHYALLA - 61-65 MCRITCHIE CRESCENT OFFICE BUILDING"/>
    <b v="1"/>
    <m/>
    <b v="1"/>
    <n v="1453"/>
    <s v=""/>
    <s v=""/>
    <s v="19-Patch and paint existing walls and doors including minor make good-25"/>
    <n v="0"/>
    <s v="25-25A--19"/>
    <s v=""/>
    <s v="25-25A-"/>
    <n v="0"/>
    <m/>
    <s v="not APN"/>
    <s v="not APN"/>
    <n v="0"/>
    <n v="0.90745813953488363"/>
    <n v="23843.226744186046"/>
    <s v="direct"/>
    <n v="1"/>
    <n v="8.7097309848111759E-2"/>
    <m/>
    <n v="0"/>
    <x v="1"/>
    <n v="0.9390397789826227"/>
    <n v="22389.738372093023"/>
    <x v="0"/>
    <x v="0"/>
    <n v="0"/>
    <x v="3"/>
    <x v="3"/>
    <n v="300000"/>
    <s v="Other smaller work items"/>
    <s v="Regional"/>
    <x v="1"/>
  </r>
  <r>
    <n v="1575"/>
    <s v="28-28B-_______19"/>
    <n v="4553"/>
    <x v="7"/>
    <x v="7"/>
    <x v="14"/>
    <x v="12"/>
    <s v=""/>
    <s v=""/>
    <s v="WF"/>
    <s v="Wall Finishes"/>
    <s v="A"/>
    <x v="1"/>
    <n v="19"/>
    <x v="109"/>
    <s v="Item"/>
    <s v="-"/>
    <s v="-"/>
    <n v="5000"/>
    <s v="11_WF"/>
    <s v="01__A"/>
    <s v="28-28B"/>
    <n v="159"/>
    <s v="159 - PT AUGUSTA - PT 12 CHAPEL STREET TENANT OFFICE"/>
    <b v="1"/>
    <m/>
    <b v="1"/>
    <n v="1575"/>
    <s v=""/>
    <s v=""/>
    <s v="19-Patch and paint existing walls and doors including minor make good-28"/>
    <n v="0"/>
    <s v="28-28B--19"/>
    <s v=""/>
    <s v="28-28B-"/>
    <n v="0"/>
    <m/>
    <s v="not APN"/>
    <s v="not APN"/>
    <n v="0"/>
    <n v="0.866044766505636"/>
    <n v="9330.2238325281796"/>
    <s v="direct"/>
    <n v="1"/>
    <n v="8.6238104531456181E-2"/>
    <m/>
    <n v="0"/>
    <x v="1"/>
    <n v="0.94390815849793985"/>
    <n v="8806.8743961352648"/>
    <x v="0"/>
    <x v="0"/>
    <n v="0"/>
    <x v="3"/>
    <x v="3"/>
    <n v="300000"/>
    <s v="Other smaller work items"/>
    <s v="Regional"/>
    <x v="1"/>
  </r>
  <r>
    <n v="1590"/>
    <s v="28-28C-_______19"/>
    <n v="4596"/>
    <x v="7"/>
    <x v="7"/>
    <x v="10"/>
    <x v="9"/>
    <s v=""/>
    <s v=""/>
    <s v="WF"/>
    <s v="Wall Finishes"/>
    <s v="A"/>
    <x v="1"/>
    <n v="19"/>
    <x v="109"/>
    <s v="Item"/>
    <s v="-"/>
    <s v="-"/>
    <n v="2500"/>
    <s v="11_WF"/>
    <s v="01__A"/>
    <s v="28-28C"/>
    <n v="160"/>
    <s v="160 - PT AUGUSTA - PT 12 CHAPEL STREET GARAGE / STORE"/>
    <b v="1"/>
    <m/>
    <b v="1"/>
    <n v="1590"/>
    <s v=""/>
    <s v=""/>
    <s v="19-Patch and paint existing walls and doors including minor make good-28"/>
    <n v="0"/>
    <s v="28-28C--19"/>
    <s v=""/>
    <s v="28-28C-"/>
    <n v="0"/>
    <m/>
    <s v="not APN"/>
    <s v="not APN"/>
    <n v="0"/>
    <n v="0.89367966339410942"/>
    <n v="4734.199158485274"/>
    <s v="direct"/>
    <n v="1"/>
    <n v="8.6942969276286738E-2"/>
    <m/>
    <n v="0"/>
    <x v="1"/>
    <n v="0.94074923773894348"/>
    <n v="4453.6942496493693"/>
    <x v="0"/>
    <x v="0"/>
    <n v="0"/>
    <x v="3"/>
    <x v="3"/>
    <n v="300000"/>
    <s v="Other smaller work items"/>
    <s v="Regional"/>
    <x v="1"/>
  </r>
  <r>
    <n v="1632"/>
    <s v="29-29A-_______19"/>
    <n v="4732"/>
    <x v="34"/>
    <x v="34"/>
    <x v="117"/>
    <x v="40"/>
    <s v=""/>
    <s v=""/>
    <s v="WF"/>
    <s v="Wall Finishes"/>
    <s v="A"/>
    <x v="1"/>
    <n v="19"/>
    <x v="109"/>
    <s v="Item"/>
    <s v="-"/>
    <s v="-"/>
    <n v="16500"/>
    <s v="11_WF"/>
    <s v="01__A"/>
    <s v="29-29A"/>
    <n v="167"/>
    <s v="167 - PT LINCOLN - BEL AIRE DRIVE OFFICE BUILDING"/>
    <b v="1"/>
    <m/>
    <b v="1"/>
    <n v="1632"/>
    <s v=""/>
    <s v=""/>
    <s v="19-Patch and paint existing walls and doors including minor make good-29"/>
    <n v="0"/>
    <s v="29-29A--19"/>
    <s v=""/>
    <s v="29-29A-"/>
    <n v="0"/>
    <m/>
    <s v="not APN"/>
    <s v="not APN"/>
    <n v="0"/>
    <n v="0.94813999999999998"/>
    <n v="32144.31"/>
    <s v="direct"/>
    <n v="1"/>
    <n v="8.2851414273641663E-2"/>
    <m/>
    <n v="0"/>
    <x v="1"/>
    <n v="0.9467319674634983"/>
    <n v="30432.045849056605"/>
    <x v="0"/>
    <x v="0"/>
    <n v="0"/>
    <x v="3"/>
    <x v="3"/>
    <n v="300000"/>
    <s v="Other smaller work items"/>
    <s v="Regional"/>
    <x v="1"/>
  </r>
  <r>
    <n v="1696"/>
    <s v="30-30A-_______19"/>
    <n v="4929"/>
    <x v="35"/>
    <x v="35"/>
    <x v="123"/>
    <x v="40"/>
    <s v=""/>
    <s v=""/>
    <s v="WF"/>
    <s v="Wall Finishes"/>
    <s v="A"/>
    <x v="1"/>
    <n v="19"/>
    <x v="109"/>
    <s v="Item"/>
    <s v="-"/>
    <s v="-"/>
    <n v="4500"/>
    <s v="11_WF"/>
    <s v="01__A"/>
    <s v="30-30A"/>
    <n v="175"/>
    <s v="175 - CEDUNA - GOODES ROAD OFFICE BUILDING"/>
    <b v="1"/>
    <m/>
    <b v="1"/>
    <n v="1696"/>
    <s v=""/>
    <s v=""/>
    <s v="19-Patch and paint existing walls and doors including minor make good-30"/>
    <n v="0"/>
    <s v="30-30A--19"/>
    <s v=""/>
    <s v="30-30A-"/>
    <n v="0"/>
    <m/>
    <s v="not APN"/>
    <s v="not APN"/>
    <n v="0"/>
    <n v="1.1743183186951067"/>
    <n v="9784.4324341279807"/>
    <s v="direct"/>
    <n v="1"/>
    <n v="7.2404050245440457E-2"/>
    <m/>
    <n v="0"/>
    <x v="1"/>
    <n v="0.9538354569888704"/>
    <n v="9332.7385821831886"/>
    <x v="0"/>
    <x v="0"/>
    <n v="0"/>
    <x v="3"/>
    <x v="3"/>
    <n v="300000"/>
    <s v="Other smaller work items"/>
    <s v="Regional"/>
    <x v="1"/>
  </r>
  <r>
    <n v="1746"/>
    <s v="31-31B-_______19"/>
    <n v="5084"/>
    <x v="36"/>
    <x v="36"/>
    <x v="127"/>
    <x v="78"/>
    <s v=""/>
    <s v=""/>
    <s v="WF"/>
    <s v="Wall Finishes"/>
    <s v="A"/>
    <x v="1"/>
    <n v="19"/>
    <x v="109"/>
    <s v="Item"/>
    <s v="-"/>
    <s v="-"/>
    <n v="5175"/>
    <s v="11_WF"/>
    <s v="01__A"/>
    <s v="31-31B"/>
    <n v="182"/>
    <s v="182 - CLARE - 14 LENNON STREET ENGINEERING OFFICE / LUNCHROOM BUILDING"/>
    <b v="1"/>
    <m/>
    <b v="1"/>
    <n v="1746"/>
    <s v=""/>
    <s v=""/>
    <s v="19-Patch and paint existing walls and doors including minor make good-31"/>
    <n v="0"/>
    <s v="31-31B--19"/>
    <s v=""/>
    <s v="31-31B-"/>
    <n v="0"/>
    <m/>
    <s v="not APN"/>
    <s v="not APN"/>
    <n v="0"/>
    <n v="0.79719658580413277"/>
    <n v="9300.4923315363867"/>
    <s v="direct"/>
    <n v="1"/>
    <n v="9.049873416258522E-2"/>
    <m/>
    <n v="1"/>
    <x v="1"/>
    <n v="0.9400083928258437"/>
    <n v="8742.5408490566024"/>
    <x v="0"/>
    <x v="0"/>
    <n v="0"/>
    <x v="2"/>
    <x v="2"/>
    <n v="350000"/>
    <s v="Other smaller work items"/>
    <s v="Regional"/>
    <x v="0"/>
  </r>
  <r>
    <n v="1809"/>
    <s v="32-32B-_______19"/>
    <n v="5271"/>
    <x v="22"/>
    <x v="22"/>
    <x v="40"/>
    <x v="29"/>
    <s v=""/>
    <s v=""/>
    <s v="WF"/>
    <s v="Wall Finishes"/>
    <s v="A"/>
    <x v="1"/>
    <n v="19"/>
    <x v="109"/>
    <s v="Item"/>
    <s v="-"/>
    <s v="-"/>
    <n v="1950"/>
    <s v="11_WF"/>
    <s v="01__A"/>
    <s v="32-32B"/>
    <n v="188"/>
    <s v="188 - CLEVE - DEPOT STREET GARAGE / WORKSHOP"/>
    <b v="1"/>
    <m/>
    <b v="1"/>
    <n v="1809"/>
    <s v=""/>
    <s v=""/>
    <s v="19-Patch and paint existing walls and doors including minor make good-32"/>
    <n v="0"/>
    <s v="32-32B--19"/>
    <s v=""/>
    <s v="32-32B-"/>
    <n v="0"/>
    <m/>
    <s v="not APN"/>
    <s v="not APN"/>
    <n v="0"/>
    <n v="1.0422144716293598"/>
    <n v="3982.3182196772518"/>
    <s v="direct"/>
    <n v="1"/>
    <n v="7.9227662338305416E-2"/>
    <m/>
    <n v="0"/>
    <x v="1"/>
    <n v="0.94901982975681953"/>
    <n v="3779.2989588755863"/>
    <x v="0"/>
    <x v="0"/>
    <n v="0"/>
    <x v="3"/>
    <x v="3"/>
    <n v="300000"/>
    <s v="Other smaller work items"/>
    <s v="Regional"/>
    <x v="1"/>
  </r>
  <r>
    <n v="1874"/>
    <s v="34-34A-_______19"/>
    <n v="5473"/>
    <x v="37"/>
    <x v="37"/>
    <x v="136"/>
    <x v="80"/>
    <s v=""/>
    <s v=""/>
    <s v="WF"/>
    <s v="Wall Finishes"/>
    <s v="A"/>
    <x v="1"/>
    <n v="19"/>
    <x v="109"/>
    <s v="Item"/>
    <s v="-"/>
    <s v="-"/>
    <n v="3000"/>
    <s v="11_WF"/>
    <s v="01__A"/>
    <s v="34-34A"/>
    <n v="197"/>
    <s v="197 - KINGSCOTE - 32 TELEGRAPH ROAD MAIN BUILDING"/>
    <b v="1"/>
    <m/>
    <b v="1"/>
    <n v="1874"/>
    <s v=""/>
    <s v=""/>
    <s v="19-Patch and paint existing walls and doors including minor make good-34"/>
    <n v="0"/>
    <s v="34-34A--19"/>
    <s v=""/>
    <s v="34-34A-"/>
    <n v="1"/>
    <m/>
    <s v="not APN"/>
    <s v="not APN"/>
    <n v="0"/>
    <n v="1.449142338494394"/>
    <n v="7347.427015483182"/>
    <s v="direct"/>
    <n v="1"/>
    <n v="6.5006771383907799E-2"/>
    <m/>
    <n v="0"/>
    <x v="1"/>
    <n v="0.95640083295336664"/>
    <n v="7027.0853176721839"/>
    <x v="1"/>
    <x v="0"/>
    <n v="0"/>
    <x v="3"/>
    <x v="3"/>
    <n v="300000"/>
    <s v="Other smaller work items"/>
    <s v="Regional"/>
    <x v="1"/>
  </r>
  <r>
    <n v="1942"/>
    <s v="36-36A-_______19"/>
    <n v="5679"/>
    <x v="13"/>
    <x v="13"/>
    <x v="24"/>
    <x v="18"/>
    <s v=""/>
    <s v=""/>
    <s v="WF"/>
    <s v="Wall Finishes"/>
    <s v="A"/>
    <x v="1"/>
    <n v="19"/>
    <x v="109"/>
    <s v="Item"/>
    <s v="-"/>
    <s v="-"/>
    <n v="7970"/>
    <s v="11_WF"/>
    <s v="01__A"/>
    <s v="36-36A"/>
    <n v="205"/>
    <s v="205 - MT BARKER - 31 ALEXANDRINA ROAD MAIN OFFICE BUILDING"/>
    <b v="1"/>
    <m/>
    <b v="1"/>
    <n v="1942"/>
    <s v=""/>
    <s v=""/>
    <s v="19-Patch and paint existing walls and doors including minor make good-36"/>
    <n v="0"/>
    <s v="36-36A--19"/>
    <s v=""/>
    <s v="36-36A-"/>
    <n v="0"/>
    <m/>
    <s v="not APN"/>
    <s v="not APN"/>
    <n v="0"/>
    <n v="0.61699555675238993"/>
    <n v="12887.454587316548"/>
    <s v="direct"/>
    <n v="1"/>
    <n v="0.10015793807540048"/>
    <m/>
    <n v="0"/>
    <x v="1"/>
    <n v="0.93616125644417425"/>
    <n v="12064.735678829496"/>
    <x v="0"/>
    <x v="0"/>
    <n v="0"/>
    <x v="3"/>
    <x v="3"/>
    <n v="300000"/>
    <s v="Other smaller work items"/>
    <s v="Regional"/>
    <x v="1"/>
  </r>
  <r>
    <n v="2059"/>
    <s v="39-39A-_______19"/>
    <n v="6028"/>
    <x v="18"/>
    <x v="18"/>
    <x v="147"/>
    <x v="13"/>
    <s v=""/>
    <s v=""/>
    <s v="WF"/>
    <s v="Wall Finishes"/>
    <s v="A"/>
    <x v="1"/>
    <n v="19"/>
    <x v="109"/>
    <s v="Item"/>
    <s v="-"/>
    <s v="-"/>
    <n v="2500"/>
    <s v="11_WF"/>
    <s v="01__A"/>
    <s v="39-39A"/>
    <n v="220"/>
    <s v="220 - PT PIRIE - FEELEY STREET OFFICE"/>
    <b v="1"/>
    <m/>
    <b v="1"/>
    <n v="2059"/>
    <s v=""/>
    <s v=""/>
    <s v="19-Patch and paint existing walls and doors including minor make good-39"/>
    <n v="0"/>
    <s v="39-39A--19"/>
    <s v=""/>
    <s v="39-39A-"/>
    <n v="1"/>
    <m/>
    <s v="not APN"/>
    <s v="not APN"/>
    <n v="0"/>
    <n v="1.04"/>
    <n v="5100"/>
    <s v="direct"/>
    <n v="1"/>
    <n v="0.10869565217391304"/>
    <m/>
    <n v="0"/>
    <x v="1"/>
    <n v="0.90196078431372551"/>
    <n v="4600"/>
    <x v="1"/>
    <x v="0"/>
    <n v="0"/>
    <x v="3"/>
    <x v="3"/>
    <n v="300000"/>
    <s v="Other smaller work items"/>
    <s v="Regional"/>
    <x v="1"/>
  </r>
  <r>
    <n v="2066"/>
    <s v="39-39B-_______19"/>
    <n v="6052"/>
    <x v="18"/>
    <x v="18"/>
    <x v="148"/>
    <x v="83"/>
    <s v=""/>
    <s v=""/>
    <s v="WF"/>
    <s v="Wall Finishes"/>
    <s v="A"/>
    <x v="1"/>
    <n v="19"/>
    <x v="109"/>
    <s v="Item"/>
    <s v="-"/>
    <s v="-"/>
    <n v="1750"/>
    <s v="11_WF"/>
    <s v="01__A"/>
    <s v="39-39B"/>
    <n v="221"/>
    <s v="221 - PT PIRIE - FEELEY STREET LUNCHROOM/MEETING ROOM"/>
    <b v="1"/>
    <m/>
    <b v="1"/>
    <n v="2066"/>
    <s v=""/>
    <s v=""/>
    <s v="19-Patch and paint existing walls and doors including minor make good-39"/>
    <n v="0"/>
    <s v="39-39B--19"/>
    <s v=""/>
    <s v="39-39B-"/>
    <n v="1"/>
    <m/>
    <s v="not APN"/>
    <s v="not APN"/>
    <n v="0"/>
    <n v="0.78139534883720929"/>
    <n v="3117.441860465116"/>
    <s v="direct"/>
    <n v="1"/>
    <n v="9.1168091168091173E-2"/>
    <m/>
    <n v="0"/>
    <x v="1"/>
    <n v="0.92167101827676245"/>
    <n v="2873.2558139534881"/>
    <x v="1"/>
    <x v="0"/>
    <n v="0"/>
    <x v="3"/>
    <x v="3"/>
    <n v="300000"/>
    <s v="Other smaller work items"/>
    <s v="Regional"/>
    <x v="1"/>
  </r>
  <r>
    <n v="1794"/>
    <s v="32-32A-______188"/>
    <n v="5227"/>
    <x v="22"/>
    <x v="22"/>
    <x v="131"/>
    <x v="40"/>
    <s v=""/>
    <s v=""/>
    <s v="WF"/>
    <s v="Wall Finishes"/>
    <s v="A"/>
    <x v="1"/>
    <n v="188"/>
    <x v="194"/>
    <s v="Item"/>
    <s v="-"/>
    <s v="-"/>
    <n v="5500"/>
    <s v="11_WF"/>
    <s v="01__A"/>
    <s v="32-32A"/>
    <n v="187"/>
    <s v="187 - CLEVE - DEPOT STREET OFFICE BUILDING"/>
    <b v="1"/>
    <m/>
    <b v="1"/>
    <n v="1794"/>
    <s v=""/>
    <s v=""/>
    <s v="188-Patch and paint plasterboard wall including making good wall where cracking has occurred-32"/>
    <n v="0"/>
    <s v="32-32A--188"/>
    <s v=""/>
    <s v="32-32A-"/>
    <n v="0"/>
    <m/>
    <s v="not APN"/>
    <s v="not APN"/>
    <n v="0"/>
    <n v="1.080215611814346"/>
    <n v="11441.185864978901"/>
    <s v="direct"/>
    <n v="1"/>
    <n v="7.8772703770214766E-2"/>
    <m/>
    <n v="0"/>
    <x v="1"/>
    <n v="0.94929120257130117"/>
    <n v="10861.017088607594"/>
    <x v="0"/>
    <x v="0"/>
    <n v="0"/>
    <x v="3"/>
    <x v="3"/>
    <n v="300000"/>
    <s v="Other smaller work items"/>
    <s v="Regional"/>
    <x v="1"/>
  </r>
  <r>
    <n v="1795"/>
    <s v="32-32A-______193"/>
    <n v="5228"/>
    <x v="22"/>
    <x v="22"/>
    <x v="131"/>
    <x v="40"/>
    <s v=""/>
    <s v=""/>
    <s v="WF"/>
    <s v="Wall Finishes"/>
    <s v="A"/>
    <x v="1"/>
    <n v="193"/>
    <x v="195"/>
    <s v="Item"/>
    <s v="-"/>
    <s v="-"/>
    <n v="2250"/>
    <s v="11_WF"/>
    <s v="01__A"/>
    <s v="32-32A"/>
    <n v="187"/>
    <s v="187 - CLEVE - DEPOT STREET OFFICE BUILDING"/>
    <b v="1"/>
    <m/>
    <b v="1"/>
    <n v="1795"/>
    <s v=""/>
    <s v=""/>
    <s v="193-Prepare and paint external fascia's, columns, and downpipes-32"/>
    <n v="0"/>
    <s v="32-32A--193"/>
    <s v=""/>
    <s v="32-32A-"/>
    <n v="0"/>
    <m/>
    <s v="not APN"/>
    <s v="not APN"/>
    <n v="0"/>
    <n v="1.080215611814346"/>
    <n v="4680.4851265822781"/>
    <s v="direct"/>
    <n v="1"/>
    <n v="7.8772703770214766E-2"/>
    <m/>
    <n v="0"/>
    <x v="1"/>
    <n v="0.94929120257130117"/>
    <n v="4443.14335443038"/>
    <x v="0"/>
    <x v="0"/>
    <n v="0"/>
    <x v="3"/>
    <x v="3"/>
    <n v="300000"/>
    <s v="Other smaller work items"/>
    <s v="Regional"/>
    <x v="1"/>
  </r>
  <r>
    <n v="1004"/>
    <s v="15-15C-______176"/>
    <n v="2858"/>
    <x v="1"/>
    <x v="1"/>
    <x v="28"/>
    <x v="21"/>
    <s v=""/>
    <s v=""/>
    <s v="WF"/>
    <s v="Wall Finishes"/>
    <s v="A"/>
    <x v="1"/>
    <n v="176"/>
    <x v="196"/>
    <s v="Item"/>
    <s v="-"/>
    <s v="-"/>
    <n v="3000"/>
    <s v="11_WF"/>
    <s v="01__A"/>
    <s v="15-15C"/>
    <n v="95"/>
    <s v="095 - ST MARYS - 33 AYLIFFES ROAD MALE TOILET BLOCK"/>
    <b v="1"/>
    <m/>
    <b v="1"/>
    <n v="1004"/>
    <s v=""/>
    <s v=""/>
    <s v="176-Prepare and paint external fascia's, gutters and doors-15"/>
    <n v="0"/>
    <s v="15-15C--176"/>
    <s v=""/>
    <s v="15-15C-"/>
    <n v="0"/>
    <m/>
    <s v="not APN"/>
    <s v="not APN"/>
    <n v="0"/>
    <n v="0.62371707841031143"/>
    <n v="4871.1512352309346"/>
    <s v="direct"/>
    <n v="1"/>
    <n v="0.1004600341593235"/>
    <m/>
    <n v="1"/>
    <x v="0"/>
    <n v="0.93384845978707409"/>
    <n v="4548.9170784103117"/>
    <x v="0"/>
    <x v="0"/>
    <n v="0"/>
    <x v="1"/>
    <x v="2"/>
    <n v="350000"/>
    <s v="Other smaller work items"/>
    <s v="Metropolitan"/>
    <x v="0"/>
  </r>
  <r>
    <n v="1256"/>
    <s v="21-21F-______176"/>
    <n v="3617"/>
    <x v="4"/>
    <x v="4"/>
    <x v="21"/>
    <x v="11"/>
    <s v=""/>
    <s v=""/>
    <s v="WF"/>
    <s v="Wall Finishes"/>
    <s v="A"/>
    <x v="1"/>
    <n v="176"/>
    <x v="196"/>
    <s v="Item"/>
    <s v="-"/>
    <s v="-"/>
    <n v="1750"/>
    <s v="11_WF"/>
    <s v="01__A"/>
    <s v="21-21F"/>
    <n v="124"/>
    <s v="124 - MT GAMBIER - 18 AVEY ROAD EXTERNAL WORKS"/>
    <b v="1"/>
    <m/>
    <b v="1"/>
    <n v="1256"/>
    <s v=""/>
    <s v=""/>
    <s v="176-Prepare and paint external fascia's, gutters and doors-21"/>
    <n v="0"/>
    <s v="21-21F--176"/>
    <s v=""/>
    <s v="21-21F-"/>
    <n v="0"/>
    <m/>
    <s v="not APN"/>
    <s v="not APN"/>
    <n v="0"/>
    <n v="0.85389854395110565"/>
    <n v="3244.3224519144346"/>
    <s v="direct"/>
    <n v="1"/>
    <n v="8.5919720487986947E-2"/>
    <m/>
    <n v="0"/>
    <x v="1"/>
    <n v="0.94570085343520061"/>
    <n v="3068.1585115944636"/>
    <x v="0"/>
    <x v="0"/>
    <n v="0"/>
    <x v="3"/>
    <x v="3"/>
    <n v="300000"/>
    <s v="Other smaller work items"/>
    <s v="Regional"/>
    <x v="1"/>
  </r>
  <r>
    <n v="131"/>
    <s v="2-2A-________103"/>
    <n v="393"/>
    <x v="6"/>
    <x v="6"/>
    <x v="9"/>
    <x v="8"/>
    <s v=""/>
    <s v=""/>
    <s v="WF"/>
    <s v="Wall Finishes"/>
    <s v="A"/>
    <x v="1"/>
    <n v="103"/>
    <x v="197"/>
    <s v="Item"/>
    <s v="-"/>
    <s v="-"/>
    <n v="12000"/>
    <s v="11_WF"/>
    <s v="01__A"/>
    <s v="2-2A"/>
    <n v="15"/>
    <s v="015 - ANGLE PARK - 480 GRAND JUNCTION ROAD TRAINING CENTRE (1985)"/>
    <b v="1"/>
    <m/>
    <b v="1"/>
    <n v="131"/>
    <s v=""/>
    <s v=""/>
    <s v="103-Prepare and paint external soffit, fascia, wall panels and doors-2"/>
    <n v="0"/>
    <s v="2-2A--103"/>
    <s v=""/>
    <s v="2-2A-"/>
    <n v="0"/>
    <m/>
    <s v="not APN"/>
    <s v="not APN"/>
    <n v="0"/>
    <n v="0.61115857163181109"/>
    <n v="19333.902859581733"/>
    <s v="direct"/>
    <n v="1"/>
    <n v="0.10005018439540393"/>
    <m/>
    <n v="0"/>
    <x v="0"/>
    <n v="0.9373059220931953"/>
    <n v="18121.781647460521"/>
    <x v="0"/>
    <x v="0"/>
    <n v="0"/>
    <x v="3"/>
    <x v="3"/>
    <n v="300000"/>
    <s v="Other smaller work items"/>
    <s v="Metropolitan"/>
    <x v="1"/>
  </r>
  <r>
    <n v="591"/>
    <s v="11-11A-______103"/>
    <n v="1633"/>
    <x v="2"/>
    <x v="2"/>
    <x v="57"/>
    <x v="42"/>
    <s v=""/>
    <s v=""/>
    <s v="WF"/>
    <s v="Wall Finishes"/>
    <s v="A"/>
    <x v="1"/>
    <n v="103"/>
    <x v="197"/>
    <s v="Item"/>
    <s v="-"/>
    <s v="-"/>
    <n v="3000"/>
    <s v="11_WF"/>
    <s v="01__A"/>
    <s v="11-11A"/>
    <n v="54"/>
    <s v="054 - MARLESTON NORTH - 212 RICHMOND ROAD OIL TEST LAB (TRANSCARE)"/>
    <b v="1"/>
    <m/>
    <b v="1"/>
    <n v="591"/>
    <s v=""/>
    <s v=""/>
    <s v="103-Prepare and paint external soffit, fascia, wall panels and doors-11"/>
    <n v="0"/>
    <s v="11-11A--103"/>
    <s v=""/>
    <s v="11-11A-"/>
    <n v="0"/>
    <m/>
    <s v="not APN"/>
    <s v="not APN"/>
    <n v="0"/>
    <n v="0.61212016055118357"/>
    <n v="4836.3604816535508"/>
    <s v="direct"/>
    <n v="1"/>
    <n v="0.10006665215412662"/>
    <m/>
    <n v="1"/>
    <x v="0"/>
    <n v="0.93726608827829794"/>
    <n v="4532.9566701431686"/>
    <x v="0"/>
    <x v="0"/>
    <n v="0"/>
    <x v="2"/>
    <x v="2"/>
    <n v="350000"/>
    <s v="Other smaller work items"/>
    <s v="Metropolitan"/>
    <x v="0"/>
  </r>
  <r>
    <n v="1327"/>
    <s v="22-22E-______103"/>
    <n v="3823"/>
    <x v="15"/>
    <x v="15"/>
    <x v="22"/>
    <x v="11"/>
    <s v=""/>
    <s v=""/>
    <s v="WF"/>
    <s v="Wall Finishes"/>
    <s v="A"/>
    <x v="1"/>
    <n v="103"/>
    <x v="197"/>
    <s v="Item"/>
    <s v="-"/>
    <s v="-"/>
    <n v="10500"/>
    <s v="11_WF"/>
    <s v="01__A"/>
    <s v="22-22E"/>
    <n v="130"/>
    <s v="130 - NARACOORTE - 99 CEDAR AVENUE EXTERNAL WORKS"/>
    <b v="1"/>
    <m/>
    <b v="1"/>
    <n v="1327"/>
    <s v=""/>
    <s v=""/>
    <s v="103-Prepare and paint external soffit, fascia, wall panels and doors-22"/>
    <n v="0"/>
    <s v="22-22E--103"/>
    <s v=""/>
    <s v="22-22E-"/>
    <n v="0"/>
    <m/>
    <s v="not APN"/>
    <s v="not APN"/>
    <n v="0"/>
    <n v="0.85124977011494252"/>
    <n v="19438.122586206897"/>
    <s v="direct"/>
    <n v="1"/>
    <n v="8.5896096871919E-2"/>
    <m/>
    <n v="0"/>
    <x v="1"/>
    <n v="0.94598243758658718"/>
    <n v="18388.122586206897"/>
    <x v="0"/>
    <x v="0"/>
    <n v="0"/>
    <x v="3"/>
    <x v="3"/>
    <n v="300000"/>
    <s v="Other smaller work items"/>
    <s v="Regional"/>
    <x v="1"/>
  </r>
  <r>
    <n v="1351"/>
    <s v="23-23A-______103"/>
    <n v="3883"/>
    <x v="21"/>
    <x v="21"/>
    <x v="101"/>
    <x v="1"/>
    <s v=""/>
    <s v=""/>
    <s v="WF"/>
    <s v="Wall Finishes"/>
    <s v="A"/>
    <x v="1"/>
    <n v="103"/>
    <x v="197"/>
    <s v="Item"/>
    <s v="-"/>
    <s v="-"/>
    <n v="4000"/>
    <s v="11_WF"/>
    <s v="01__A"/>
    <s v="23-23A"/>
    <n v="132"/>
    <s v="132 - BORDERTOWN - POWER HOUSE ROAD OFFICE BUILDING"/>
    <b v="1"/>
    <m/>
    <b v="1"/>
    <n v="1351"/>
    <s v=""/>
    <s v=""/>
    <s v="103-Prepare and paint external soffit, fascia, wall panels and doors-23"/>
    <n v="0"/>
    <s v="23-23A--103"/>
    <s v=""/>
    <s v="23-23A-"/>
    <n v="0"/>
    <m/>
    <s v="not APN"/>
    <s v="not APN"/>
    <n v="0"/>
    <n v="0.8545407604251839"/>
    <n v="7418.1630417007354"/>
    <s v="direct"/>
    <n v="1"/>
    <n v="8.5942598914245744E-2"/>
    <m/>
    <n v="0"/>
    <x v="1"/>
    <n v="0.94599011548569867"/>
    <n v="7017.5089125102204"/>
    <x v="0"/>
    <x v="0"/>
    <n v="0"/>
    <x v="3"/>
    <x v="3"/>
    <n v="300000"/>
    <s v="Other smaller work items"/>
    <s v="Regional"/>
    <x v="1"/>
  </r>
  <r>
    <n v="1373"/>
    <s v="23-23C-______103"/>
    <n v="3951"/>
    <x v="21"/>
    <x v="21"/>
    <x v="39"/>
    <x v="28"/>
    <s v=""/>
    <s v=""/>
    <s v="WF"/>
    <s v="Wall Finishes"/>
    <s v="A"/>
    <x v="1"/>
    <n v="103"/>
    <x v="197"/>
    <s v="Item"/>
    <s v="-"/>
    <s v="-"/>
    <n v="1500"/>
    <s v="11_WF"/>
    <s v="01__A"/>
    <s v="23-23C"/>
    <n v="134"/>
    <s v="134 - BORDERTOWN - POWER HOUSE ROAD GARAGE"/>
    <b v="1"/>
    <m/>
    <b v="1"/>
    <n v="1373"/>
    <s v=""/>
    <s v=""/>
    <s v="103-Prepare and paint external soffit, fascia, wall panels and doors-23"/>
    <n v="0"/>
    <s v="23-23C--103"/>
    <s v=""/>
    <s v="23-23C-"/>
    <n v="0"/>
    <m/>
    <s v="not APN"/>
    <s v="not APN"/>
    <n v="0"/>
    <n v="0.87723044776119408"/>
    <n v="2815.8456716417913"/>
    <s v="direct"/>
    <n v="1"/>
    <n v="8.6374850960194677E-2"/>
    <m/>
    <n v="0"/>
    <x v="1"/>
    <n v="0.94434481282524496"/>
    <n v="2659.1292537313439"/>
    <x v="0"/>
    <x v="0"/>
    <n v="0"/>
    <x v="3"/>
    <x v="3"/>
    <n v="300000"/>
    <s v="Other smaller work items"/>
    <s v="Regional"/>
    <x v="1"/>
  </r>
  <r>
    <n v="1633"/>
    <s v="29-29A-______103"/>
    <n v="4733"/>
    <x v="34"/>
    <x v="34"/>
    <x v="117"/>
    <x v="40"/>
    <s v=""/>
    <s v=""/>
    <s v="WF"/>
    <s v="Wall Finishes"/>
    <s v="A"/>
    <x v="1"/>
    <n v="103"/>
    <x v="197"/>
    <s v="Item"/>
    <s v="-"/>
    <s v="-"/>
    <n v="6000"/>
    <s v="11_WF"/>
    <s v="01__A"/>
    <s v="29-29A"/>
    <n v="167"/>
    <s v="167 - PT LINCOLN - BEL AIRE DRIVE OFFICE BUILDING"/>
    <b v="1"/>
    <m/>
    <b v="1"/>
    <n v="1633"/>
    <s v=""/>
    <s v=""/>
    <s v="103-Prepare and paint external soffit, fascia, wall panels and doors-29"/>
    <n v="0"/>
    <s v="29-29A--103"/>
    <s v=""/>
    <s v="29-29A-"/>
    <n v="0"/>
    <m/>
    <s v="not APN"/>
    <s v="not APN"/>
    <n v="0"/>
    <n v="0.94813999999999998"/>
    <n v="11688.84"/>
    <s v="direct"/>
    <n v="1"/>
    <n v="8.2851414273641663E-2"/>
    <m/>
    <n v="0"/>
    <x v="1"/>
    <n v="0.9467319674634983"/>
    <n v="11066.198490566037"/>
    <x v="0"/>
    <x v="0"/>
    <n v="0"/>
    <x v="3"/>
    <x v="3"/>
    <n v="300000"/>
    <s v="Other smaller work items"/>
    <s v="Regional"/>
    <x v="1"/>
  </r>
  <r>
    <n v="1978"/>
    <s v="36-36C-______103"/>
    <n v="5778"/>
    <x v="13"/>
    <x v="13"/>
    <x v="19"/>
    <x v="16"/>
    <s v=""/>
    <s v=""/>
    <s v="WF"/>
    <s v="Wall Finishes"/>
    <s v="A"/>
    <x v="1"/>
    <n v="103"/>
    <x v="197"/>
    <s v="Item"/>
    <s v="-"/>
    <s v="-"/>
    <n v="4500"/>
    <s v="11_WF"/>
    <s v="01__A"/>
    <s v="36-36C"/>
    <n v="207"/>
    <s v="207 - MT BARKER - 31 ALEXANDRINA ROAD LINESMANS OFFICE"/>
    <b v="1"/>
    <m/>
    <b v="1"/>
    <n v="1978"/>
    <s v=""/>
    <s v=""/>
    <s v="103-Prepare and paint external soffit, fascia, wall panels and doors-36"/>
    <n v="0"/>
    <s v="36-36C--103"/>
    <s v=""/>
    <s v="36-36C-"/>
    <n v="0"/>
    <m/>
    <s v="not APN"/>
    <s v="not APN"/>
    <n v="0"/>
    <n v="0.62779656211235157"/>
    <n v="7325.0845295055824"/>
    <s v="direct"/>
    <n v="1"/>
    <n v="0.10065116510912983"/>
    <m/>
    <n v="0"/>
    <x v="1"/>
    <n v="0.93468076749227269"/>
    <n v="6846.6156299840513"/>
    <x v="0"/>
    <x v="0"/>
    <n v="0"/>
    <x v="3"/>
    <x v="3"/>
    <n v="300000"/>
    <s v="Other smaller work items"/>
    <s v="Regional"/>
    <x v="1"/>
  </r>
  <r>
    <n v="881"/>
    <s v="12-12E-_______87"/>
    <n v="2484"/>
    <x v="3"/>
    <x v="3"/>
    <x v="4"/>
    <x v="4"/>
    <s v=""/>
    <s v=""/>
    <s v="WF"/>
    <s v="Wall Finishes"/>
    <s v="A"/>
    <x v="1"/>
    <n v="87"/>
    <x v="198"/>
    <s v="Item"/>
    <s v="-"/>
    <s v="-"/>
    <n v="1260"/>
    <s v="11_WF"/>
    <s v="01__A"/>
    <s v="12-12E"/>
    <n v="79"/>
    <s v="079 - MARLESTON SOUTH - 41-55 BARNES AVENUE CBD OFFICE / AMENITIES / CANTEEN BUILDING"/>
    <b v="1"/>
    <m/>
    <b v="1"/>
    <n v="881"/>
    <s v=""/>
    <s v=""/>
    <s v="87-Replace tiled wall finish-12"/>
    <n v="0"/>
    <s v="12-12E--87"/>
    <s v=""/>
    <s v="12-12E-"/>
    <n v="0"/>
    <m/>
    <s v="not APN"/>
    <s v="not APN"/>
    <n v="0"/>
    <n v="0.62599123365146692"/>
    <n v="2048.7489544008486"/>
    <s v="direct"/>
    <n v="1"/>
    <n v="0.10048017081246256"/>
    <m/>
    <n v="0"/>
    <x v="0"/>
    <n v="0.93478160489948414"/>
    <n v="1915.1328356309652"/>
    <x v="0"/>
    <x v="0"/>
    <n v="0"/>
    <x v="3"/>
    <x v="3"/>
    <n v="300000"/>
    <s v="Other smaller work items"/>
    <s v="Metropolitan"/>
    <x v="1"/>
  </r>
  <r>
    <n v="360"/>
    <s v="6-6A-_________61"/>
    <n v="1083"/>
    <x v="11"/>
    <x v="11"/>
    <x v="15"/>
    <x v="13"/>
    <s v=""/>
    <s v=""/>
    <s v="WW"/>
    <s v="Windows"/>
    <s v="A"/>
    <x v="1"/>
    <n v="61"/>
    <x v="199"/>
    <s v="Item"/>
    <s v="-"/>
    <s v="-"/>
    <n v="2500"/>
    <s v="06_WW"/>
    <s v="01__A"/>
    <s v="6-6A"/>
    <n v="40"/>
    <s v="040 - HOLDEN HILL - 38-44 JACOBSON CRESCENT OFFICE"/>
    <b v="1"/>
    <m/>
    <b v="1"/>
    <n v="360"/>
    <s v=""/>
    <s v=""/>
    <s v="61-Repair seals to leaking windows-6"/>
    <n v="0"/>
    <s v="6-6A--61"/>
    <s v=""/>
    <s v="6-6A-"/>
    <n v="1"/>
    <m/>
    <s v="not APN"/>
    <s v="not APN"/>
    <n v="0"/>
    <n v="0.6505859259259259"/>
    <n v="4126.4648148148144"/>
    <s v="direct"/>
    <n v="1"/>
    <n v="0.10132007704279809"/>
    <m/>
    <n v="0"/>
    <x v="0"/>
    <n v="0.93268383707513969"/>
    <n v="3848.687037037037"/>
    <x v="1"/>
    <x v="0"/>
    <n v="0"/>
    <x v="3"/>
    <x v="3"/>
    <n v="300000"/>
    <s v="Other smaller work items"/>
    <s v="Metropolitan"/>
    <x v="1"/>
  </r>
  <r>
    <n v="285"/>
    <s v="4-4B-_________95"/>
    <n v="857"/>
    <x v="14"/>
    <x v="14"/>
    <x v="25"/>
    <x v="19"/>
    <s v=""/>
    <s v=""/>
    <s v="WW"/>
    <s v="Windows"/>
    <s v="A"/>
    <x v="1"/>
    <n v="95"/>
    <x v="200"/>
    <s v="Item"/>
    <s v="-"/>
    <s v="-"/>
    <n v="19250"/>
    <s v="06_WW"/>
    <s v="01__A"/>
    <s v="4-4B"/>
    <n v="32"/>
    <s v="032 - ELIZABETH - PEWSEY AVENUE WORKSHOP / OFFICE"/>
    <b v="1"/>
    <m/>
    <b v="1"/>
    <n v="285"/>
    <s v=""/>
    <s v=""/>
    <s v="95-Replace aluminium framed reinforced windows-4"/>
    <n v="0"/>
    <s v="4-4B--95"/>
    <s v=""/>
    <s v="4-4B-"/>
    <n v="0"/>
    <m/>
    <s v="not APN"/>
    <s v="not APN"/>
    <n v="0"/>
    <n v="0.62736642811848897"/>
    <n v="31326.803741280914"/>
    <s v="direct"/>
    <n v="1"/>
    <n v="0.10046250733100646"/>
    <m/>
    <n v="0"/>
    <x v="0"/>
    <n v="0.9332015845920103"/>
    <n v="29234.222891566264"/>
    <x v="0"/>
    <x v="0"/>
    <n v="0"/>
    <x v="3"/>
    <x v="3"/>
    <n v="300000"/>
    <s v="Other smaller work items"/>
    <s v="Metropolitan"/>
    <x v="1"/>
  </r>
  <r>
    <n v="1963"/>
    <s v="36-36B-_______95"/>
    <n v="5734"/>
    <x v="13"/>
    <x v="13"/>
    <x v="141"/>
    <x v="72"/>
    <s v=""/>
    <s v=""/>
    <s v="WW"/>
    <s v="Windows"/>
    <s v="A"/>
    <x v="1"/>
    <n v="95"/>
    <x v="200"/>
    <s v="Item"/>
    <s v="-"/>
    <s v="-"/>
    <n v="13200"/>
    <s v="06_WW"/>
    <s v="01__A"/>
    <s v="36-36B"/>
    <n v="206"/>
    <s v="206 - MT BARKER - 31 ALEXANDRINA ROAD WORKSHOP / STORE"/>
    <b v="1"/>
    <m/>
    <b v="1"/>
    <n v="1963"/>
    <s v=""/>
    <s v=""/>
    <s v="95-Replace aluminium framed reinforced windows-36"/>
    <n v="0"/>
    <s v="36-36B--95"/>
    <s v=""/>
    <s v="36-36B-"/>
    <n v="0"/>
    <m/>
    <s v="not APN"/>
    <s v="not APN"/>
    <n v="0"/>
    <n v="0.62393232597184556"/>
    <n v="21435.906702828361"/>
    <s v="direct"/>
    <n v="1"/>
    <n v="0.10066431444800766"/>
    <m/>
    <n v="0"/>
    <x v="1"/>
    <n v="0.93637719669657682"/>
    <n v="20072.094227043781"/>
    <x v="0"/>
    <x v="0"/>
    <n v="0"/>
    <x v="3"/>
    <x v="3"/>
    <n v="300000"/>
    <s v="Other smaller work items"/>
    <s v="Regional"/>
    <x v="1"/>
  </r>
  <r>
    <n v="566"/>
    <s v="10-10C-_______77"/>
    <n v="1558"/>
    <x v="20"/>
    <x v="20"/>
    <x v="35"/>
    <x v="24"/>
    <s v=""/>
    <s v=""/>
    <s v="WW"/>
    <s v="Windows"/>
    <s v="A"/>
    <x v="1"/>
    <n v="77"/>
    <x v="201"/>
    <s v="Item"/>
    <s v="-"/>
    <s v="-"/>
    <n v="6500"/>
    <s v="06_WW"/>
    <s v="01__A"/>
    <s v="10-10C"/>
    <n v="51"/>
    <s v="051 - KURRALTA PARK - 31-33 BROUGHTON AVENUE STORAGE SHED"/>
    <b v="1"/>
    <m/>
    <b v="1"/>
    <n v="566"/>
    <s v=""/>
    <s v=""/>
    <s v="77-Replace aluminium framed windows-10"/>
    <n v="0"/>
    <s v="10-10C--77"/>
    <s v=""/>
    <s v="10-10C-"/>
    <n v="1"/>
    <m/>
    <s v="not APN"/>
    <s v="not APN"/>
    <n v="0"/>
    <n v="0.6461731914893617"/>
    <n v="10700.125744680852"/>
    <s v="direct"/>
    <n v="1"/>
    <n v="0.10260774739796728"/>
    <m/>
    <n v="0"/>
    <x v="0"/>
    <n v="0.93537558546488353"/>
    <n v="10008.636382978724"/>
    <x v="1"/>
    <x v="0"/>
    <n v="0"/>
    <x v="3"/>
    <x v="3"/>
    <n v="300000"/>
    <s v="Other smaller work items"/>
    <s v="Metropolitan"/>
    <x v="1"/>
  </r>
  <r>
    <n v="711"/>
    <s v="11-11J-_______77"/>
    <n v="1971"/>
    <x v="2"/>
    <x v="2"/>
    <x v="64"/>
    <x v="49"/>
    <s v=""/>
    <s v=""/>
    <s v="WW"/>
    <s v="Windows"/>
    <s v="A"/>
    <x v="1"/>
    <n v="77"/>
    <x v="201"/>
    <s v="Item"/>
    <s v="-"/>
    <s v="-"/>
    <n v="8500"/>
    <s v="06_WW"/>
    <s v="01__A"/>
    <s v="11-11J"/>
    <n v="63"/>
    <s v="063 - MARLESTON NORTH - 212 RICHMOND ROAD ADMINISTRATION OFFICE"/>
    <b v="1"/>
    <m/>
    <b v="1"/>
    <n v="711"/>
    <s v=""/>
    <s v=""/>
    <s v="77-Replace aluminium framed windows-11"/>
    <n v="0"/>
    <s v="11-11J--77"/>
    <s v=""/>
    <s v="11-11J-"/>
    <n v="0"/>
    <m/>
    <s v="not APN"/>
    <s v="not APN"/>
    <n v="0"/>
    <n v="0.62380512820512823"/>
    <n v="13802.34358974359"/>
    <s v="direct"/>
    <n v="1"/>
    <n v="0.10081976901843263"/>
    <m/>
    <n v="1"/>
    <x v="0"/>
    <n v="0.93683718521232184"/>
    <n v="12930.548717948719"/>
    <x v="0"/>
    <x v="0"/>
    <n v="0"/>
    <x v="1"/>
    <x v="2"/>
    <n v="350000"/>
    <s v="Other smaller work items"/>
    <s v="Metropolitan"/>
    <x v="0"/>
  </r>
  <r>
    <n v="1562"/>
    <s v="28-28A-_______77"/>
    <n v="4514"/>
    <x v="7"/>
    <x v="7"/>
    <x v="113"/>
    <x v="40"/>
    <s v=""/>
    <s v=""/>
    <s v="WW"/>
    <s v="Windows"/>
    <s v="A"/>
    <x v="1"/>
    <n v="77"/>
    <x v="201"/>
    <s v="Item"/>
    <s v="-"/>
    <s v="-"/>
    <n v="37500"/>
    <s v="06_WW"/>
    <s v="01__A"/>
    <s v="28-28A"/>
    <n v="158"/>
    <s v="158 - PT AUGUSTA - PT 12 CHAPEL STREET OFFICE BUILDING"/>
    <b v="1"/>
    <m/>
    <b v="1"/>
    <n v="1562"/>
    <s v=""/>
    <s v=""/>
    <s v="77-Replace aluminium framed windows-28"/>
    <n v="0"/>
    <s v="28-28A--77"/>
    <s v=""/>
    <s v="28-28A-"/>
    <n v="0"/>
    <m/>
    <s v="not APN"/>
    <s v="not APN"/>
    <n v="0"/>
    <n v="0.85211736322651388"/>
    <n v="69454.401120994269"/>
    <s v="direct"/>
    <n v="1"/>
    <n v="8.5867402785098496E-2"/>
    <m/>
    <n v="0"/>
    <x v="1"/>
    <n v="0.94572485255448979"/>
    <n v="65684.753259412697"/>
    <x v="0"/>
    <x v="0"/>
    <n v="0"/>
    <x v="3"/>
    <x v="3"/>
    <n v="300000"/>
    <s v="Other smaller work items"/>
    <s v="Regional"/>
    <x v="1"/>
  </r>
  <r>
    <n v="1733"/>
    <s v="31-31A-_______77"/>
    <n v="5044"/>
    <x v="36"/>
    <x v="36"/>
    <x v="126"/>
    <x v="1"/>
    <s v=""/>
    <s v=""/>
    <s v="WW"/>
    <s v="Windows"/>
    <s v="A"/>
    <x v="1"/>
    <n v="77"/>
    <x v="201"/>
    <s v="Item"/>
    <s v="-"/>
    <s v="-"/>
    <n v="21450"/>
    <s v="06_WW"/>
    <s v="01__A"/>
    <s v="31-31A"/>
    <n v="181"/>
    <s v="181 - CLARE - 14 LENNON STREET OFFICE BUILDING"/>
    <b v="1"/>
    <m/>
    <b v="1"/>
    <n v="1733"/>
    <s v=""/>
    <s v=""/>
    <s v="77-Replace aluminium framed windows-31"/>
    <n v="0"/>
    <s v="31-31A--77"/>
    <s v=""/>
    <s v="31-31A-"/>
    <n v="0"/>
    <m/>
    <s v="not APN"/>
    <s v="not APN"/>
    <n v="0"/>
    <n v="0.77045310805173117"/>
    <n v="37976.219167709642"/>
    <s v="direct"/>
    <n v="1"/>
    <n v="9.01670147430262E-2"/>
    <m/>
    <n v="1"/>
    <x v="1"/>
    <n v="0.94344659229312311"/>
    <n v="35828.534561952445"/>
    <x v="0"/>
    <x v="0"/>
    <n v="0"/>
    <x v="2"/>
    <x v="2"/>
    <n v="350000"/>
    <s v="Other smaller work items"/>
    <s v="Regional"/>
    <x v="0"/>
  </r>
  <r>
    <n v="1941"/>
    <s v="36-36A-_______77"/>
    <n v="5676"/>
    <x v="13"/>
    <x v="13"/>
    <x v="24"/>
    <x v="18"/>
    <s v=""/>
    <s v=""/>
    <s v="WW"/>
    <s v="Windows"/>
    <s v="A"/>
    <x v="1"/>
    <n v="77"/>
    <x v="201"/>
    <s v="Item"/>
    <s v="-"/>
    <s v="-"/>
    <n v="875"/>
    <s v="06_WW"/>
    <s v="01__A"/>
    <s v="36-36A"/>
    <n v="205"/>
    <s v="205 - MT BARKER - 31 ALEXANDRINA ROAD MAIN OFFICE BUILDING"/>
    <b v="1"/>
    <m/>
    <b v="1"/>
    <n v="1941"/>
    <s v=""/>
    <s v=""/>
    <s v="77-Replace aluminium framed windows-36"/>
    <n v="0"/>
    <s v="36-36A--77"/>
    <s v=""/>
    <s v="36-36A-"/>
    <n v="0"/>
    <m/>
    <s v="not APN"/>
    <s v="not APN"/>
    <n v="0"/>
    <n v="0.61699555675238993"/>
    <n v="1414.8711121583412"/>
    <s v="direct"/>
    <n v="1"/>
    <n v="0.10015793807540048"/>
    <m/>
    <n v="0"/>
    <x v="1"/>
    <n v="0.93616125644417425"/>
    <n v="1324.5475180647188"/>
    <x v="0"/>
    <x v="0"/>
    <n v="0"/>
    <x v="3"/>
    <x v="3"/>
    <n v="300000"/>
    <s v="Other smaller work items"/>
    <s v="Regional"/>
    <x v="1"/>
  </r>
  <r>
    <n v="1418"/>
    <s v="24-24B-______133"/>
    <n v="4074"/>
    <x v="19"/>
    <x v="19"/>
    <x v="104"/>
    <x v="73"/>
    <s v=""/>
    <s v=""/>
    <s v="WW"/>
    <s v="Windows"/>
    <s v="A"/>
    <x v="1"/>
    <n v="133"/>
    <x v="202"/>
    <s v="Item"/>
    <s v="-"/>
    <s v="-"/>
    <n v="4500"/>
    <s v="06_WW"/>
    <s v="01__A"/>
    <s v="24-24B"/>
    <n v="138"/>
    <s v="138 - MURRAY BRIDGE - 16-18 WILLOW AVENUE WORKSHOP / OFFICES"/>
    <b v="1"/>
    <m/>
    <b v="1"/>
    <n v="1418"/>
    <s v=""/>
    <s v=""/>
    <s v="133-Replace existing aluminium framed windows with translucent wall cladding-24"/>
    <n v="0"/>
    <s v="24-24B--133"/>
    <s v=""/>
    <s v="24-24B-"/>
    <n v="0"/>
    <m/>
    <s v="not APN"/>
    <s v="not APN"/>
    <n v="0"/>
    <n v="0.66273961165048534"/>
    <n v="7482.3282524271845"/>
    <s v="direct"/>
    <n v="1"/>
    <n v="9.739707596036401E-2"/>
    <m/>
    <n v="0"/>
    <x v="1"/>
    <n v="0.93869049196968068"/>
    <n v="7023.5903883495148"/>
    <x v="0"/>
    <x v="0"/>
    <n v="0"/>
    <x v="3"/>
    <x v="3"/>
    <n v="300000"/>
    <s v="Other smaller work items"/>
    <s v="Regional"/>
    <x v="1"/>
  </r>
  <r>
    <n v="205"/>
    <s v="3-3B-_________69"/>
    <n v="617"/>
    <x v="5"/>
    <x v="5"/>
    <x v="6"/>
    <x v="6"/>
    <s v=""/>
    <s v=""/>
    <s v="WW"/>
    <s v="Windows"/>
    <s v="A"/>
    <x v="1"/>
    <n v="69"/>
    <x v="203"/>
    <s v="Item"/>
    <s v="-"/>
    <s v="-"/>
    <n v="123750"/>
    <s v="06_WW"/>
    <s v="01__A"/>
    <s v="3-3B"/>
    <n v="24"/>
    <s v="024 - ANGLE PARK - 622 SOUTH ROAD FLEET WORKSHOP"/>
    <b v="1"/>
    <m/>
    <b v="1"/>
    <n v="205"/>
    <s v=""/>
    <s v=""/>
    <s v="69-Replace high level windows-3"/>
    <n v="0"/>
    <s v="3-3B--69"/>
    <s v=""/>
    <s v="3-3B-"/>
    <n v="0"/>
    <m/>
    <s v="not APN"/>
    <s v="not APN"/>
    <n v="0"/>
    <n v="0.61023433849497422"/>
    <n v="199266.49938875306"/>
    <s v="direct"/>
    <n v="1"/>
    <n v="0.10003205851166475"/>
    <m/>
    <n v="0"/>
    <x v="0"/>
    <n v="0.93757668577618647"/>
    <n v="186827.62408312957"/>
    <x v="0"/>
    <x v="0"/>
    <n v="0"/>
    <x v="3"/>
    <x v="3"/>
    <n v="300000"/>
    <s v="Other smaller work items"/>
    <s v="Metropolitan"/>
    <x v="1"/>
  </r>
  <r>
    <n v="743"/>
    <s v="11-11M-_______69"/>
    <n v="2069"/>
    <x v="2"/>
    <x v="2"/>
    <x v="32"/>
    <x v="23"/>
    <s v=""/>
    <s v=""/>
    <s v="WW"/>
    <s v="Windows"/>
    <s v="A"/>
    <x v="1"/>
    <n v="69"/>
    <x v="203"/>
    <s v="Item"/>
    <s v="-"/>
    <s v="-"/>
    <n v="28500"/>
    <s v="06_WW"/>
    <s v="01__A"/>
    <s v="11-11M"/>
    <n v="66"/>
    <s v="066 - MARLESTON NORTH - 212 RICHMOND ROAD CREATIVE SERVICES"/>
    <b v="1"/>
    <m/>
    <b v="1"/>
    <n v="743"/>
    <s v=""/>
    <s v=""/>
    <s v="69-Replace high level windows-11"/>
    <n v="0"/>
    <s v="11-11M--69"/>
    <s v=""/>
    <s v="11-11M-"/>
    <n v="0"/>
    <m/>
    <s v="not APN"/>
    <s v="not APN"/>
    <n v="0"/>
    <n v="0.6174134299516908"/>
    <n v="46096.282753623185"/>
    <s v="direct"/>
    <n v="1"/>
    <n v="0.10059020150189718"/>
    <m/>
    <n v="1"/>
    <x v="0"/>
    <n v="0.93727684370387054"/>
    <n v="43204.978405797105"/>
    <x v="0"/>
    <x v="0"/>
    <n v="0"/>
    <x v="1"/>
    <x v="2"/>
    <n v="350000"/>
    <s v="Other smaller work items"/>
    <s v="Metropolitan"/>
    <x v="0"/>
  </r>
  <r>
    <n v="206"/>
    <s v="3-3B-________255"/>
    <n v="618"/>
    <x v="5"/>
    <x v="5"/>
    <x v="6"/>
    <x v="6"/>
    <s v=""/>
    <s v=""/>
    <s v="WW"/>
    <s v="Windows"/>
    <s v="A"/>
    <x v="1"/>
    <n v="255"/>
    <x v="204"/>
    <s v="Item"/>
    <s v="-"/>
    <s v="-"/>
    <s v="Excl."/>
    <s v="06_WW"/>
    <s v="01__A"/>
    <s v="3-3B"/>
    <n v="24"/>
    <s v="024 - ANGLE PARK - 622 SOUTH ROAD FLEET WORKSHOP"/>
    <b v="1"/>
    <m/>
    <b v="1"/>
    <n v="206"/>
    <s v=""/>
    <s v=""/>
    <s v="255-Retain low level windows to workshop-3"/>
    <n v="0"/>
    <s v="3-3B--255"/>
    <s v=""/>
    <s v="3-3B-"/>
    <n v="0"/>
    <m/>
    <s v="not APN"/>
    <s v="not APN"/>
    <n v="0"/>
    <n v="0.61023433849497422"/>
    <n v="0"/>
    <s v="direct"/>
    <n v="1"/>
    <n v="0.10003205851166475"/>
    <m/>
    <n v="0"/>
    <x v="0"/>
    <n v="0.93757668577618647"/>
    <n v="0"/>
    <x v="0"/>
    <x v="0"/>
    <n v="0"/>
    <x v="3"/>
    <x v="3"/>
    <n v="300000"/>
    <s v="Other smaller work items"/>
    <s v="Metropolitan"/>
    <x v="1"/>
  </r>
  <r>
    <n v="1709"/>
    <s v="30-30C-______203"/>
    <n v="4971"/>
    <x v="35"/>
    <x v="35"/>
    <x v="124"/>
    <x v="77"/>
    <s v=""/>
    <s v=""/>
    <s v="XB"/>
    <s v="Outbuildings and Covered Ways"/>
    <s v="S"/>
    <x v="3"/>
    <n v="203"/>
    <x v="205"/>
    <s v="Item"/>
    <s v="-"/>
    <s v="-"/>
    <n v="1500"/>
    <s v="35_XB"/>
    <s v="02__S"/>
    <s v="30-30C"/>
    <n v="177"/>
    <s v="177 - CEDUNA - GOODES ROAD STORAGE"/>
    <b v="1"/>
    <m/>
    <b v="1"/>
    <n v="1709"/>
    <s v=""/>
    <s v=""/>
    <s v="203-Allowance for remediation work to concrete slab and sub base-30"/>
    <n v="0"/>
    <s v="30-30C--203"/>
    <s v=""/>
    <s v="30-30C-"/>
    <n v="0"/>
    <m/>
    <s v="not APN"/>
    <s v="not APN"/>
    <n v="0"/>
    <n v="1.6328473684210525"/>
    <n v="3949.2710526315791"/>
    <s v="direct"/>
    <n v="1"/>
    <n v="7.5229827121857273E-2"/>
    <m/>
    <n v="0"/>
    <x v="1"/>
    <n v="0.95002408838939634"/>
    <n v="3751.9026315789474"/>
    <x v="0"/>
    <x v="0"/>
    <n v="0"/>
    <x v="3"/>
    <x v="3"/>
    <n v="300000"/>
    <s v="Other smaller work items"/>
    <s v="Regional"/>
    <x v="1"/>
  </r>
  <r>
    <n v="1529"/>
    <s v="26-26D-______201"/>
    <n v="4405"/>
    <x v="9"/>
    <x v="9"/>
    <x v="12"/>
    <x v="10"/>
    <s v=""/>
    <s v=""/>
    <s v="XB"/>
    <s v="Outbuildings and Covered Ways"/>
    <s v="S"/>
    <x v="3"/>
    <n v="201"/>
    <x v="206"/>
    <s v="Item"/>
    <s v="-"/>
    <s v="-"/>
    <n v="1800"/>
    <s v="35_XB"/>
    <s v="02__S"/>
    <s v="26-26D"/>
    <n v="151"/>
    <s v="151 - WUDINNA - LEFEVRE STREET EXTERNAL WORKS"/>
    <b v="1"/>
    <m/>
    <b v="1"/>
    <n v="1529"/>
    <s v=""/>
    <s v=""/>
    <s v="201-Disconnect and remove portable toilet block-26"/>
    <n v="0"/>
    <s v="26-26D--201"/>
    <s v=""/>
    <s v="26-26D-"/>
    <n v="0"/>
    <m/>
    <s v="not APN"/>
    <s v="not APN"/>
    <n v="0"/>
    <n v="1.0929896606695513"/>
    <n v="3767.3813892051921"/>
    <s v="direct"/>
    <n v="1"/>
    <n v="7.5354091685055094E-2"/>
    <m/>
    <n v="0"/>
    <x v="1"/>
    <n v="0.95212352617715845"/>
    <n v="3587.0124527442495"/>
    <x v="0"/>
    <x v="0"/>
    <n v="0"/>
    <x v="3"/>
    <x v="3"/>
    <n v="300000"/>
    <s v="Other smaller work items"/>
    <s v="Regional"/>
    <x v="1"/>
  </r>
  <r>
    <n v="611"/>
    <s v="11-11B-______127"/>
    <n v="1688"/>
    <x v="2"/>
    <x v="2"/>
    <x v="58"/>
    <x v="43"/>
    <s v=""/>
    <s v=""/>
    <s v="XB"/>
    <s v="Outbuildings and Covered Ways"/>
    <s v="S"/>
    <x v="3"/>
    <n v="127"/>
    <x v="207"/>
    <s v="Item"/>
    <s v="-"/>
    <s v="-"/>
    <n v="25000"/>
    <s v="35_XB"/>
    <s v="02__S"/>
    <s v="11-11B"/>
    <n v="55"/>
    <s v="055 - MARLESTON NORTH - 212 RICHMOND ROAD OIL PLANT &amp; STORAGE SHEDS"/>
    <b v="1"/>
    <m/>
    <b v="1"/>
    <n v="611"/>
    <s v=""/>
    <s v=""/>
    <s v="127-New canopy to oil filtration plant and surrounds-11"/>
    <n v="0"/>
    <s v="11-11B--127"/>
    <s v=""/>
    <s v="11-11B-"/>
    <n v="0"/>
    <m/>
    <s v="not APN"/>
    <s v="not APN"/>
    <n v="0"/>
    <n v="0.62453670360110802"/>
    <n v="40613.417590027704"/>
    <s v="direct"/>
    <n v="1"/>
    <n v="0.10038319172579815"/>
    <m/>
    <n v="1"/>
    <x v="0"/>
    <n v="0.93605677476339944"/>
    <n v="38016.464681440448"/>
    <x v="0"/>
    <x v="0"/>
    <n v="0"/>
    <x v="1"/>
    <x v="2"/>
    <n v="350000"/>
    <s v="Other smaller work items"/>
    <s v="Metropolitan"/>
    <x v="0"/>
  </r>
  <r>
    <n v="241"/>
    <s v="3-3F-________250"/>
    <n v="731"/>
    <x v="5"/>
    <x v="5"/>
    <x v="48"/>
    <x v="36"/>
    <s v=""/>
    <s v=""/>
    <s v="XB"/>
    <s v="Outbuildings and Covered Ways"/>
    <s v="E"/>
    <x v="0"/>
    <n v="250"/>
    <x v="208"/>
    <s v="Item"/>
    <s v="-"/>
    <s v="-"/>
    <n v="3000"/>
    <s v="35_XB"/>
    <s v="03__E"/>
    <s v="3-3F"/>
    <n v="28"/>
    <s v="028 - ANGLE PARK - 622 SOUTH ROAD SUBSTATION TRANSPORTABLE LUNCHROOM"/>
    <b v="1"/>
    <m/>
    <b v="1"/>
    <n v="241"/>
    <s v=""/>
    <s v=""/>
    <s v="250-New services connections for replaced transportable-3"/>
    <n v="0"/>
    <s v="3-3F--250"/>
    <s v=""/>
    <s v="3-3F-"/>
    <n v="0"/>
    <m/>
    <s v="not APN"/>
    <s v="not APN"/>
    <n v="0"/>
    <n v="0.61665601694915262"/>
    <n v="4849.9680508474576"/>
    <s v="direct"/>
    <n v="1"/>
    <n v="0.10036604187651967"/>
    <m/>
    <n v="0"/>
    <x v="0"/>
    <n v="0.93709551432830507"/>
    <n v="4544.8833050847452"/>
    <x v="0"/>
    <x v="0"/>
    <n v="0"/>
    <x v="3"/>
    <x v="3"/>
    <n v="300000"/>
    <s v="Other smaller work items"/>
    <s v="Metropolitan"/>
    <x v="1"/>
  </r>
  <r>
    <n v="210"/>
    <s v="3-3B-________257"/>
    <n v="630"/>
    <x v="5"/>
    <x v="5"/>
    <x v="6"/>
    <x v="6"/>
    <s v=""/>
    <s v=""/>
    <s v="XB"/>
    <s v="Outbuildings and Covered Ways"/>
    <s v="A"/>
    <x v="1"/>
    <n v="257"/>
    <x v="209"/>
    <s v="Item"/>
    <s v="-"/>
    <s v="-"/>
    <n v="1500"/>
    <s v="35_XB"/>
    <s v="01__A"/>
    <s v="3-3B"/>
    <n v="24"/>
    <s v="024 - ANGLE PARK - 622 SOUTH ROAD FLEET WORKSHOP"/>
    <b v="1"/>
    <m/>
    <b v="1"/>
    <n v="210"/>
    <s v=""/>
    <s v=""/>
    <s v="257-Prepare and repaint verandah-3"/>
    <n v="0"/>
    <s v="3-3B--257"/>
    <s v=""/>
    <s v="3-3B-"/>
    <n v="0"/>
    <m/>
    <s v="not APN"/>
    <s v="not APN"/>
    <n v="0"/>
    <n v="0.61023433849497422"/>
    <n v="2415.3515077424613"/>
    <s v="direct"/>
    <n v="1"/>
    <n v="0.10003205851166475"/>
    <m/>
    <n v="0"/>
    <x v="0"/>
    <n v="0.93757668577618647"/>
    <n v="2264.5772616136919"/>
    <x v="0"/>
    <x v="0"/>
    <n v="0"/>
    <x v="3"/>
    <x v="3"/>
    <n v="300000"/>
    <s v="Other smaller work items"/>
    <s v="Metropolitan"/>
    <x v="1"/>
  </r>
  <r>
    <n v="1268"/>
    <s v="21-21F-______177"/>
    <n v="3645"/>
    <x v="4"/>
    <x v="4"/>
    <x v="21"/>
    <x v="11"/>
    <s v=""/>
    <s v=""/>
    <s v="XB"/>
    <s v="Outbuildings and Covered Ways"/>
    <s v="A"/>
    <x v="1"/>
    <n v="177"/>
    <x v="210"/>
    <s v="Item"/>
    <s v="-"/>
    <s v="-"/>
    <n v="750"/>
    <s v="35_XB"/>
    <s v="01__A"/>
    <s v="21-21F"/>
    <n v="124"/>
    <s v="124 - MT GAMBIER - 18 AVEY ROAD EXTERNAL WORKS"/>
    <b v="1"/>
    <m/>
    <b v="1"/>
    <n v="1268"/>
    <s v=""/>
    <s v=""/>
    <s v="177-Repaint existing timber framed pergola and window awnings-21"/>
    <n v="0"/>
    <s v="21-21F--177"/>
    <s v=""/>
    <s v="21-21F-"/>
    <n v="0"/>
    <m/>
    <s v="not APN"/>
    <s v="not APN"/>
    <n v="0"/>
    <n v="0.85389854395110565"/>
    <n v="1390.4239079633292"/>
    <s v="direct"/>
    <n v="1"/>
    <n v="8.5919720487986947E-2"/>
    <m/>
    <n v="0"/>
    <x v="1"/>
    <n v="0.94570085343520061"/>
    <n v="1314.9250763976272"/>
    <x v="0"/>
    <x v="0"/>
    <n v="0"/>
    <x v="3"/>
    <x v="3"/>
    <n v="300000"/>
    <s v="Other smaller work items"/>
    <s v="Regional"/>
    <x v="1"/>
  </r>
  <r>
    <n v="2152"/>
    <s v="41-41C-______406"/>
    <n v="6350"/>
    <x v="40"/>
    <x v="40"/>
    <x v="154"/>
    <x v="10"/>
    <s v=""/>
    <s v=""/>
    <s v="XK"/>
    <s v="External Stormwater Drainage"/>
    <s v="C"/>
    <x v="2"/>
    <n v="406"/>
    <x v="211"/>
    <s v="Item"/>
    <s v="-"/>
    <s v="-"/>
    <n v="275000"/>
    <s v="37_XK"/>
    <s v="04__C"/>
    <s v="41-41C"/>
    <n v="231"/>
    <s v="231 - SEAFORD - 37 SHEARER DRIVE External Works"/>
    <b v="1"/>
    <m/>
    <b v="1"/>
    <n v="2152"/>
    <s v=""/>
    <s v=""/>
    <s v="406-Allowance for new stomwater to asphalt pavement including pits and pipework-41"/>
    <n v="0"/>
    <s v="41-41C--406"/>
    <s v=""/>
    <s v="41-41C-"/>
    <n v="0"/>
    <m/>
    <s v="not APN"/>
    <s v="not APN"/>
    <n v="0"/>
    <n v="0.60890183887915938"/>
    <n v="442448.00569176883"/>
    <s v="direct"/>
    <n v="1"/>
    <n v="0.10000443626001369"/>
    <m/>
    <n v="1"/>
    <x v="0"/>
    <n v="0.93784580414821017"/>
    <n v="414948.00569176883"/>
    <x v="0"/>
    <x v="1"/>
    <n v="0"/>
    <x v="3"/>
    <x v="3"/>
    <n v="300000"/>
    <s v="Allowance for new stomwater to asphalt pavement including pits and pipework"/>
    <s v="Metropolitan"/>
    <x v="0"/>
  </r>
  <r>
    <n v="1531"/>
    <s v="26-26D-______226"/>
    <n v="4411"/>
    <x v="9"/>
    <x v="9"/>
    <x v="12"/>
    <x v="10"/>
    <s v=""/>
    <s v=""/>
    <s v="XK"/>
    <s v="External Stormwater Drainage"/>
    <s v="C"/>
    <x v="2"/>
    <n v="226"/>
    <x v="212"/>
    <s v="Item"/>
    <s v="-"/>
    <s v="-"/>
    <n v="25000"/>
    <s v="37_XK"/>
    <s v="04__C"/>
    <s v="26-26D"/>
    <n v="151"/>
    <s v="151 - WUDINNA - LEFEVRE STREET EXTERNAL WORKS"/>
    <b v="1"/>
    <m/>
    <b v="1"/>
    <n v="1531"/>
    <s v=""/>
    <s v=""/>
    <s v="226-Allowance for new stormwater to hardstand including pits and pipework-26"/>
    <n v="0"/>
    <s v="26-26D--226"/>
    <s v=""/>
    <s v="26-26D-"/>
    <n v="0"/>
    <m/>
    <s v="not APN"/>
    <s v="not APN"/>
    <n v="0"/>
    <n v="1.0929896606695513"/>
    <n v="52324.741516738781"/>
    <s v="direct"/>
    <n v="1"/>
    <n v="7.5354091685055094E-2"/>
    <m/>
    <n v="0"/>
    <x v="1"/>
    <n v="0.95212352617715845"/>
    <n v="49819.617399225688"/>
    <x v="0"/>
    <x v="0"/>
    <n v="0"/>
    <x v="3"/>
    <x v="3"/>
    <n v="300000"/>
    <s v="Other smaller work items"/>
    <s v="Regional"/>
    <x v="1"/>
  </r>
  <r>
    <n v="2151"/>
    <s v="41-41C-______226"/>
    <n v="6349"/>
    <x v="40"/>
    <x v="40"/>
    <x v="154"/>
    <x v="10"/>
    <s v=""/>
    <s v=""/>
    <s v="XK"/>
    <s v="External Stormwater Drainage"/>
    <s v="C"/>
    <x v="2"/>
    <n v="226"/>
    <x v="212"/>
    <s v="Item"/>
    <s v="-"/>
    <s v="-"/>
    <n v="125000"/>
    <s v="37_XK"/>
    <s v="04__C"/>
    <s v="41-41C"/>
    <n v="231"/>
    <s v="231 - SEAFORD - 37 SHEARER DRIVE External Works"/>
    <b v="1"/>
    <m/>
    <b v="1"/>
    <n v="2151"/>
    <s v=""/>
    <s v=""/>
    <s v="226-Allowance for new stormwater to hardstand including pits and pipework-41"/>
    <n v="0"/>
    <s v="41-41C--226"/>
    <s v=""/>
    <s v="41-41C-"/>
    <n v="0"/>
    <m/>
    <s v="not APN"/>
    <s v="not APN"/>
    <n v="0"/>
    <n v="0.60890183887915938"/>
    <n v="201112.72985989493"/>
    <s v="direct"/>
    <n v="1"/>
    <n v="0.10000443626001369"/>
    <m/>
    <n v="1"/>
    <x v="0"/>
    <n v="0.93784580414821017"/>
    <n v="188612.72985989493"/>
    <x v="0"/>
    <x v="1"/>
    <n v="0"/>
    <x v="3"/>
    <x v="3"/>
    <n v="300000"/>
    <s v="Other smaller work items"/>
    <s v="Metropolitan"/>
    <x v="0"/>
  </r>
  <r>
    <n v="392"/>
    <s v="6-6C-_________30"/>
    <n v="1177"/>
    <x v="11"/>
    <x v="11"/>
    <x v="52"/>
    <x v="11"/>
    <s v=""/>
    <s v=""/>
    <s v="XK"/>
    <s v="External Stormwater Drainage"/>
    <s v="C"/>
    <x v="2"/>
    <n v="30"/>
    <x v="213"/>
    <s v="Item"/>
    <s v="-"/>
    <s v="-"/>
    <n v="10000"/>
    <s v="37_XK"/>
    <s v="04__C"/>
    <s v="6-6C"/>
    <n v="42"/>
    <s v="042 - HOLDEN HILL - 38-44 JACOBSON CRESCENT EXTERNAL WORKS"/>
    <b v="1"/>
    <m/>
    <b v="1"/>
    <n v="392"/>
    <s v=""/>
    <s v=""/>
    <s v="30-Allowance for stormwater alterations in areas of ponding-6"/>
    <n v="0"/>
    <s v="6-6C--30"/>
    <s v=""/>
    <s v="6-6C-"/>
    <n v="1"/>
    <m/>
    <s v="not APN"/>
    <s v="not APN"/>
    <n v="0"/>
    <n v="0.61775714968914397"/>
    <n v="16177.571496891438"/>
    <s v="direct"/>
    <n v="1"/>
    <n v="0.10017139064754364"/>
    <m/>
    <n v="0"/>
    <x v="0"/>
    <n v="0.93791996772311315"/>
    <n v="15173.267336202773"/>
    <x v="1"/>
    <x v="0"/>
    <n v="0"/>
    <x v="3"/>
    <x v="3"/>
    <n v="300000"/>
    <s v="Other smaller work items"/>
    <s v="Metropolitan"/>
    <x v="1"/>
  </r>
  <r>
    <n v="582"/>
    <s v="10-10D-_______30"/>
    <n v="1604"/>
    <x v="20"/>
    <x v="20"/>
    <x v="56"/>
    <x v="10"/>
    <s v=""/>
    <s v=""/>
    <s v="XK"/>
    <s v="External Stormwater Drainage"/>
    <s v="C"/>
    <x v="2"/>
    <n v="30"/>
    <x v="213"/>
    <s v="Item"/>
    <s v="-"/>
    <s v="-"/>
    <n v="16000"/>
    <s v="37_XK"/>
    <s v="04__C"/>
    <s v="10-10D"/>
    <n v="52"/>
    <s v="052 - KURRALTA PARK - 31-33 BROUGHTON AVENUE EXTERNAL WORKS"/>
    <b v="1"/>
    <m/>
    <b v="1"/>
    <n v="582"/>
    <s v=""/>
    <s v=""/>
    <s v="30-Allowance for stormwater alterations in areas of ponding-10"/>
    <n v="0"/>
    <s v="10-10D--30"/>
    <s v=""/>
    <s v="10-10D-"/>
    <n v="1"/>
    <m/>
    <s v="not APN"/>
    <s v="not APN"/>
    <n v="0"/>
    <n v="0.61025730693408753"/>
    <n v="25764.116910945402"/>
    <s v="direct"/>
    <n v="1"/>
    <n v="0.10000660465164211"/>
    <m/>
    <n v="0"/>
    <x v="0"/>
    <n v="0.93772246917954194"/>
    <n v="24159.591325962116"/>
    <x v="1"/>
    <x v="0"/>
    <n v="0"/>
    <x v="3"/>
    <x v="3"/>
    <n v="300000"/>
    <s v="Other smaller work items"/>
    <s v="Metropolitan"/>
    <x v="1"/>
  </r>
  <r>
    <n v="657"/>
    <s v="11-11E-_______30"/>
    <n v="1816"/>
    <x v="2"/>
    <x v="2"/>
    <x v="60"/>
    <x v="45"/>
    <s v=""/>
    <s v=""/>
    <s v="XK"/>
    <s v="External Stormwater Drainage"/>
    <s v="C"/>
    <x v="2"/>
    <n v="30"/>
    <x v="213"/>
    <s v="Item"/>
    <s v="-"/>
    <s v="-"/>
    <n v="7500"/>
    <s v="37_XK"/>
    <s v="04__C"/>
    <s v="11-11E"/>
    <n v="58"/>
    <s v="058 - MARLESTON NORTH - 212 RICHMOND ROAD TRANSFORMER WORKSHOP &amp; OFFICE (INCL. ADJACENT SHEDS)"/>
    <b v="1"/>
    <m/>
    <b v="1"/>
    <n v="657"/>
    <s v=""/>
    <s v=""/>
    <s v="30-Allowance for stormwater alterations in areas of ponding-11"/>
    <n v="0"/>
    <s v="11-11E--30"/>
    <s v=""/>
    <s v="11-11E-"/>
    <n v="0"/>
    <m/>
    <s v="not APN"/>
    <s v="not APN"/>
    <n v="0"/>
    <n v="0.61104665055107144"/>
    <n v="12082.849879133037"/>
    <s v="direct"/>
    <n v="1"/>
    <n v="0.10004248000652716"/>
    <m/>
    <n v="1"/>
    <x v="0"/>
    <n v="0.93743771683108224"/>
    <n v="11326.919203507192"/>
    <x v="0"/>
    <x v="0"/>
    <n v="0"/>
    <x v="2"/>
    <x v="2"/>
    <n v="350000"/>
    <s v="Other smaller work items"/>
    <s v="Metropolitan"/>
    <x v="0"/>
  </r>
  <r>
    <n v="1270"/>
    <s v="21-21F-_______30"/>
    <n v="3649"/>
    <x v="4"/>
    <x v="4"/>
    <x v="21"/>
    <x v="11"/>
    <s v=""/>
    <s v=""/>
    <s v="XK"/>
    <s v="External Stormwater Drainage"/>
    <s v="C"/>
    <x v="2"/>
    <n v="30"/>
    <x v="213"/>
    <s v="Item"/>
    <s v="-"/>
    <s v="-"/>
    <n v="3000"/>
    <s v="37_XK"/>
    <s v="04__C"/>
    <s v="21-21F"/>
    <n v="124"/>
    <s v="124 - MT GAMBIER - 18 AVEY ROAD EXTERNAL WORKS"/>
    <b v="1"/>
    <m/>
    <b v="1"/>
    <n v="1270"/>
    <s v=""/>
    <s v=""/>
    <s v="30-Allowance for stormwater alterations in areas of ponding-21"/>
    <n v="0"/>
    <s v="21-21F--30"/>
    <s v=""/>
    <s v="21-21F-"/>
    <n v="0"/>
    <m/>
    <s v="not APN"/>
    <s v="not APN"/>
    <n v="0"/>
    <n v="0.85389854395110565"/>
    <n v="5561.6956318533166"/>
    <s v="direct"/>
    <n v="1"/>
    <n v="8.5919720487986947E-2"/>
    <m/>
    <n v="0"/>
    <x v="1"/>
    <n v="0.94570085343520061"/>
    <n v="5259.7003055905088"/>
    <x v="0"/>
    <x v="0"/>
    <n v="0"/>
    <x v="3"/>
    <x v="3"/>
    <n v="300000"/>
    <s v="Other smaller work items"/>
    <s v="Regional"/>
    <x v="1"/>
  </r>
  <r>
    <n v="1340"/>
    <s v="22-22E-_______30"/>
    <n v="3850"/>
    <x v="15"/>
    <x v="15"/>
    <x v="22"/>
    <x v="11"/>
    <s v=""/>
    <s v=""/>
    <s v="XK"/>
    <s v="External Stormwater Drainage"/>
    <s v="C"/>
    <x v="2"/>
    <n v="30"/>
    <x v="213"/>
    <s v="Item"/>
    <s v="-"/>
    <s v="-"/>
    <n v="3250"/>
    <s v="37_XK"/>
    <s v="04__C"/>
    <s v="22-22E"/>
    <n v="130"/>
    <s v="130 - NARACOORTE - 99 CEDAR AVENUE EXTERNAL WORKS"/>
    <b v="1"/>
    <m/>
    <b v="1"/>
    <n v="1340"/>
    <s v=""/>
    <s v=""/>
    <s v="30-Allowance for stormwater alterations in areas of ponding-22"/>
    <n v="0"/>
    <s v="22-22E--30"/>
    <s v=""/>
    <s v="22-22E-"/>
    <n v="0"/>
    <m/>
    <s v="not APN"/>
    <s v="not APN"/>
    <n v="0"/>
    <n v="0.85124977011494252"/>
    <n v="6016.5617528735638"/>
    <s v="direct"/>
    <n v="1"/>
    <n v="8.5896096871919E-2"/>
    <m/>
    <n v="0"/>
    <x v="1"/>
    <n v="0.94598243758658718"/>
    <n v="5691.5617528735638"/>
    <x v="0"/>
    <x v="0"/>
    <n v="0"/>
    <x v="3"/>
    <x v="3"/>
    <n v="300000"/>
    <s v="Other smaller work items"/>
    <s v="Regional"/>
    <x v="1"/>
  </r>
  <r>
    <n v="1441"/>
    <s v="24-24D-_______30"/>
    <n v="4138"/>
    <x v="19"/>
    <x v="19"/>
    <x v="105"/>
    <x v="11"/>
    <s v=""/>
    <s v=""/>
    <s v="XK"/>
    <s v="External Stormwater Drainage"/>
    <s v="C"/>
    <x v="2"/>
    <n v="30"/>
    <x v="213"/>
    <s v="Item"/>
    <s v="-"/>
    <s v="-"/>
    <n v="2000"/>
    <s v="37_XK"/>
    <s v="04__C"/>
    <s v="24-24D"/>
    <n v="140"/>
    <s v="140 - MURRAY BRIDGE - 16-18 WILLOW AVENUE EXTERNAL WORKS"/>
    <b v="1"/>
    <m/>
    <b v="1"/>
    <n v="1441"/>
    <s v=""/>
    <s v=""/>
    <s v="30-Allowance for stormwater alterations in areas of ponding-24"/>
    <n v="0"/>
    <s v="24-24D--30"/>
    <s v=""/>
    <s v="24-24D-"/>
    <n v="0"/>
    <m/>
    <s v="not APN"/>
    <s v="not APN"/>
    <n v="0"/>
    <n v="0.66022781021484034"/>
    <n v="3320.4556204296809"/>
    <s v="direct"/>
    <n v="1"/>
    <n v="9.6928552885019961E-2"/>
    <m/>
    <n v="0"/>
    <x v="1"/>
    <n v="0.9392244191858703"/>
    <n v="3118.6530015305257"/>
    <x v="0"/>
    <x v="0"/>
    <n v="0"/>
    <x v="3"/>
    <x v="3"/>
    <n v="300000"/>
    <s v="Other smaller work items"/>
    <s v="Regional"/>
    <x v="1"/>
  </r>
  <r>
    <n v="1481"/>
    <s v="25-25E-_______30"/>
    <n v="4265"/>
    <x v="16"/>
    <x v="16"/>
    <x v="107"/>
    <x v="10"/>
    <s v=""/>
    <s v=""/>
    <s v="XK"/>
    <s v="External Stormwater Drainage"/>
    <s v="C"/>
    <x v="2"/>
    <n v="30"/>
    <x v="213"/>
    <s v="Item"/>
    <s v="-"/>
    <s v="-"/>
    <n v="6000"/>
    <s v="37_XK"/>
    <s v="04__C"/>
    <s v="25-25E"/>
    <n v="146"/>
    <s v="146 - WHYALLA - 61-65 MCRITCHIE CRESCENT EXTERNAL WORKS"/>
    <b v="1"/>
    <m/>
    <b v="1"/>
    <n v="1481"/>
    <s v=""/>
    <s v=""/>
    <s v="30-Allowance for stormwater alterations in areas of ponding-25"/>
    <n v="0"/>
    <s v="25-25E--30"/>
    <s v=""/>
    <s v="25-25E-"/>
    <n v="0"/>
    <m/>
    <s v="not APN"/>
    <s v="not APN"/>
    <n v="0"/>
    <n v="0.85344627537026885"/>
    <n v="11120.677652221613"/>
    <s v="direct"/>
    <n v="1"/>
    <n v="8.5871321516188273E-2"/>
    <m/>
    <n v="0"/>
    <x v="1"/>
    <n v="0.94554332103393723"/>
    <n v="10515.082479429513"/>
    <x v="0"/>
    <x v="0"/>
    <n v="0"/>
    <x v="3"/>
    <x v="3"/>
    <n v="300000"/>
    <s v="Other smaller work items"/>
    <s v="Regional"/>
    <x v="1"/>
  </r>
  <r>
    <n v="1782"/>
    <s v="31-31E-_______30"/>
    <n v="5192"/>
    <x v="36"/>
    <x v="36"/>
    <x v="130"/>
    <x v="11"/>
    <s v=""/>
    <s v=""/>
    <s v="XK"/>
    <s v="External Stormwater Drainage"/>
    <s v="C"/>
    <x v="2"/>
    <n v="30"/>
    <x v="213"/>
    <s v="Item"/>
    <s v="-"/>
    <s v="-"/>
    <n v="3000"/>
    <s v="37_XK"/>
    <s v="04__C"/>
    <s v="31-31E"/>
    <n v="185"/>
    <s v="185 - CLARE - 14 LENNON STREET EXTERNAL WORKS"/>
    <b v="1"/>
    <m/>
    <b v="1"/>
    <n v="1782"/>
    <s v=""/>
    <s v=""/>
    <s v="30-Allowance for stormwater alterations in areas of ponding-31"/>
    <n v="0"/>
    <s v="31-31E--30"/>
    <s v=""/>
    <s v="31-31E-"/>
    <n v="0"/>
    <m/>
    <s v="not APN"/>
    <s v="not APN"/>
    <n v="0"/>
    <n v="0.77328604418108149"/>
    <n v="5319.8581325432451"/>
    <s v="direct"/>
    <n v="1"/>
    <n v="9.0181740672600763E-2"/>
    <m/>
    <n v="1"/>
    <x v="1"/>
    <n v="0.94348712174702043"/>
    <n v="5019.2176375757053"/>
    <x v="0"/>
    <x v="0"/>
    <n v="0"/>
    <x v="2"/>
    <x v="4"/>
    <n v="350000"/>
    <s v="Other smaller work items"/>
    <s v="Regional"/>
    <x v="0"/>
  </r>
  <r>
    <n v="1994"/>
    <s v="36-36D-_______30"/>
    <n v="5824"/>
    <x v="13"/>
    <x v="13"/>
    <x v="142"/>
    <x v="11"/>
    <s v=""/>
    <s v=""/>
    <s v="XK"/>
    <s v="External Stormwater Drainage"/>
    <s v="C"/>
    <x v="2"/>
    <n v="30"/>
    <x v="213"/>
    <s v="Item"/>
    <s v="-"/>
    <s v="-"/>
    <n v="7500"/>
    <s v="37_XK"/>
    <s v="04__C"/>
    <s v="36-36D"/>
    <n v="208"/>
    <s v="208 - MT BARKER - 31 ALEXANDRINA ROAD EXTERNAL WORKS"/>
    <b v="1"/>
    <m/>
    <b v="1"/>
    <n v="1994"/>
    <s v=""/>
    <s v=""/>
    <s v="30-Allowance for stormwater alterations in areas of ponding-36"/>
    <n v="0"/>
    <s v="36-36D--30"/>
    <s v=""/>
    <s v="36-36D-"/>
    <n v="0"/>
    <m/>
    <s v="not APN"/>
    <s v="not APN"/>
    <n v="0"/>
    <n v="0.61161841435877295"/>
    <n v="12087.138107690798"/>
    <s v="direct"/>
    <n v="1"/>
    <n v="0.10003011747227523"/>
    <m/>
    <n v="0"/>
    <x v="1"/>
    <n v="0.93742058575417186"/>
    <n v="11330.732085003081"/>
    <x v="0"/>
    <x v="0"/>
    <n v="0"/>
    <x v="3"/>
    <x v="3"/>
    <n v="300000"/>
    <s v="Other smaller work items"/>
    <s v="Regional"/>
    <x v="1"/>
  </r>
  <r>
    <n v="322"/>
    <s v="4-4E-_________93"/>
    <n v="966"/>
    <x v="14"/>
    <x v="14"/>
    <x v="33"/>
    <x v="11"/>
    <s v=""/>
    <s v=""/>
    <s v="XK"/>
    <s v="External Stormwater Drainage"/>
    <s v="C"/>
    <x v="2"/>
    <n v="93"/>
    <x v="214"/>
    <s v="Item"/>
    <s v="-"/>
    <s v="-"/>
    <n v="6250"/>
    <s v="37_XK"/>
    <s v="04__C"/>
    <s v="4-4E"/>
    <n v="35"/>
    <s v="035 - ELIZABETH - PEWSEY AVENUE EXTERNAL WORKS"/>
    <b v="1"/>
    <m/>
    <b v="1"/>
    <n v="322"/>
    <s v=""/>
    <s v=""/>
    <s v="93-Allowance for stormwater diversion away from building footings-4"/>
    <n v="0"/>
    <s v="4-4E--93"/>
    <s v=""/>
    <s v="4-4E-"/>
    <n v="0"/>
    <m/>
    <s v="not APN"/>
    <s v="not APN"/>
    <n v="0"/>
    <n v="0.60990146274489099"/>
    <n v="10061.88414215557"/>
    <s v="direct"/>
    <n v="1"/>
    <n v="0.10001910898994268"/>
    <m/>
    <n v="0"/>
    <x v="0"/>
    <n v="0.9376777496183254"/>
    <n v="9434.8048793367489"/>
    <x v="0"/>
    <x v="0"/>
    <n v="0"/>
    <x v="3"/>
    <x v="3"/>
    <n v="300000"/>
    <s v="Other smaller work items"/>
    <s v="Metropolitan"/>
    <x v="1"/>
  </r>
  <r>
    <n v="1929"/>
    <s v="35-35D-_______93"/>
    <n v="5640"/>
    <x v="8"/>
    <x v="8"/>
    <x v="140"/>
    <x v="11"/>
    <s v=""/>
    <s v=""/>
    <s v="XK"/>
    <s v="External Stormwater Drainage"/>
    <s v="C"/>
    <x v="2"/>
    <n v="93"/>
    <x v="214"/>
    <s v="Item"/>
    <s v="-"/>
    <s v="-"/>
    <n v="1500"/>
    <s v="37_XK"/>
    <s v="04__C"/>
    <s v="35-35D"/>
    <n v="203"/>
    <s v="203 - GUMERACHA - BIRDWOOD ROAD EXTERNAL WORKS"/>
    <b v="1"/>
    <m/>
    <b v="1"/>
    <n v="1929"/>
    <s v=""/>
    <s v=""/>
    <s v="93-Allowance for stormwater diversion away from building footings-35"/>
    <n v="0"/>
    <s v="35-35D--93"/>
    <s v=""/>
    <s v="35-35D-"/>
    <n v="0"/>
    <m/>
    <s v="not APN"/>
    <s v="not APN"/>
    <n v="0"/>
    <n v="0.61101110530168357"/>
    <n v="2416.5166579525253"/>
    <s v="direct"/>
    <n v="1"/>
    <n v="0.10027067941355537"/>
    <m/>
    <n v="0"/>
    <x v="1"/>
    <n v="0.93768701684070688"/>
    <n v="2265.9362961413781"/>
    <x v="0"/>
    <x v="1"/>
    <n v="0"/>
    <x v="3"/>
    <x v="3"/>
    <n v="300000"/>
    <s v="Other smaller work items"/>
    <s v="Regional"/>
    <x v="1"/>
  </r>
  <r>
    <n v="2049"/>
    <s v="38-38C-_______93"/>
    <n v="5998"/>
    <x v="39"/>
    <x v="39"/>
    <x v="146"/>
    <x v="11"/>
    <s v=""/>
    <s v=""/>
    <s v="XK"/>
    <s v="External Stormwater Drainage"/>
    <s v="C"/>
    <x v="2"/>
    <n v="93"/>
    <x v="214"/>
    <s v="Item"/>
    <s v="-"/>
    <s v="-"/>
    <n v="750"/>
    <s v="37_XK"/>
    <s v="04__C"/>
    <s v="38-38C"/>
    <n v="218"/>
    <s v="218 - KADINA - SOUTH TERRACE EXTERNAL WORKS"/>
    <b v="1"/>
    <m/>
    <b v="1"/>
    <n v="2049"/>
    <s v=""/>
    <s v=""/>
    <s v="93-Allowance for stormwater diversion away from building footings-38"/>
    <n v="0"/>
    <s v="38-38C--93"/>
    <s v=""/>
    <s v="38-38C-"/>
    <n v="1"/>
    <m/>
    <s v="not APN"/>
    <s v="not APN"/>
    <n v="0"/>
    <n v="0.772101308405169"/>
    <n v="1329.0759813038769"/>
    <s v="direct"/>
    <n v="1"/>
    <n v="9.0139570678556769E-2"/>
    <m/>
    <n v="0"/>
    <x v="1"/>
    <n v="0.94341557945786936"/>
    <n v="1253.8709870453333"/>
    <x v="1"/>
    <x v="0"/>
    <n v="0"/>
    <x v="3"/>
    <x v="3"/>
    <n v="300000"/>
    <s v="Other smaller work items"/>
    <s v="Regional"/>
    <x v="1"/>
  </r>
  <r>
    <n v="1058"/>
    <s v="15-15J-______155"/>
    <n v="3024"/>
    <x v="1"/>
    <x v="1"/>
    <x v="86"/>
    <x v="10"/>
    <s v=""/>
    <s v=""/>
    <s v="XK"/>
    <s v="External Stormwater Drainage"/>
    <s v="C"/>
    <x v="2"/>
    <n v="155"/>
    <x v="215"/>
    <s v="Item"/>
    <s v="-"/>
    <s v="-"/>
    <n v="75000"/>
    <s v="37_XK"/>
    <s v="04__C"/>
    <s v="15-15J"/>
    <n v="102"/>
    <s v="102 - ST MARYS - 33 AYLIFFES ROAD EXTERNAL WORKS"/>
    <b v="1"/>
    <m/>
    <b v="1"/>
    <n v="1058"/>
    <s v=""/>
    <s v=""/>
    <s v="155-Allowance for stormwater reticulation and connection to existing infrastructure-15"/>
    <n v="0"/>
    <s v="15-15J--155"/>
    <s v=""/>
    <s v="15-15J-"/>
    <n v="0"/>
    <m/>
    <s v="not APN"/>
    <s v="not APN"/>
    <n v="0"/>
    <n v="0.60923415025592087"/>
    <n v="120692.56126919406"/>
    <s v="direct"/>
    <n v="1"/>
    <n v="0.10001101781622007"/>
    <m/>
    <n v="1"/>
    <x v="0"/>
    <n v="0.93773464755348201"/>
    <n v="113177.59640409473"/>
    <x v="0"/>
    <x v="0"/>
    <n v="0"/>
    <x v="2"/>
    <x v="4"/>
    <n v="350000"/>
    <s v="Other smaller work items"/>
    <s v="Metropolitan"/>
    <x v="0"/>
  </r>
  <r>
    <n v="1315"/>
    <s v="22-22D-______155"/>
    <n v="3786"/>
    <x v="15"/>
    <x v="15"/>
    <x v="100"/>
    <x v="70"/>
    <s v=""/>
    <s v=""/>
    <s v="XK"/>
    <s v="External Stormwater Drainage"/>
    <s v="C"/>
    <x v="2"/>
    <n v="155"/>
    <x v="215"/>
    <s v="Item"/>
    <s v="-"/>
    <s v="-"/>
    <n v="8500"/>
    <s v="37_XK"/>
    <s v="04__C"/>
    <s v="22-22D"/>
    <n v="129"/>
    <s v="129 - NARACOORTE - 99 CEDAR AVENUE STORAGE SHEDS"/>
    <b v="1"/>
    <m/>
    <b v="1"/>
    <n v="1315"/>
    <s v=""/>
    <s v=""/>
    <s v="155-Allowance for stormwater reticulation and connection to existing infrastructure-22"/>
    <n v="0"/>
    <s v="22-22D--155"/>
    <s v=""/>
    <s v="22-22D-"/>
    <n v="0"/>
    <m/>
    <s v="not APN"/>
    <s v="not APN"/>
    <n v="0"/>
    <n v="0.95185731343283586"/>
    <n v="16590.787164179106"/>
    <s v="direct"/>
    <n v="1"/>
    <n v="8.6397078981218928E-2"/>
    <m/>
    <n v="0"/>
    <x v="1"/>
    <n v="0.93882596629738957"/>
    <n v="15575.861791044777"/>
    <x v="0"/>
    <x v="0"/>
    <n v="0"/>
    <x v="3"/>
    <x v="3"/>
    <n v="300000"/>
    <s v="Other smaller work items"/>
    <s v="Regional"/>
    <x v="1"/>
  </r>
  <r>
    <n v="2034"/>
    <s v="37-37E-______155"/>
    <n v="5946"/>
    <x v="38"/>
    <x v="38"/>
    <x v="145"/>
    <x v="10"/>
    <s v=""/>
    <s v=""/>
    <s v="XK"/>
    <s v="External Stormwater Drainage"/>
    <s v="C"/>
    <x v="2"/>
    <n v="155"/>
    <x v="215"/>
    <s v="Item"/>
    <s v="-"/>
    <s v="-"/>
    <n v="18000"/>
    <s v="37_XK"/>
    <s v="04__C"/>
    <s v="37-37E"/>
    <n v="214"/>
    <s v="214 - VICTOR HARBOR - 45 MENTONE ROAD EXTERNAL WORKS"/>
    <b v="1"/>
    <m/>
    <b v="1"/>
    <n v="2034"/>
    <s v=""/>
    <s v=""/>
    <s v="155-Allowance for stormwater reticulation and connection to existing infrastructure-37"/>
    <n v="0"/>
    <s v="37-37E--155"/>
    <s v=""/>
    <s v="37-37E-"/>
    <n v="0"/>
    <m/>
    <s v="not APN"/>
    <s v="not APN"/>
    <n v="0"/>
    <n v="0.69174982492276005"/>
    <n v="30451.49684860968"/>
    <s v="direct"/>
    <n v="1"/>
    <n v="9.4915041306572731E-2"/>
    <m/>
    <n v="0"/>
    <x v="0"/>
    <n v="0.94034172309710606"/>
    <n v="28634.81301750772"/>
    <x v="0"/>
    <x v="0"/>
    <n v="0"/>
    <x v="3"/>
    <x v="3"/>
    <n v="300000"/>
    <s v="Other smaller work items"/>
    <s v="Metropolitan"/>
    <x v="1"/>
  </r>
  <r>
    <n v="506"/>
    <s v="7-7B-________373"/>
    <n v="1387"/>
    <x v="0"/>
    <x v="0"/>
    <x v="0"/>
    <x v="0"/>
    <s v=""/>
    <s v=""/>
    <s v="XK"/>
    <s v="External Stormwater Drainage"/>
    <s v="C"/>
    <x v="2"/>
    <n v="373"/>
    <x v="216"/>
    <s v="Item"/>
    <s v="-"/>
    <s v="-"/>
    <n v="5000"/>
    <s v="37_XK"/>
    <s v="04__C"/>
    <s v="7-7B"/>
    <n v="45"/>
    <s v="045 - KESWICK - 1 ANZAC HIGHWAY UNDERCROFT &amp; DECK CARPARK"/>
    <b v="1"/>
    <m/>
    <b v="1"/>
    <n v="506"/>
    <s v=""/>
    <s v=""/>
    <s v="373-Fix areas of standing water to carpark deck either by creating an additional drain at the low point of apply topping to grade surface to existing drains-7"/>
    <n v="0"/>
    <s v="7-7B--373"/>
    <s v=""/>
    <s v="7-7B-"/>
    <n v="0"/>
    <m/>
    <s v="not APN"/>
    <s v="not APN"/>
    <n v="0"/>
    <n v="0.61163824655979571"/>
    <n v="8058.1912327989794"/>
    <s v="direct"/>
    <n v="1"/>
    <n v="0.10013133279839573"/>
    <m/>
    <n v="1"/>
    <x v="0"/>
    <n v="0.93750240967821841"/>
    <n v="7554.5736983969364"/>
    <x v="0"/>
    <x v="0"/>
    <n v="0"/>
    <x v="0"/>
    <x v="0"/>
    <n v="350000"/>
    <s v="Other smaller work items"/>
    <s v="Metropolitan"/>
    <x v="0"/>
  </r>
  <r>
    <n v="187"/>
    <s v="2-2G-________244"/>
    <n v="565"/>
    <x v="6"/>
    <x v="6"/>
    <x v="45"/>
    <x v="11"/>
    <s v=""/>
    <s v=""/>
    <s v="XK"/>
    <s v="External Stormwater Drainage"/>
    <s v="C"/>
    <x v="2"/>
    <n v="244"/>
    <x v="217"/>
    <s v="Item"/>
    <s v="-"/>
    <s v="-"/>
    <n v="750"/>
    <s v="37_XK"/>
    <s v="04__C"/>
    <s v="2-2G"/>
    <n v="21"/>
    <s v="021 - ANGLE PARK - 480 GRAND JUNCTION ROAD EXTERNAL WORKS"/>
    <b v="1"/>
    <m/>
    <b v="1"/>
    <n v="187"/>
    <s v=""/>
    <s v=""/>
    <s v="244-Repair side entry pit lid-2"/>
    <n v="0"/>
    <s v="2-2G--244"/>
    <s v=""/>
    <s v="2-2G-"/>
    <n v="0"/>
    <m/>
    <s v="not APN"/>
    <s v="not APN"/>
    <n v="0"/>
    <n v="0.61287047812817896"/>
    <n v="1209.6528585961341"/>
    <s v="direct"/>
    <n v="1"/>
    <n v="0.10020459502188014"/>
    <m/>
    <n v="0"/>
    <x v="0"/>
    <n v="0.93692649150934704"/>
    <n v="1133.3558087487284"/>
    <x v="0"/>
    <x v="0"/>
    <n v="0"/>
    <x v="3"/>
    <x v="3"/>
    <n v="300000"/>
    <s v="Other smaller work items"/>
    <s v="Metropolitan"/>
    <x v="1"/>
  </r>
  <r>
    <n v="537"/>
    <s v="9--__________269"/>
    <n v="1465"/>
    <x v="25"/>
    <x v="25"/>
    <x v="53"/>
    <x v="39"/>
    <s v=""/>
    <s v=""/>
    <s v="XK"/>
    <s v="External Stormwater Drainage"/>
    <s v="C"/>
    <x v="2"/>
    <n v="269"/>
    <x v="218"/>
    <s v="Item"/>
    <s v="-"/>
    <s v="-"/>
    <n v="30000"/>
    <s v="37_XK"/>
    <s v="04__C"/>
    <s v="9"/>
    <n v="47"/>
    <s v="047 - KESWICK (CARPARK) - RAILWAY TERRACE"/>
    <b v="1"/>
    <m/>
    <b v="1"/>
    <n v="537"/>
    <s v=""/>
    <s v=""/>
    <s v="269-Stormwater alteration to suit falls and crossfalls of new carpark including side entry and grated inlet pits and pipes-9"/>
    <n v="0"/>
    <s v="9---269"/>
    <s v=""/>
    <s v="9--"/>
    <n v="1"/>
    <m/>
    <s v="not APN"/>
    <s v="not APN"/>
    <n v="0"/>
    <n v="0.61021334565375218"/>
    <n v="48306.400369612566"/>
    <s v="direct"/>
    <n v="1"/>
    <n v="0.10000747395801769"/>
    <m/>
    <n v="0"/>
    <x v="0"/>
    <n v="0.93769557849786533"/>
    <n v="45296.698039733354"/>
    <x v="1"/>
    <x v="0"/>
    <n v="0"/>
    <x v="3"/>
    <x v="3"/>
    <n v="300000"/>
    <s v="Other smaller work items"/>
    <s v="Metropolitan"/>
    <x v="1"/>
  </r>
  <r>
    <n v="2030"/>
    <s v="37-37E-______205"/>
    <n v="5939"/>
    <x v="38"/>
    <x v="38"/>
    <x v="145"/>
    <x v="10"/>
    <s v=""/>
    <s v=""/>
    <s v="XN"/>
    <s v="Boundary Walls, Fencing and Gates"/>
    <s v="S"/>
    <x v="3"/>
    <n v="205"/>
    <x v="219"/>
    <s v="Item"/>
    <s v="-"/>
    <s v="-"/>
    <n v="12000"/>
    <s v="34_XN"/>
    <s v="02__S"/>
    <s v="37-37E"/>
    <n v="214"/>
    <s v="214 - VICTOR HARBOR - 45 MENTONE ROAD EXTERNAL WORKS"/>
    <b v="1"/>
    <m/>
    <b v="1"/>
    <n v="2030"/>
    <s v=""/>
    <s v=""/>
    <s v="205-Allowance for remediation work to perimeter retaining wall including temporary propping-37"/>
    <n v="0"/>
    <s v="37-37E--205"/>
    <s v=""/>
    <s v="37-37E-"/>
    <n v="0"/>
    <m/>
    <s v="not APN"/>
    <s v="not APN"/>
    <n v="0"/>
    <n v="0.69174982492276005"/>
    <n v="20300.997899073122"/>
    <s v="direct"/>
    <n v="1"/>
    <n v="9.4915041306572731E-2"/>
    <m/>
    <n v="0"/>
    <x v="0"/>
    <n v="0.94034172309710606"/>
    <n v="19089.875345005148"/>
    <x v="0"/>
    <x v="0"/>
    <n v="0"/>
    <x v="3"/>
    <x v="3"/>
    <n v="300000"/>
    <s v="Other smaller work items"/>
    <s v="Metropolitan"/>
    <x v="1"/>
  </r>
  <r>
    <n v="391"/>
    <s v="6-6C-_________22"/>
    <n v="1174"/>
    <x v="11"/>
    <x v="11"/>
    <x v="52"/>
    <x v="11"/>
    <s v=""/>
    <s v=""/>
    <s v="XN"/>
    <s v="Boundary Walls, Fencing and Gates"/>
    <s v="C"/>
    <x v="2"/>
    <n v="22"/>
    <x v="220"/>
    <s v="Item"/>
    <s v="-"/>
    <s v="-"/>
    <n v="1500"/>
    <s v="34_XN"/>
    <s v="04__C"/>
    <s v="6-6C"/>
    <n v="42"/>
    <s v="042 - HOLDEN HILL - 38-44 JACOBSON CRESCENT EXTERNAL WORKS"/>
    <b v="1"/>
    <m/>
    <b v="1"/>
    <n v="391"/>
    <s v=""/>
    <s v=""/>
    <s v="22-Allowance to take down and remove damaged barbed cyclone security fencing and replace with new-6"/>
    <n v="0"/>
    <s v="6-6C--22"/>
    <s v=""/>
    <s v="6-6C-"/>
    <n v="1"/>
    <m/>
    <s v="not APN"/>
    <s v="not APN"/>
    <n v="0"/>
    <n v="0.61775714968914397"/>
    <n v="2426.6357245337158"/>
    <s v="direct"/>
    <n v="1"/>
    <n v="0.10017139064754364"/>
    <m/>
    <n v="0"/>
    <x v="0"/>
    <n v="0.93791996772311315"/>
    <n v="2275.9901004304161"/>
    <x v="1"/>
    <x v="0"/>
    <n v="0"/>
    <x v="3"/>
    <x v="3"/>
    <n v="300000"/>
    <s v="Other smaller work items"/>
    <s v="Metropolitan"/>
    <x v="1"/>
  </r>
  <r>
    <n v="1339"/>
    <s v="22-22E-_______80"/>
    <n v="3847"/>
    <x v="15"/>
    <x v="15"/>
    <x v="22"/>
    <x v="11"/>
    <s v=""/>
    <s v=""/>
    <s v="XN"/>
    <s v="Boundary Walls, Fencing and Gates"/>
    <s v="C"/>
    <x v="2"/>
    <n v="80"/>
    <x v="221"/>
    <s v="Item"/>
    <s v="-"/>
    <s v="-"/>
    <n v="1500"/>
    <s v="34_XN"/>
    <s v="04__C"/>
    <s v="22-22E"/>
    <n v="130"/>
    <s v="130 - NARACOORTE - 99 CEDAR AVENUE EXTERNAL WORKS"/>
    <b v="1"/>
    <m/>
    <b v="1"/>
    <n v="1339"/>
    <s v=""/>
    <s v=""/>
    <s v="80-Barbed cyclone wire to existing chainmesh fence-22"/>
    <n v="0"/>
    <s v="22-22E--80"/>
    <s v=""/>
    <s v="22-22E-"/>
    <n v="0"/>
    <m/>
    <s v="not APN"/>
    <s v="not APN"/>
    <n v="0"/>
    <n v="0.85124977011494252"/>
    <n v="2776.8746551724139"/>
    <s v="direct"/>
    <n v="1"/>
    <n v="8.5896096871919E-2"/>
    <m/>
    <n v="0"/>
    <x v="1"/>
    <n v="0.94598243758658718"/>
    <n v="2626.8746551724139"/>
    <x v="0"/>
    <x v="0"/>
    <n v="0"/>
    <x v="3"/>
    <x v="3"/>
    <n v="300000"/>
    <s v="Other smaller work items"/>
    <s v="Regional"/>
    <x v="1"/>
  </r>
  <r>
    <n v="1396"/>
    <s v="23-23D-_______80"/>
    <n v="4006"/>
    <x v="21"/>
    <x v="21"/>
    <x v="103"/>
    <x v="11"/>
    <s v=""/>
    <s v=""/>
    <s v="XN"/>
    <s v="Boundary Walls, Fencing and Gates"/>
    <s v="C"/>
    <x v="2"/>
    <n v="80"/>
    <x v="221"/>
    <s v="Item"/>
    <s v="-"/>
    <s v="-"/>
    <n v="1250"/>
    <s v="34_XN"/>
    <s v="04__C"/>
    <s v="23-23D"/>
    <n v="135"/>
    <s v="135 - BORDERTOWN - POWER HOUSE ROAD EXTERNAL WORKS"/>
    <b v="1"/>
    <m/>
    <b v="1"/>
    <n v="1396"/>
    <s v=""/>
    <s v=""/>
    <s v="80-Barbed cyclone wire to existing chainmesh fence-23"/>
    <n v="0"/>
    <s v="23-23D--80"/>
    <s v=""/>
    <s v="23-23D-"/>
    <n v="0"/>
    <m/>
    <s v="not APN"/>
    <s v="not APN"/>
    <n v="0"/>
    <n v="0.85517256346179138"/>
    <n v="2318.9657043272396"/>
    <s v="direct"/>
    <n v="1"/>
    <n v="8.5919668035966471E-2"/>
    <m/>
    <n v="0"/>
    <x v="1"/>
    <n v="0.94540895322943974"/>
    <n v="2192.3709391029861"/>
    <x v="0"/>
    <x v="0"/>
    <n v="0"/>
    <x v="3"/>
    <x v="3"/>
    <n v="300000"/>
    <s v="Other smaller work items"/>
    <s v="Regional"/>
    <x v="1"/>
  </r>
  <r>
    <n v="1439"/>
    <s v="24-24D-_______80"/>
    <n v="4134"/>
    <x v="19"/>
    <x v="19"/>
    <x v="105"/>
    <x v="11"/>
    <s v=""/>
    <s v=""/>
    <s v="XN"/>
    <s v="Boundary Walls, Fencing and Gates"/>
    <s v="C"/>
    <x v="2"/>
    <n v="80"/>
    <x v="221"/>
    <s v="Item"/>
    <s v="-"/>
    <s v="-"/>
    <n v="2500"/>
    <s v="34_XN"/>
    <s v="04__C"/>
    <s v="24-24D"/>
    <n v="140"/>
    <s v="140 - MURRAY BRIDGE - 16-18 WILLOW AVENUE EXTERNAL WORKS"/>
    <b v="1"/>
    <m/>
    <b v="1"/>
    <n v="1439"/>
    <s v=""/>
    <s v=""/>
    <s v="80-Barbed cyclone wire to existing chainmesh fence-24"/>
    <n v="0"/>
    <s v="24-24D--80"/>
    <s v=""/>
    <s v="24-24D-"/>
    <n v="0"/>
    <m/>
    <s v="not APN"/>
    <s v="not APN"/>
    <n v="0"/>
    <n v="0.66022781021484034"/>
    <n v="4150.5695255371011"/>
    <s v="direct"/>
    <n v="1"/>
    <n v="9.6928552885019961E-2"/>
    <m/>
    <n v="0"/>
    <x v="1"/>
    <n v="0.9392244191858703"/>
    <n v="3898.316251913157"/>
    <x v="0"/>
    <x v="0"/>
    <n v="0"/>
    <x v="3"/>
    <x v="3"/>
    <n v="300000"/>
    <s v="Other smaller work items"/>
    <s v="Regional"/>
    <x v="1"/>
  </r>
  <r>
    <n v="505"/>
    <s v="7-7B-________369"/>
    <n v="1384"/>
    <x v="0"/>
    <x v="0"/>
    <x v="0"/>
    <x v="0"/>
    <s v=""/>
    <s v=""/>
    <s v="XN"/>
    <s v="Boundary Walls, Fencing and Gates"/>
    <s v="S"/>
    <x v="3"/>
    <n v="369"/>
    <x v="222"/>
    <s v="Item"/>
    <s v="-"/>
    <s v="-"/>
    <n v="25000"/>
    <s v="34_XN"/>
    <s v="02__S"/>
    <s v="7-7B"/>
    <n v="45"/>
    <s v="045 - KESWICK - 1 ANZAC HIGHWAY UNDERCROFT &amp; DECK CARPARK"/>
    <b v="1"/>
    <m/>
    <b v="1"/>
    <n v="505"/>
    <s v=""/>
    <s v=""/>
    <s v="369-PC Sum allowance to fix waterproofing issue to undercroft retaining wall-7"/>
    <n v="0"/>
    <s v="7-7B--369"/>
    <s v=""/>
    <s v="7-7B-"/>
    <n v="0"/>
    <m/>
    <s v="not APN"/>
    <s v="not APN"/>
    <n v="0"/>
    <n v="0.61163824655979571"/>
    <n v="40290.956163994895"/>
    <s v="direct"/>
    <n v="1"/>
    <n v="0.10013133279839573"/>
    <m/>
    <n v="1"/>
    <x v="0"/>
    <n v="0.93750240967821841"/>
    <n v="37772.868491984678"/>
    <x v="0"/>
    <x v="0"/>
    <n v="0"/>
    <x v="0"/>
    <x v="0"/>
    <n v="350000"/>
    <s v="Other smaller work items"/>
    <s v="Metropolitan"/>
    <x v="0"/>
  </r>
  <r>
    <n v="1686"/>
    <s v="29-29G-______194"/>
    <n v="4897"/>
    <x v="34"/>
    <x v="34"/>
    <x v="122"/>
    <x v="10"/>
    <s v=""/>
    <s v=""/>
    <s v="XN"/>
    <s v="Boundary Walls, Fencing and Gates"/>
    <s v="C"/>
    <x v="2"/>
    <n v="194"/>
    <x v="223"/>
    <s v="Item"/>
    <s v="-"/>
    <s v="-"/>
    <n v="650"/>
    <s v="34_XN"/>
    <s v="04__C"/>
    <s v="29-29G"/>
    <n v="173"/>
    <s v="173 - PT LINCOLN - BEL AIRE DRIVE EXTERNAL WORKS"/>
    <b v="1"/>
    <m/>
    <b v="1"/>
    <n v="1686"/>
    <s v=""/>
    <s v=""/>
    <s v="194-Replace chicken wire to gates-29"/>
    <n v="0"/>
    <s v="29-29G--194"/>
    <s v=""/>
    <s v="29-29G-"/>
    <n v="0"/>
    <m/>
    <s v="not APN"/>
    <s v="not APN"/>
    <n v="0"/>
    <n v="0.93321994863893165"/>
    <n v="1256.5929666153056"/>
    <s v="direct"/>
    <n v="1"/>
    <n v="8.1982781983026887E-2"/>
    <m/>
    <n v="0"/>
    <x v="1"/>
    <n v="0.94792744924916217"/>
    <n v="1191.1589655880841"/>
    <x v="0"/>
    <x v="0"/>
    <n v="0"/>
    <x v="3"/>
    <x v="3"/>
    <n v="300000"/>
    <s v="Other smaller work items"/>
    <s v="Regional"/>
    <x v="1"/>
  </r>
  <r>
    <n v="504"/>
    <s v="7-7B-________368"/>
    <n v="1383"/>
    <x v="0"/>
    <x v="0"/>
    <x v="0"/>
    <x v="0"/>
    <s v=""/>
    <s v=""/>
    <s v="XN"/>
    <s v="Boundary Walls, Fencing and Gates"/>
    <s v="S"/>
    <x v="3"/>
    <n v="368"/>
    <x v="224"/>
    <s v="Item"/>
    <s v="-"/>
    <s v="-"/>
    <n v="5000"/>
    <s v="34_XN"/>
    <s v="02__S"/>
    <s v="7-7B"/>
    <n v="45"/>
    <s v="045 - KESWICK - 1 ANZAC HIGHWAY UNDERCROFT &amp; DECK CARPARK"/>
    <b v="1"/>
    <m/>
    <b v="1"/>
    <n v="504"/>
    <s v=""/>
    <s v=""/>
    <s v="368-Retaining wall to undercroft carpark (North) appears to have a failure in waterproofing with severe effluorescence evident -  Allowance for professional fees for an Engineer to investigate and propose a solution-7"/>
    <n v="0"/>
    <s v="7-7B--368"/>
    <s v=""/>
    <s v="7-7B-"/>
    <n v="0"/>
    <m/>
    <s v="not APN"/>
    <s v="not APN"/>
    <n v="0"/>
    <n v="0.61163824655979571"/>
    <n v="8058.1912327989794"/>
    <s v="direct"/>
    <n v="1"/>
    <n v="0.10013133279839573"/>
    <m/>
    <n v="1"/>
    <x v="0"/>
    <n v="0.93750240967821841"/>
    <n v="7554.5736983969364"/>
    <x v="0"/>
    <x v="0"/>
    <n v="0"/>
    <x v="0"/>
    <x v="0"/>
    <n v="350000"/>
    <s v="Other smaller work items"/>
    <s v="Metropolitan"/>
    <x v="0"/>
  </r>
  <r>
    <n v="389"/>
    <s v="6-6C-_________25"/>
    <n v="1170"/>
    <x v="11"/>
    <x v="11"/>
    <x v="52"/>
    <x v="11"/>
    <s v=""/>
    <s v=""/>
    <s v="XR"/>
    <s v="Roads, Footpaths and Paved Areas"/>
    <s v="C"/>
    <x v="2"/>
    <n v="25"/>
    <x v="225"/>
    <s v="Item"/>
    <s v="-"/>
    <s v="-"/>
    <n v="3500"/>
    <s v="33_XR"/>
    <s v="04__C"/>
    <s v="6-6C"/>
    <n v="42"/>
    <s v="042 - HOLDEN HILL - 38-44 JACOBSON CRESCENT EXTERNAL WORKS"/>
    <b v="1"/>
    <m/>
    <b v="1"/>
    <n v="389"/>
    <s v=""/>
    <s v=""/>
    <s v="25-Allowance for crack remediation in concrete pavement-6"/>
    <n v="0"/>
    <s v="6-6C--25"/>
    <s v=""/>
    <s v="6-6C-"/>
    <n v="1"/>
    <m/>
    <s v="not APN"/>
    <s v="not APN"/>
    <n v="0"/>
    <n v="0.61775714968914397"/>
    <n v="5662.1500239120032"/>
    <s v="direct"/>
    <n v="1"/>
    <n v="0.10017139064754364"/>
    <m/>
    <n v="0"/>
    <x v="0"/>
    <n v="0.93791996772311315"/>
    <n v="5310.6435676709707"/>
    <x v="1"/>
    <x v="0"/>
    <n v="0"/>
    <x v="3"/>
    <x v="3"/>
    <n v="300000"/>
    <s v="Other smaller work items"/>
    <s v="Metropolitan"/>
    <x v="1"/>
  </r>
  <r>
    <n v="1391"/>
    <s v="23-23D-_______25"/>
    <n v="3999"/>
    <x v="21"/>
    <x v="21"/>
    <x v="103"/>
    <x v="11"/>
    <s v=""/>
    <s v=""/>
    <s v="XR"/>
    <s v="Roads, Footpaths and Paved Areas"/>
    <s v="C"/>
    <x v="2"/>
    <n v="25"/>
    <x v="225"/>
    <s v="Item"/>
    <s v="-"/>
    <s v="-"/>
    <n v="3000"/>
    <s v="33_XR"/>
    <s v="04__C"/>
    <s v="23-23D"/>
    <n v="135"/>
    <s v="135 - BORDERTOWN - POWER HOUSE ROAD EXTERNAL WORKS"/>
    <b v="1"/>
    <m/>
    <b v="1"/>
    <n v="1391"/>
    <s v=""/>
    <s v=""/>
    <s v="25-Allowance for crack remediation in concrete pavement-23"/>
    <n v="0"/>
    <s v="23-23D--25"/>
    <s v=""/>
    <s v="23-23D-"/>
    <n v="0"/>
    <m/>
    <s v="not APN"/>
    <s v="not APN"/>
    <n v="0"/>
    <n v="0.85517256346179138"/>
    <n v="5565.5176903853744"/>
    <s v="direct"/>
    <n v="1"/>
    <n v="8.5919668035966471E-2"/>
    <m/>
    <n v="0"/>
    <x v="1"/>
    <n v="0.94540895322943974"/>
    <n v="5261.6902538471659"/>
    <x v="0"/>
    <x v="0"/>
    <n v="0"/>
    <x v="3"/>
    <x v="3"/>
    <n v="300000"/>
    <s v="Other smaller work items"/>
    <s v="Regional"/>
    <x v="1"/>
  </r>
  <r>
    <n v="1436"/>
    <s v="24-24D-_______25"/>
    <n v="4129"/>
    <x v="19"/>
    <x v="19"/>
    <x v="105"/>
    <x v="11"/>
    <s v=""/>
    <s v=""/>
    <s v="XR"/>
    <s v="Roads, Footpaths and Paved Areas"/>
    <s v="C"/>
    <x v="2"/>
    <n v="25"/>
    <x v="225"/>
    <s v="Item"/>
    <s v="-"/>
    <s v="-"/>
    <n v="7500"/>
    <s v="33_XR"/>
    <s v="04__C"/>
    <s v="24-24D"/>
    <n v="140"/>
    <s v="140 - MURRAY BRIDGE - 16-18 WILLOW AVENUE EXTERNAL WORKS"/>
    <b v="1"/>
    <m/>
    <b v="1"/>
    <n v="1436"/>
    <s v=""/>
    <s v=""/>
    <s v="25-Allowance for crack remediation in concrete pavement-24"/>
    <n v="0"/>
    <s v="24-24D--25"/>
    <s v=""/>
    <s v="24-24D-"/>
    <n v="0"/>
    <m/>
    <s v="not APN"/>
    <s v="not APN"/>
    <n v="0"/>
    <n v="0.66022781021484034"/>
    <n v="12451.708576611303"/>
    <s v="direct"/>
    <n v="1"/>
    <n v="9.6928552885019961E-2"/>
    <m/>
    <n v="0"/>
    <x v="1"/>
    <n v="0.9392244191858703"/>
    <n v="11694.948755739471"/>
    <x v="0"/>
    <x v="0"/>
    <n v="0"/>
    <x v="3"/>
    <x v="3"/>
    <n v="300000"/>
    <s v="Other smaller work items"/>
    <s v="Regional"/>
    <x v="1"/>
  </r>
  <r>
    <n v="104"/>
    <s v="1-1B-1BM_____116"/>
    <n v="308"/>
    <x v="23"/>
    <x v="23"/>
    <x v="162"/>
    <x v="88"/>
    <s v="1BM"/>
    <s v="Maintenance Workshop"/>
    <s v="LL"/>
    <s v="Locality Loading"/>
    <s v="O"/>
    <x v="4"/>
    <n v="116"/>
    <x v="34"/>
    <s v="Item"/>
    <s v="-"/>
    <s v="-"/>
    <s v="Excl."/>
    <s v="51_LL"/>
    <s v="05__O"/>
    <s v="1-1B-1BM"/>
    <n v="11"/>
    <s v="011 - ANGLE PARK - 500 GRAND JUNCTION ROAD POLE CONSTRUCTION Maintenance Workshop"/>
    <b v="1"/>
    <m/>
    <b v="1"/>
    <n v="104"/>
    <s v="Not applicable to metro sites"/>
    <n v="0"/>
    <s v="116-Locality Loading-1"/>
    <n v="1"/>
    <s v="1-1B-1BM-116"/>
    <s v=""/>
    <s v="1-1B-1BM"/>
    <n v="0"/>
    <n v="8"/>
    <s v="minor"/>
    <n v="0.68021571428571437"/>
    <n v="0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321"/>
    <s v="4-4E-_________31"/>
    <n v="963"/>
    <x v="14"/>
    <x v="14"/>
    <x v="33"/>
    <x v="11"/>
    <s v=""/>
    <s v=""/>
    <s v="XR"/>
    <s v="Roads, Footpaths and Paved Areas"/>
    <s v="C"/>
    <x v="2"/>
    <n v="31"/>
    <x v="48"/>
    <s v="Item"/>
    <s v="-"/>
    <s v="-"/>
    <n v="1750"/>
    <s v="33_XR"/>
    <s v="04__C"/>
    <s v="4-4E"/>
    <n v="35"/>
    <s v="035 - ELIZABETH - PEWSEY AVENUE EXTERNAL WORKS"/>
    <b v="1"/>
    <m/>
    <b v="1"/>
    <n v="321"/>
    <s v=""/>
    <s v=""/>
    <s v="31-Allowance for line marking to asphalt pavement-4"/>
    <n v="0"/>
    <s v="4-4E--31"/>
    <s v=""/>
    <s v="4-4E-"/>
    <n v="0"/>
    <m/>
    <s v="not APN"/>
    <s v="not APN"/>
    <n v="0"/>
    <n v="0.60990146274489099"/>
    <n v="2817.3275598035593"/>
    <s v="direct"/>
    <n v="1"/>
    <n v="0.10001910898994268"/>
    <m/>
    <n v="0"/>
    <x v="0"/>
    <n v="0.9376777496183254"/>
    <n v="2641.7453662142898"/>
    <x v="0"/>
    <x v="0"/>
    <n v="0"/>
    <x v="3"/>
    <x v="3"/>
    <n v="300000"/>
    <s v="Other smaller work items"/>
    <s v="Metropolitan"/>
    <x v="1"/>
  </r>
  <r>
    <n v="349"/>
    <s v="5-5B-_________31"/>
    <n v="1049"/>
    <x v="17"/>
    <x v="17"/>
    <x v="51"/>
    <x v="11"/>
    <s v=""/>
    <s v=""/>
    <s v="XR"/>
    <s v="Roads, Footpaths and Paved Areas"/>
    <s v="C"/>
    <x v="2"/>
    <n v="31"/>
    <x v="48"/>
    <s v="Item"/>
    <s v="-"/>
    <s v="-"/>
    <n v="750"/>
    <s v="33_XR"/>
    <s v="04__C"/>
    <s v="5-5B"/>
    <n v="38"/>
    <s v="038 - HINDMARSH - 1 STATION PLACE EXTERNAL WORKS"/>
    <b v="1"/>
    <m/>
    <b v="1"/>
    <n v="349"/>
    <s v=""/>
    <s v=""/>
    <s v="31-Allowance for line marking to asphalt pavement-5"/>
    <n v="0"/>
    <s v="5-5B--31"/>
    <s v=""/>
    <s v="5-5B-"/>
    <n v="0"/>
    <m/>
    <s v="not APN"/>
    <s v="not APN"/>
    <n v="0"/>
    <n v="0.61142605781315451"/>
    <n v="1208.569543359866"/>
    <s v="direct"/>
    <n v="1"/>
    <n v="0.10010084445072379"/>
    <m/>
    <n v="0"/>
    <x v="0"/>
    <n v="0.93760519374367279"/>
    <n v="1133.1610808546293"/>
    <x v="0"/>
    <x v="0"/>
    <n v="0"/>
    <x v="3"/>
    <x v="3"/>
    <n v="300000"/>
    <s v="Other smaller work items"/>
    <s v="Metropolitan"/>
    <x v="1"/>
  </r>
  <r>
    <n v="579"/>
    <s v="10-10D-_______31"/>
    <n v="1597"/>
    <x v="20"/>
    <x v="20"/>
    <x v="56"/>
    <x v="10"/>
    <s v=""/>
    <s v=""/>
    <s v="XR"/>
    <s v="Roads, Footpaths and Paved Areas"/>
    <s v="C"/>
    <x v="2"/>
    <n v="31"/>
    <x v="48"/>
    <s v="Item"/>
    <s v="-"/>
    <s v="-"/>
    <n v="350"/>
    <s v="33_XR"/>
    <s v="04__C"/>
    <s v="10-10D"/>
    <n v="52"/>
    <s v="052 - KURRALTA PARK - 31-33 BROUGHTON AVENUE EXTERNAL WORKS"/>
    <b v="1"/>
    <m/>
    <b v="1"/>
    <n v="579"/>
    <s v=""/>
    <s v=""/>
    <s v="31-Allowance for line marking to asphalt pavement-10"/>
    <n v="0"/>
    <s v="10-10D--31"/>
    <s v=""/>
    <s v="10-10D-"/>
    <n v="1"/>
    <m/>
    <s v="not APN"/>
    <s v="not APN"/>
    <n v="0"/>
    <n v="0.61025730693408753"/>
    <n v="563.59005742693068"/>
    <s v="direct"/>
    <n v="1"/>
    <n v="0.10000660465164211"/>
    <m/>
    <n v="0"/>
    <x v="0"/>
    <n v="0.93772246917954194"/>
    <n v="528.4910602554213"/>
    <x v="1"/>
    <x v="0"/>
    <n v="0"/>
    <x v="3"/>
    <x v="3"/>
    <n v="300000"/>
    <s v="Other smaller work items"/>
    <s v="Metropolitan"/>
    <x v="1"/>
  </r>
  <r>
    <n v="655"/>
    <s v="11-11E-_______31"/>
    <n v="1810"/>
    <x v="2"/>
    <x v="2"/>
    <x v="60"/>
    <x v="45"/>
    <s v=""/>
    <s v=""/>
    <s v="XR"/>
    <s v="Roads, Footpaths and Paved Areas"/>
    <s v="C"/>
    <x v="2"/>
    <n v="31"/>
    <x v="48"/>
    <s v="Item"/>
    <s v="-"/>
    <s v="-"/>
    <n v="1500"/>
    <s v="33_XR"/>
    <s v="04__C"/>
    <s v="11-11E"/>
    <n v="58"/>
    <s v="058 - MARLESTON NORTH - 212 RICHMOND ROAD TRANSFORMER WORKSHOP &amp; OFFICE (INCL. ADJACENT SHEDS)"/>
    <b v="1"/>
    <m/>
    <b v="1"/>
    <n v="655"/>
    <s v=""/>
    <s v=""/>
    <s v="31-Allowance for line marking to asphalt pavement-11"/>
    <n v="0"/>
    <s v="11-11E--31"/>
    <s v=""/>
    <s v="11-11E-"/>
    <n v="0"/>
    <m/>
    <s v="not APN"/>
    <s v="not APN"/>
    <n v="0"/>
    <n v="0.61104665055107144"/>
    <n v="2416.5699758266073"/>
    <s v="direct"/>
    <n v="1"/>
    <n v="0.10004248000652716"/>
    <m/>
    <n v="1"/>
    <x v="0"/>
    <n v="0.93743771683108224"/>
    <n v="2265.3838407014382"/>
    <x v="0"/>
    <x v="0"/>
    <n v="0"/>
    <x v="2"/>
    <x v="2"/>
    <n v="350000"/>
    <s v="Other smaller work items"/>
    <s v="Metropolitan"/>
    <x v="0"/>
  </r>
  <r>
    <n v="670"/>
    <s v="11-11F-_______31"/>
    <n v="1851"/>
    <x v="2"/>
    <x v="2"/>
    <x v="61"/>
    <x v="46"/>
    <s v=""/>
    <s v=""/>
    <s v="XR"/>
    <s v="Roads, Footpaths and Paved Areas"/>
    <s v="C"/>
    <x v="2"/>
    <n v="31"/>
    <x v="48"/>
    <s v="Item"/>
    <s v="-"/>
    <s v="-"/>
    <n v="3500"/>
    <s v="33_XR"/>
    <s v="04__C"/>
    <s v="11-11F"/>
    <n v="59"/>
    <s v="059 - MARLESTON NORTH - 212 RICHMOND ROAD EXTERNAL STORAGE AREA"/>
    <b v="1"/>
    <m/>
    <b v="1"/>
    <n v="670"/>
    <s v=""/>
    <s v=""/>
    <s v="31-Allowance for line marking to asphalt pavement-11"/>
    <n v="0"/>
    <s v="11-11F--31"/>
    <s v=""/>
    <s v="11-11F-"/>
    <n v="0"/>
    <m/>
    <s v="not APN"/>
    <s v="not APN"/>
    <n v="0"/>
    <n v="0.61371626072635876"/>
    <n v="5648.006912542256"/>
    <s v="direct"/>
    <n v="1"/>
    <n v="0.10016283403972752"/>
    <m/>
    <n v="1"/>
    <x v="0"/>
    <n v="0.93688714903917125"/>
    <n v="5291.5450940452465"/>
    <x v="0"/>
    <x v="0"/>
    <n v="0"/>
    <x v="1"/>
    <x v="4"/>
    <n v="350000"/>
    <s v="Other smaller work items"/>
    <s v="Metropolitan"/>
    <x v="0"/>
  </r>
  <r>
    <n v="686"/>
    <s v="11-11G-_______31"/>
    <n v="1893"/>
    <x v="2"/>
    <x v="2"/>
    <x v="62"/>
    <x v="47"/>
    <s v=""/>
    <s v=""/>
    <s v="XR"/>
    <s v="Roads, Footpaths and Paved Areas"/>
    <s v="C"/>
    <x v="2"/>
    <n v="31"/>
    <x v="48"/>
    <s v="Item"/>
    <s v="-"/>
    <s v="-"/>
    <n v="5000"/>
    <s v="33_XR"/>
    <s v="04__C"/>
    <s v="11-11G"/>
    <n v="60"/>
    <s v="060 - MARLESTON NORTH - 212 RICHMOND ROAD CARPARK"/>
    <b v="1"/>
    <m/>
    <b v="1"/>
    <n v="686"/>
    <s v=""/>
    <s v=""/>
    <s v="31-Allowance for line marking to asphalt pavement-11"/>
    <n v="0"/>
    <s v="11-11G--31"/>
    <s v=""/>
    <s v="11-11G-"/>
    <n v="0"/>
    <m/>
    <s v="not APN"/>
    <s v="not APN"/>
    <n v="0"/>
    <n v="0.61617471863848472"/>
    <n v="8080.8735931924239"/>
    <s v="direct"/>
    <n v="1"/>
    <n v="0.100463074026146"/>
    <m/>
    <n v="1"/>
    <x v="0"/>
    <n v="0.93630816115801618"/>
    <n v="7566.187894592369"/>
    <x v="0"/>
    <x v="0"/>
    <n v="0"/>
    <x v="1"/>
    <x v="4"/>
    <n v="350000"/>
    <s v="Other smaller work items"/>
    <s v="Metropolitan"/>
    <x v="0"/>
  </r>
  <r>
    <n v="922"/>
    <s v="12-12H-_______31"/>
    <n v="2599"/>
    <x v="3"/>
    <x v="3"/>
    <x v="76"/>
    <x v="11"/>
    <s v=""/>
    <s v=""/>
    <s v="XR"/>
    <s v="Roads, Footpaths and Paved Areas"/>
    <s v="C"/>
    <x v="2"/>
    <n v="31"/>
    <x v="48"/>
    <s v="Item"/>
    <s v="-"/>
    <s v="-"/>
    <n v="2500"/>
    <s v="33_XR"/>
    <s v="04__C"/>
    <s v="12-12H"/>
    <n v="82"/>
    <s v="082 - MARLESTON SOUTH - 41-55 BARNES AVENUE EXTERNAL WORKS"/>
    <b v="1"/>
    <m/>
    <b v="1"/>
    <n v="922"/>
    <s v=""/>
    <s v=""/>
    <s v="31-Allowance for line marking to asphalt pavement-12"/>
    <n v="0"/>
    <s v="12-12H--31"/>
    <s v=""/>
    <s v="12-12H-"/>
    <n v="0"/>
    <m/>
    <s v="not APN"/>
    <s v="not APN"/>
    <n v="0"/>
    <n v="0.61017403715802609"/>
    <n v="4025.4350928950657"/>
    <s v="direct"/>
    <n v="1"/>
    <n v="0.10004128457383138"/>
    <m/>
    <n v="0"/>
    <x v="0"/>
    <n v="0.93768980778685429"/>
    <n v="3774.6094585152323"/>
    <x v="0"/>
    <x v="0"/>
    <n v="0"/>
    <x v="3"/>
    <x v="3"/>
    <n v="300000"/>
    <s v="Other smaller work items"/>
    <s v="Metropolitan"/>
    <x v="1"/>
  </r>
  <r>
    <n v="1054"/>
    <s v="15-15J-_______31"/>
    <n v="3016"/>
    <x v="1"/>
    <x v="1"/>
    <x v="86"/>
    <x v="10"/>
    <s v=""/>
    <s v=""/>
    <s v="XR"/>
    <s v="Roads, Footpaths and Paved Areas"/>
    <s v="C"/>
    <x v="2"/>
    <n v="31"/>
    <x v="48"/>
    <s v="Item"/>
    <s v="-"/>
    <s v="-"/>
    <n v="1750"/>
    <s v="33_XR"/>
    <s v="04__C"/>
    <s v="15-15J"/>
    <n v="102"/>
    <s v="102 - ST MARYS - 33 AYLIFFES ROAD EXTERNAL WORKS"/>
    <b v="1"/>
    <m/>
    <b v="1"/>
    <n v="1054"/>
    <s v=""/>
    <s v=""/>
    <s v="31-Allowance for line marking to asphalt pavement-15"/>
    <n v="0"/>
    <s v="15-15J--31"/>
    <s v=""/>
    <s v="15-15J-"/>
    <n v="0"/>
    <m/>
    <s v="not APN"/>
    <s v="not APN"/>
    <n v="0"/>
    <n v="0.60923415025592087"/>
    <n v="2816.1597629478615"/>
    <s v="direct"/>
    <n v="1"/>
    <n v="0.10001101781622007"/>
    <m/>
    <n v="1"/>
    <x v="0"/>
    <n v="0.93773464755348201"/>
    <n v="2640.8105827622103"/>
    <x v="0"/>
    <x v="0"/>
    <n v="0"/>
    <x v="2"/>
    <x v="4"/>
    <n v="350000"/>
    <s v="Other smaller work items"/>
    <s v="Metropolitan"/>
    <x v="0"/>
  </r>
  <r>
    <n v="1168"/>
    <s v="20-20C-_______31"/>
    <n v="3365"/>
    <x v="32"/>
    <x v="32"/>
    <x v="95"/>
    <x v="11"/>
    <s v=""/>
    <s v=""/>
    <s v="XR"/>
    <s v="Roads, Footpaths and Paved Areas"/>
    <s v="C"/>
    <x v="2"/>
    <n v="31"/>
    <x v="48"/>
    <s v="Item"/>
    <s v="-"/>
    <s v="-"/>
    <n v="750"/>
    <s v="33_XR"/>
    <s v="04__C"/>
    <s v="20-20C"/>
    <n v="117"/>
    <s v="117 - BARMERA - 59-61 TONKIN AVENUE EXTERNAL WORKS"/>
    <b v="1"/>
    <m/>
    <b v="1"/>
    <n v="1168"/>
    <s v=""/>
    <s v=""/>
    <s v="31-Allowance for line marking to asphalt pavement-20"/>
    <n v="0"/>
    <s v="20-20C--31"/>
    <s v=""/>
    <s v="20-20C-"/>
    <n v="0"/>
    <m/>
    <s v="not APN"/>
    <s v="not APN"/>
    <n v="0"/>
    <n v="0.85420873979310619"/>
    <n v="1390.6565548448295"/>
    <s v="direct"/>
    <n v="1"/>
    <n v="8.5880290772047146E-2"/>
    <m/>
    <n v="0"/>
    <x v="1"/>
    <n v="0.94538491392226898"/>
    <n v="1314.7057273974183"/>
    <x v="0"/>
    <x v="0"/>
    <n v="0"/>
    <x v="3"/>
    <x v="3"/>
    <n v="300000"/>
    <s v="Other smaller work items"/>
    <s v="Regional"/>
    <x v="1"/>
  </r>
  <r>
    <n v="1267"/>
    <s v="21-21F-_______31"/>
    <n v="3642"/>
    <x v="4"/>
    <x v="4"/>
    <x v="21"/>
    <x v="11"/>
    <s v=""/>
    <s v=""/>
    <s v="XR"/>
    <s v="Roads, Footpaths and Paved Areas"/>
    <s v="C"/>
    <x v="2"/>
    <n v="31"/>
    <x v="48"/>
    <s v="Item"/>
    <s v="-"/>
    <s v="-"/>
    <n v="5750"/>
    <s v="33_XR"/>
    <s v="04__C"/>
    <s v="21-21F"/>
    <n v="124"/>
    <s v="124 - MT GAMBIER - 18 AVEY ROAD EXTERNAL WORKS"/>
    <b v="1"/>
    <m/>
    <b v="1"/>
    <n v="1267"/>
    <s v=""/>
    <s v=""/>
    <s v="31-Allowance for line marking to asphalt pavement-21"/>
    <n v="0"/>
    <s v="21-21F--31"/>
    <s v=""/>
    <s v="21-21F-"/>
    <n v="0"/>
    <m/>
    <s v="not APN"/>
    <s v="not APN"/>
    <n v="0"/>
    <n v="0.85389854395110565"/>
    <n v="10659.916627718856"/>
    <s v="direct"/>
    <n v="1"/>
    <n v="8.5919720487986947E-2"/>
    <m/>
    <n v="0"/>
    <x v="1"/>
    <n v="0.94570085343520061"/>
    <n v="10081.092252381808"/>
    <x v="0"/>
    <x v="0"/>
    <n v="0"/>
    <x v="3"/>
    <x v="3"/>
    <n v="300000"/>
    <s v="Other smaller work items"/>
    <s v="Regional"/>
    <x v="1"/>
  </r>
  <r>
    <n v="1335"/>
    <s v="22-22E-_______31"/>
    <n v="3841"/>
    <x v="15"/>
    <x v="15"/>
    <x v="22"/>
    <x v="11"/>
    <s v=""/>
    <s v=""/>
    <s v="XR"/>
    <s v="Roads, Footpaths and Paved Areas"/>
    <s v="C"/>
    <x v="2"/>
    <n v="31"/>
    <x v="48"/>
    <s v="Item"/>
    <s v="-"/>
    <s v="-"/>
    <n v="1500"/>
    <s v="33_XR"/>
    <s v="04__C"/>
    <s v="22-22E"/>
    <n v="130"/>
    <s v="130 - NARACOORTE - 99 CEDAR AVENUE EXTERNAL WORKS"/>
    <b v="1"/>
    <m/>
    <b v="1"/>
    <n v="1335"/>
    <s v=""/>
    <s v=""/>
    <s v="31-Allowance for line marking to asphalt pavement-22"/>
    <n v="0"/>
    <s v="22-22E--31"/>
    <s v=""/>
    <s v="22-22E-"/>
    <n v="0"/>
    <m/>
    <s v="not APN"/>
    <s v="not APN"/>
    <n v="0"/>
    <n v="0.85124977011494252"/>
    <n v="2776.8746551724139"/>
    <s v="direct"/>
    <n v="1"/>
    <n v="8.5896096871919E-2"/>
    <m/>
    <n v="0"/>
    <x v="1"/>
    <n v="0.94598243758658718"/>
    <n v="2626.8746551724139"/>
    <x v="0"/>
    <x v="0"/>
    <n v="0"/>
    <x v="3"/>
    <x v="3"/>
    <n v="300000"/>
    <s v="Other smaller work items"/>
    <s v="Regional"/>
    <x v="1"/>
  </r>
  <r>
    <n v="1392"/>
    <s v="23-23D-_______31"/>
    <n v="4000"/>
    <x v="21"/>
    <x v="21"/>
    <x v="103"/>
    <x v="11"/>
    <s v=""/>
    <s v=""/>
    <s v="XR"/>
    <s v="Roads, Footpaths and Paved Areas"/>
    <s v="C"/>
    <x v="2"/>
    <n v="31"/>
    <x v="48"/>
    <s v="Item"/>
    <s v="-"/>
    <s v="-"/>
    <n v="500"/>
    <s v="33_XR"/>
    <s v="04__C"/>
    <s v="23-23D"/>
    <n v="135"/>
    <s v="135 - BORDERTOWN - POWER HOUSE ROAD EXTERNAL WORKS"/>
    <b v="1"/>
    <m/>
    <b v="1"/>
    <n v="1392"/>
    <s v=""/>
    <s v=""/>
    <s v="31-Allowance for line marking to asphalt pavement-23"/>
    <n v="0"/>
    <s v="23-23D--31"/>
    <s v=""/>
    <s v="23-23D-"/>
    <n v="0"/>
    <m/>
    <s v="not APN"/>
    <s v="not APN"/>
    <n v="0"/>
    <n v="0.85517256346179138"/>
    <n v="927.58628173089573"/>
    <s v="direct"/>
    <n v="1"/>
    <n v="8.5919668035966471E-2"/>
    <m/>
    <n v="0"/>
    <x v="1"/>
    <n v="0.94540895322943974"/>
    <n v="876.94837564119427"/>
    <x v="0"/>
    <x v="0"/>
    <n v="0"/>
    <x v="3"/>
    <x v="3"/>
    <n v="300000"/>
    <s v="Other smaller work items"/>
    <s v="Regional"/>
    <x v="1"/>
  </r>
  <r>
    <n v="1437"/>
    <s v="24-24D-_______31"/>
    <n v="4130"/>
    <x v="19"/>
    <x v="19"/>
    <x v="105"/>
    <x v="11"/>
    <s v=""/>
    <s v=""/>
    <s v="XR"/>
    <s v="Roads, Footpaths and Paved Areas"/>
    <s v="C"/>
    <x v="2"/>
    <n v="31"/>
    <x v="48"/>
    <s v="Item"/>
    <s v="-"/>
    <s v="-"/>
    <n v="1500"/>
    <s v="33_XR"/>
    <s v="04__C"/>
    <s v="24-24D"/>
    <n v="140"/>
    <s v="140 - MURRAY BRIDGE - 16-18 WILLOW AVENUE EXTERNAL WORKS"/>
    <b v="1"/>
    <m/>
    <b v="1"/>
    <n v="1437"/>
    <s v=""/>
    <s v=""/>
    <s v="31-Allowance for line marking to asphalt pavement-24"/>
    <n v="0"/>
    <s v="24-24D--31"/>
    <s v=""/>
    <s v="24-24D-"/>
    <n v="0"/>
    <m/>
    <s v="not APN"/>
    <s v="not APN"/>
    <n v="0"/>
    <n v="0.66022781021484034"/>
    <n v="2490.3417153222608"/>
    <s v="direct"/>
    <n v="1"/>
    <n v="9.6928552885019961E-2"/>
    <m/>
    <n v="0"/>
    <x v="1"/>
    <n v="0.9392244191858703"/>
    <n v="2338.9897511478944"/>
    <x v="0"/>
    <x v="0"/>
    <n v="0"/>
    <x v="3"/>
    <x v="3"/>
    <n v="300000"/>
    <s v="Other smaller work items"/>
    <s v="Regional"/>
    <x v="1"/>
  </r>
  <r>
    <n v="1525"/>
    <s v="26-26D-_______31"/>
    <n v="4397"/>
    <x v="9"/>
    <x v="9"/>
    <x v="12"/>
    <x v="10"/>
    <s v=""/>
    <s v=""/>
    <s v="XR"/>
    <s v="Roads, Footpaths and Paved Areas"/>
    <s v="C"/>
    <x v="2"/>
    <n v="31"/>
    <x v="48"/>
    <s v="Item"/>
    <s v="-"/>
    <s v="-"/>
    <n v="750"/>
    <s v="33_XR"/>
    <s v="04__C"/>
    <s v="26-26D"/>
    <n v="151"/>
    <s v="151 - WUDINNA - LEFEVRE STREET EXTERNAL WORKS"/>
    <b v="1"/>
    <m/>
    <b v="1"/>
    <n v="1525"/>
    <s v=""/>
    <s v=""/>
    <s v="31-Allowance for line marking to asphalt pavement-26"/>
    <n v="0"/>
    <s v="26-26D--31"/>
    <s v=""/>
    <s v="26-26D-"/>
    <n v="0"/>
    <m/>
    <s v="not APN"/>
    <s v="not APN"/>
    <n v="0"/>
    <n v="1.0929896606695513"/>
    <n v="1569.7422455021635"/>
    <s v="direct"/>
    <n v="1"/>
    <n v="7.5354091685055094E-2"/>
    <m/>
    <n v="0"/>
    <x v="1"/>
    <n v="0.95212352617715845"/>
    <n v="1494.5885219767706"/>
    <x v="0"/>
    <x v="0"/>
    <n v="0"/>
    <x v="3"/>
    <x v="3"/>
    <n v="300000"/>
    <s v="Other smaller work items"/>
    <s v="Regional"/>
    <x v="1"/>
  </r>
  <r>
    <n v="1552"/>
    <s v="27-27D-_______31"/>
    <n v="4484"/>
    <x v="33"/>
    <x v="33"/>
    <x v="112"/>
    <x v="11"/>
    <s v=""/>
    <s v=""/>
    <s v="XR"/>
    <s v="Roads, Footpaths and Paved Areas"/>
    <s v="C"/>
    <x v="2"/>
    <n v="31"/>
    <x v="48"/>
    <s v="Item"/>
    <s v="-"/>
    <s v="-"/>
    <n v="350"/>
    <s v="33_XR"/>
    <s v="04__C"/>
    <s v="27-27D"/>
    <n v="156"/>
    <s v="156 - STREAKY BAY - MUDGE TERRACE EXTERNAL WORKS"/>
    <b v="1"/>
    <m/>
    <b v="1"/>
    <n v="1552"/>
    <s v=""/>
    <s v=""/>
    <s v="31-Allowance for line marking to asphalt pavement-27"/>
    <n v="0"/>
    <s v="27-27D--31"/>
    <s v=""/>
    <s v="27-27D-"/>
    <n v="1"/>
    <m/>
    <s v="not APN"/>
    <s v="not APN"/>
    <n v="0"/>
    <n v="1.1110415536374847"/>
    <n v="738.86454377311952"/>
    <s v="direct"/>
    <n v="1"/>
    <n v="7.537429461437474E-2"/>
    <m/>
    <n v="0"/>
    <x v="1"/>
    <n v="0.95035205358800745"/>
    <n v="702.18143649815033"/>
    <x v="1"/>
    <x v="0"/>
    <n v="0"/>
    <x v="3"/>
    <x v="3"/>
    <n v="300000"/>
    <s v="Other smaller work items"/>
    <s v="Regional"/>
    <x v="1"/>
  </r>
  <r>
    <n v="1623"/>
    <s v="28-28H-_______31"/>
    <n v="4703"/>
    <x v="7"/>
    <x v="7"/>
    <x v="116"/>
    <x v="10"/>
    <s v=""/>
    <s v=""/>
    <s v="XR"/>
    <s v="Roads, Footpaths and Paved Areas"/>
    <s v="C"/>
    <x v="2"/>
    <n v="31"/>
    <x v="48"/>
    <s v="Item"/>
    <s v="-"/>
    <s v="-"/>
    <n v="1800"/>
    <s v="33_XR"/>
    <s v="04__C"/>
    <s v="28-28H"/>
    <n v="165"/>
    <s v="165 - PT AUGUSTA - PT 12 CHAPEL STREET EXTERNAL WORKS"/>
    <b v="1"/>
    <m/>
    <b v="1"/>
    <n v="1623"/>
    <s v=""/>
    <s v=""/>
    <s v="31-Allowance for line marking to asphalt pavement-28"/>
    <n v="0"/>
    <s v="28-28H--31"/>
    <s v=""/>
    <s v="28-28H-"/>
    <n v="0"/>
    <m/>
    <s v="not APN"/>
    <s v="not APN"/>
    <n v="0"/>
    <n v="0.86383398533007327"/>
    <n v="3354.9011735941317"/>
    <s v="direct"/>
    <n v="1"/>
    <n v="8.620590158477795E-2"/>
    <m/>
    <n v="0"/>
    <x v="1"/>
    <n v="0.94424826392373373"/>
    <n v="3167.8596088019558"/>
    <x v="0"/>
    <x v="0"/>
    <n v="0"/>
    <x v="3"/>
    <x v="3"/>
    <n v="300000"/>
    <s v="Other smaller work items"/>
    <s v="Regional"/>
    <x v="1"/>
  </r>
  <r>
    <n v="1685"/>
    <s v="29-29G-_______31"/>
    <n v="4894"/>
    <x v="34"/>
    <x v="34"/>
    <x v="122"/>
    <x v="10"/>
    <s v=""/>
    <s v=""/>
    <s v="XR"/>
    <s v="Roads, Footpaths and Paved Areas"/>
    <s v="C"/>
    <x v="2"/>
    <n v="31"/>
    <x v="48"/>
    <s v="Item"/>
    <s v="-"/>
    <s v="-"/>
    <n v="2350"/>
    <s v="33_XR"/>
    <s v="04__C"/>
    <s v="29-29G"/>
    <n v="173"/>
    <s v="173 - PT LINCOLN - BEL AIRE DRIVE EXTERNAL WORKS"/>
    <b v="1"/>
    <m/>
    <b v="1"/>
    <n v="1685"/>
    <s v=""/>
    <s v=""/>
    <s v="31-Allowance for line marking to asphalt pavement-29"/>
    <n v="0"/>
    <s v="29-29G--31"/>
    <s v=""/>
    <s v="29-29G-"/>
    <n v="0"/>
    <m/>
    <s v="not APN"/>
    <s v="not APN"/>
    <n v="0"/>
    <n v="0.93321994863893165"/>
    <n v="4543.0668793014893"/>
    <s v="direct"/>
    <n v="1"/>
    <n v="8.1982781983026887E-2"/>
    <m/>
    <n v="0"/>
    <x v="1"/>
    <n v="0.94792744924916217"/>
    <n v="4306.4977986646118"/>
    <x v="0"/>
    <x v="0"/>
    <n v="0"/>
    <x v="3"/>
    <x v="3"/>
    <n v="300000"/>
    <s v="Other smaller work items"/>
    <s v="Regional"/>
    <x v="1"/>
  </r>
  <r>
    <n v="1722"/>
    <s v="30-30E-_______31"/>
    <n v="5011"/>
    <x v="35"/>
    <x v="35"/>
    <x v="125"/>
    <x v="10"/>
    <s v=""/>
    <s v=""/>
    <s v="XR"/>
    <s v="Roads, Footpaths and Paved Areas"/>
    <s v="C"/>
    <x v="2"/>
    <n v="31"/>
    <x v="48"/>
    <s v="Item"/>
    <s v="-"/>
    <s v="-"/>
    <n v="1050"/>
    <s v="33_XR"/>
    <s v="04__C"/>
    <s v="30-30E"/>
    <n v="179"/>
    <s v="179 - CEDUNA - GOODES ROAD EXTERNAL WORKS"/>
    <b v="1"/>
    <m/>
    <b v="1"/>
    <n v="1722"/>
    <s v=""/>
    <s v=""/>
    <s v="31-Allowance for line marking to asphalt pavement-30"/>
    <n v="0"/>
    <s v="30-30E--31"/>
    <s v=""/>
    <s v="30-30E-"/>
    <n v="0"/>
    <m/>
    <s v="not APN"/>
    <s v="not APN"/>
    <n v="0"/>
    <n v="1.1750812567049809"/>
    <n v="2283.8353195402301"/>
    <s v="direct"/>
    <n v="1"/>
    <n v="7.2225047930687403E-2"/>
    <m/>
    <n v="0"/>
    <x v="1"/>
    <n v="0.95349625446150599"/>
    <n v="2177.6284229885059"/>
    <x v="0"/>
    <x v="0"/>
    <n v="0"/>
    <x v="3"/>
    <x v="3"/>
    <n v="300000"/>
    <s v="Other smaller work items"/>
    <s v="Regional"/>
    <x v="1"/>
  </r>
  <r>
    <n v="1861"/>
    <s v="33-33C-_______31"/>
    <n v="5434"/>
    <x v="12"/>
    <x v="12"/>
    <x v="135"/>
    <x v="10"/>
    <s v=""/>
    <s v=""/>
    <s v="XR"/>
    <s v="Roads, Footpaths and Paved Areas"/>
    <s v="C"/>
    <x v="2"/>
    <n v="31"/>
    <x v="48"/>
    <s v="Item"/>
    <s v="-"/>
    <s v="-"/>
    <n v="1000"/>
    <s v="33_XR"/>
    <s v="04__C"/>
    <s v="33-33C"/>
    <n v="195"/>
    <s v="195 - DAVENPORT - YORKEYS CROSSING ROAD EXTERNAL WORKS"/>
    <b v="1"/>
    <m/>
    <b v="1"/>
    <n v="1861"/>
    <s v=""/>
    <s v=""/>
    <s v="31-Allowance for line marking to asphalt pavement-33"/>
    <n v="0"/>
    <s v="33-33C--31"/>
    <s v=""/>
    <s v="33-33C-"/>
    <n v="1"/>
    <m/>
    <s v="not APN"/>
    <s v="not APN"/>
    <n v="0"/>
    <n v="0.85413813570754082"/>
    <n v="1854.1381357075409"/>
    <s v="direct"/>
    <n v="1"/>
    <n v="8.5962199071070985E-2"/>
    <m/>
    <n v="0"/>
    <x v="1"/>
    <n v="0.94543361577378848"/>
    <n v="1752.9645217860516"/>
    <x v="1"/>
    <x v="0"/>
    <n v="0"/>
    <x v="3"/>
    <x v="3"/>
    <n v="300000"/>
    <s v="Other smaller work items"/>
    <s v="Regional"/>
    <x v="1"/>
  </r>
  <r>
    <n v="2029"/>
    <s v="37-37E-_______31"/>
    <n v="5936"/>
    <x v="38"/>
    <x v="38"/>
    <x v="145"/>
    <x v="10"/>
    <s v=""/>
    <s v=""/>
    <s v="XR"/>
    <s v="Roads, Footpaths and Paved Areas"/>
    <s v="C"/>
    <x v="2"/>
    <n v="31"/>
    <x v="48"/>
    <s v="Item"/>
    <s v="-"/>
    <s v="-"/>
    <n v="2050"/>
    <s v="33_XR"/>
    <s v="04__C"/>
    <s v="37-37E"/>
    <n v="214"/>
    <s v="214 - VICTOR HARBOR - 45 MENTONE ROAD EXTERNAL WORKS"/>
    <b v="1"/>
    <m/>
    <b v="1"/>
    <n v="2029"/>
    <s v=""/>
    <s v=""/>
    <s v="31-Allowance for line marking to asphalt pavement-37"/>
    <n v="0"/>
    <s v="37-37E--31"/>
    <s v=""/>
    <s v="37-37E-"/>
    <n v="0"/>
    <m/>
    <s v="not APN"/>
    <s v="not APN"/>
    <n v="0"/>
    <n v="0.69174982492276005"/>
    <n v="3468.0871410916579"/>
    <s v="direct"/>
    <n v="1"/>
    <n v="9.4915041306572731E-2"/>
    <m/>
    <n v="0"/>
    <x v="0"/>
    <n v="0.94034172309710606"/>
    <n v="3261.1870381050462"/>
    <x v="0"/>
    <x v="0"/>
    <n v="0"/>
    <x v="3"/>
    <x v="3"/>
    <n v="300000"/>
    <s v="Other smaller work items"/>
    <s v="Metropolitan"/>
    <x v="1"/>
  </r>
  <r>
    <n v="1526"/>
    <s v="26-26D-______227"/>
    <n v="4398"/>
    <x v="9"/>
    <x v="9"/>
    <x v="12"/>
    <x v="10"/>
    <s v=""/>
    <s v=""/>
    <s v="XR"/>
    <s v="Roads, Footpaths and Paved Areas"/>
    <s v="C"/>
    <x v="2"/>
    <n v="227"/>
    <x v="226"/>
    <s v="Item"/>
    <s v="-"/>
    <s v="-"/>
    <n v="4500"/>
    <s v="33_XR"/>
    <s v="04__C"/>
    <s v="26-26D"/>
    <n v="151"/>
    <s v="151 - WUDINNA - LEFEVRE STREET EXTERNAL WORKS"/>
    <b v="1"/>
    <m/>
    <b v="1"/>
    <n v="1526"/>
    <s v=""/>
    <s v=""/>
    <s v="227-Allowance for new concrete kerb and gutter-26"/>
    <n v="0"/>
    <s v="26-26D--227"/>
    <s v=""/>
    <s v="26-26D-"/>
    <n v="0"/>
    <m/>
    <s v="not APN"/>
    <s v="not APN"/>
    <n v="0"/>
    <n v="1.0929896606695513"/>
    <n v="9418.4534730129799"/>
    <s v="direct"/>
    <n v="1"/>
    <n v="7.5354091685055094E-2"/>
    <m/>
    <n v="0"/>
    <x v="1"/>
    <n v="0.95212352617715845"/>
    <n v="8967.5311318606236"/>
    <x v="0"/>
    <x v="0"/>
    <n v="0"/>
    <x v="3"/>
    <x v="3"/>
    <n v="300000"/>
    <s v="Other smaller work items"/>
    <s v="Regional"/>
    <x v="1"/>
  </r>
  <r>
    <n v="388"/>
    <s v="6-6C-_________23"/>
    <n v="1169"/>
    <x v="11"/>
    <x v="11"/>
    <x v="52"/>
    <x v="11"/>
    <s v=""/>
    <s v=""/>
    <s v="XR"/>
    <s v="Roads, Footpaths and Paved Areas"/>
    <s v="C"/>
    <x v="2"/>
    <n v="23"/>
    <x v="227"/>
    <s v="Item"/>
    <s v="-"/>
    <s v="-"/>
    <n v="850"/>
    <s v="33_XR"/>
    <s v="04__C"/>
    <s v="6-6C"/>
    <n v="42"/>
    <s v="042 - HOLDEN HILL - 38-44 JACOBSON CRESCENT EXTERNAL WORKS"/>
    <b v="1"/>
    <m/>
    <b v="1"/>
    <n v="388"/>
    <s v=""/>
    <s v=""/>
    <s v="23-Allowance to take up and remove damaged concrete unit paving and replace with new-6"/>
    <n v="0"/>
    <s v="6-6C--23"/>
    <s v=""/>
    <s v="6-6C-"/>
    <n v="1"/>
    <m/>
    <s v="not APN"/>
    <s v="not APN"/>
    <n v="0"/>
    <n v="0.61775714968914397"/>
    <n v="1375.0935772357723"/>
    <s v="direct"/>
    <n v="1"/>
    <n v="0.10017139064754364"/>
    <m/>
    <n v="0"/>
    <x v="0"/>
    <n v="0.93791996772311315"/>
    <n v="1289.7277235772358"/>
    <x v="1"/>
    <x v="0"/>
    <n v="0"/>
    <x v="3"/>
    <x v="3"/>
    <n v="300000"/>
    <s v="Other smaller work items"/>
    <s v="Metropolitan"/>
    <x v="1"/>
  </r>
  <r>
    <n v="1336"/>
    <s v="22-22E-______159"/>
    <n v="3842"/>
    <x v="15"/>
    <x v="15"/>
    <x v="22"/>
    <x v="11"/>
    <s v=""/>
    <s v=""/>
    <s v="XR"/>
    <s v="Roads, Footpaths and Paved Areas"/>
    <s v="C"/>
    <x v="2"/>
    <n v="159"/>
    <x v="228"/>
    <s v="Item"/>
    <s v="-"/>
    <s v="-"/>
    <n v="3000"/>
    <s v="33_XR"/>
    <s v="04__C"/>
    <s v="22-22E"/>
    <n v="130"/>
    <s v="130 - NARACOORTE - 99 CEDAR AVENUE EXTERNAL WORKS"/>
    <b v="1"/>
    <m/>
    <b v="1"/>
    <n v="1336"/>
    <s v=""/>
    <s v=""/>
    <s v="159-Allowance to take up and remove existing tiled footpath and replace with new-22"/>
    <n v="0"/>
    <s v="22-22E--159"/>
    <s v=""/>
    <s v="22-22E-"/>
    <n v="0"/>
    <m/>
    <s v="not APN"/>
    <s v="not APN"/>
    <n v="0"/>
    <n v="0.85124977011494252"/>
    <n v="5553.7493103448278"/>
    <s v="direct"/>
    <n v="1"/>
    <n v="8.5896096871919E-2"/>
    <m/>
    <n v="0"/>
    <x v="1"/>
    <n v="0.94598243758658718"/>
    <n v="5253.7493103448278"/>
    <x v="0"/>
    <x v="0"/>
    <n v="0"/>
    <x v="3"/>
    <x v="3"/>
    <n v="300000"/>
    <s v="Other smaller work items"/>
    <s v="Regional"/>
    <x v="1"/>
  </r>
  <r>
    <n v="1393"/>
    <s v="23-23D-______130"/>
    <n v="4001"/>
    <x v="21"/>
    <x v="21"/>
    <x v="103"/>
    <x v="11"/>
    <s v=""/>
    <s v=""/>
    <s v="XR"/>
    <s v="Roads, Footpaths and Paved Areas"/>
    <s v="C"/>
    <x v="2"/>
    <n v="130"/>
    <x v="229"/>
    <s v="Item"/>
    <s v="-"/>
    <s v="-"/>
    <n v="2500"/>
    <s v="33_XR"/>
    <s v="04__C"/>
    <s v="23-23D"/>
    <n v="135"/>
    <s v="135 - BORDERTOWN - POWER HOUSE ROAD EXTERNAL WORKS"/>
    <b v="1"/>
    <m/>
    <b v="1"/>
    <n v="1393"/>
    <s v=""/>
    <s v=""/>
    <s v="130-Flexible crack sealant to asphalt wearing course-23"/>
    <n v="0"/>
    <s v="23-23D--130"/>
    <s v=""/>
    <s v="23-23D-"/>
    <n v="0"/>
    <m/>
    <s v="not APN"/>
    <s v="not APN"/>
    <n v="0"/>
    <n v="0.85517256346179138"/>
    <n v="4637.9314086544791"/>
    <s v="direct"/>
    <n v="1"/>
    <n v="8.5919668035966471E-2"/>
    <m/>
    <n v="0"/>
    <x v="1"/>
    <n v="0.94540895322943974"/>
    <n v="4384.7418782059722"/>
    <x v="0"/>
    <x v="0"/>
    <n v="0"/>
    <x v="3"/>
    <x v="3"/>
    <n v="300000"/>
    <s v="Other smaller work items"/>
    <s v="Regional"/>
    <x v="1"/>
  </r>
  <r>
    <n v="2095"/>
    <s v="39-39E-______130"/>
    <n v="6143"/>
    <x v="18"/>
    <x v="18"/>
    <x v="150"/>
    <x v="11"/>
    <s v=""/>
    <s v=""/>
    <s v="XR"/>
    <s v="Roads, Footpaths and Paved Areas"/>
    <s v="C"/>
    <x v="2"/>
    <n v="130"/>
    <x v="229"/>
    <s v="Item"/>
    <s v="-"/>
    <s v="-"/>
    <n v="1500"/>
    <s v="33_XR"/>
    <s v="04__C"/>
    <s v="39-39E"/>
    <n v="224"/>
    <s v="224 - PT PIRIE - FEELEY STREET EXTERNAL WORKS"/>
    <b v="1"/>
    <m/>
    <b v="1"/>
    <n v="2095"/>
    <s v=""/>
    <s v=""/>
    <s v="130-Flexible crack sealant to asphalt wearing course-39"/>
    <n v="0"/>
    <s v="39-39E--130"/>
    <s v=""/>
    <s v="39-39E-"/>
    <n v="1"/>
    <m/>
    <s v="not APN"/>
    <s v="not APN"/>
    <n v="0"/>
    <n v="0.67533051677884692"/>
    <n v="2512.9957751682705"/>
    <s v="direct"/>
    <n v="1"/>
    <n v="9.010044841174443E-2"/>
    <m/>
    <n v="0"/>
    <x v="1"/>
    <n v="0.93959210286601913"/>
    <n v="2361.1909848837772"/>
    <x v="1"/>
    <x v="0"/>
    <n v="0"/>
    <x v="3"/>
    <x v="3"/>
    <n v="300000"/>
    <s v="Other smaller work items"/>
    <s v="Regional"/>
    <x v="1"/>
  </r>
  <r>
    <n v="138"/>
    <s v="2-2A-________274"/>
    <n v="410"/>
    <x v="6"/>
    <x v="6"/>
    <x v="9"/>
    <x v="8"/>
    <s v=""/>
    <s v=""/>
    <s v="XR"/>
    <s v="Roads, Footpaths and Paved Areas"/>
    <s v="C"/>
    <x v="2"/>
    <n v="274"/>
    <x v="230"/>
    <s v="Item"/>
    <s v="-"/>
    <s v="-"/>
    <n v="3500"/>
    <s v="33_XR"/>
    <s v="04__C"/>
    <s v="2-2A"/>
    <n v="15"/>
    <s v="015 - ANGLE PARK - 480 GRAND JUNCTION ROAD TRAINING CENTRE (1985)"/>
    <b v="1"/>
    <m/>
    <b v="1"/>
    <n v="138"/>
    <s v=""/>
    <s v=""/>
    <s v="274-General repairs to building perimeter paving and replacement of redundant garden beds with paving-2"/>
    <n v="0"/>
    <s v="2-2A--274"/>
    <s v=""/>
    <s v="2-2A-"/>
    <n v="0"/>
    <m/>
    <s v="not APN"/>
    <s v="not APN"/>
    <n v="0"/>
    <n v="0.61115857163181109"/>
    <n v="5639.0550007113388"/>
    <s v="direct"/>
    <n v="1"/>
    <n v="0.10005018439540393"/>
    <m/>
    <n v="0"/>
    <x v="0"/>
    <n v="0.9373059220931953"/>
    <n v="5285.5196471759855"/>
    <x v="0"/>
    <x v="0"/>
    <n v="0"/>
    <x v="3"/>
    <x v="3"/>
    <n v="300000"/>
    <s v="Other smaller work items"/>
    <s v="Metropolitan"/>
    <x v="1"/>
  </r>
  <r>
    <n v="1553"/>
    <s v="27-27D-______202"/>
    <n v="4485"/>
    <x v="33"/>
    <x v="33"/>
    <x v="112"/>
    <x v="11"/>
    <s v=""/>
    <s v=""/>
    <s v="XR"/>
    <s v="Roads, Footpaths and Paved Areas"/>
    <s v="C"/>
    <x v="2"/>
    <n v="202"/>
    <x v="231"/>
    <s v="Item"/>
    <s v="-"/>
    <s v="-"/>
    <n v="750"/>
    <s v="33_XR"/>
    <s v="04__C"/>
    <s v="27-27D"/>
    <n v="156"/>
    <s v="156 - STREAKY BAY - MUDGE TERRACE EXTERNAL WORKS"/>
    <b v="1"/>
    <m/>
    <b v="1"/>
    <n v="1553"/>
    <s v=""/>
    <s v=""/>
    <s v="202-Identify and repair hole in asphalt pavement including new base preparation-27"/>
    <n v="0"/>
    <s v="27-27D--202"/>
    <s v=""/>
    <s v="27-27D-"/>
    <n v="1"/>
    <m/>
    <s v="not APN"/>
    <s v="not APN"/>
    <n v="0"/>
    <n v="1.1110415536374847"/>
    <n v="1583.2811652281134"/>
    <s v="direct"/>
    <n v="1"/>
    <n v="7.537429461437474E-2"/>
    <m/>
    <n v="0"/>
    <x v="1"/>
    <n v="0.95035205358800745"/>
    <n v="1504.674506781751"/>
    <x v="1"/>
    <x v="0"/>
    <n v="0"/>
    <x v="3"/>
    <x v="3"/>
    <n v="300000"/>
    <s v="Other smaller work items"/>
    <s v="Regional"/>
    <x v="1"/>
  </r>
  <r>
    <n v="502"/>
    <s v="7-7B-________372"/>
    <n v="1379"/>
    <x v="0"/>
    <x v="0"/>
    <x v="0"/>
    <x v="0"/>
    <s v=""/>
    <s v=""/>
    <s v="XR"/>
    <s v="Roads, Footpaths and Paved Areas"/>
    <s v="C"/>
    <x v="2"/>
    <n v="372"/>
    <x v="232"/>
    <s v="Item"/>
    <s v="-"/>
    <s v="-"/>
    <n v="2500"/>
    <s v="33_XR"/>
    <s v="04__C"/>
    <s v="7-7B"/>
    <n v="45"/>
    <s v="045 - KESWICK - 1 ANZAC HIGHWAY UNDERCROFT &amp; DECK CARPARK"/>
    <b v="1"/>
    <m/>
    <b v="1"/>
    <n v="502"/>
    <s v=""/>
    <s v=""/>
    <s v="372-Repaint line markings including signage-7"/>
    <n v="0"/>
    <s v="7-7B--372"/>
    <s v=""/>
    <s v="7-7B-"/>
    <n v="0"/>
    <m/>
    <s v="not APN"/>
    <s v="not APN"/>
    <n v="0"/>
    <n v="0.61163824655979571"/>
    <n v="4029.0956163994897"/>
    <s v="direct"/>
    <n v="1"/>
    <n v="0.10013133279839573"/>
    <m/>
    <n v="1"/>
    <x v="0"/>
    <n v="0.93750240967821841"/>
    <n v="3777.2868491984682"/>
    <x v="0"/>
    <x v="0"/>
    <n v="0"/>
    <x v="0"/>
    <x v="0"/>
    <n v="350000"/>
    <s v="Other smaller work items"/>
    <s v="Metropolitan"/>
    <x v="0"/>
  </r>
  <r>
    <n v="671"/>
    <s v="11-11F-______110"/>
    <n v="1852"/>
    <x v="2"/>
    <x v="2"/>
    <x v="61"/>
    <x v="46"/>
    <s v=""/>
    <s v=""/>
    <s v="XR"/>
    <s v="Roads, Footpaths and Paved Areas"/>
    <s v="C"/>
    <x v="2"/>
    <n v="110"/>
    <x v="233"/>
    <s v="Item"/>
    <s v="-"/>
    <s v="-"/>
    <n v="38500"/>
    <s v="33_XR"/>
    <s v="04__C"/>
    <s v="11-11F"/>
    <n v="59"/>
    <s v="059 - MARLESTON NORTH - 212 RICHMOND ROAD EXTERNAL STORAGE AREA"/>
    <b v="1"/>
    <m/>
    <b v="1"/>
    <n v="671"/>
    <s v=""/>
    <s v=""/>
    <s v="110-Replace asphalt strip bunding with concrete to transformer storage area-11"/>
    <n v="0"/>
    <s v="11-11F--110"/>
    <s v=""/>
    <s v="11-11F-"/>
    <n v="0"/>
    <m/>
    <s v="not APN"/>
    <s v="not APN"/>
    <n v="0"/>
    <n v="0.61371626072635876"/>
    <n v="62128.07603796482"/>
    <s v="direct"/>
    <n v="1"/>
    <n v="0.10016283403972752"/>
    <m/>
    <n v="1"/>
    <x v="0"/>
    <n v="0.93688714903917125"/>
    <n v="58206.996034497708"/>
    <x v="0"/>
    <x v="0"/>
    <n v="0"/>
    <x v="1"/>
    <x v="4"/>
    <n v="350000"/>
    <s v="Other smaller work items"/>
    <s v="Metropolitan"/>
    <x v="0"/>
  </r>
  <r>
    <n v="276"/>
    <s v="4-4A-_________65"/>
    <n v="828"/>
    <x v="14"/>
    <x v="14"/>
    <x v="20"/>
    <x v="17"/>
    <s v=""/>
    <s v=""/>
    <s v="XR"/>
    <s v="Roads, Footpaths and Paved Areas"/>
    <s v="C"/>
    <x v="2"/>
    <n v="65"/>
    <x v="234"/>
    <s v="Item"/>
    <s v="-"/>
    <s v="-"/>
    <n v="600"/>
    <s v="33_XR"/>
    <s v="04__C"/>
    <s v="4-4A"/>
    <n v="31"/>
    <s v="031 - ELIZABETH - PEWSEY AVENUE MAIN OFFICE BUILDNG"/>
    <b v="1"/>
    <m/>
    <b v="1"/>
    <n v="276"/>
    <s v=""/>
    <s v=""/>
    <s v="65-Replace concrete bund-4"/>
    <n v="0"/>
    <s v="4-4A--65"/>
    <s v=""/>
    <s v="4-4A-"/>
    <n v="0"/>
    <m/>
    <s v="not APN"/>
    <s v="not APN"/>
    <n v="0"/>
    <n v="0.61530311890838207"/>
    <n v="969.18187134502932"/>
    <s v="direct"/>
    <n v="1"/>
    <n v="0.10024556844880272"/>
    <m/>
    <n v="0"/>
    <x v="0"/>
    <n v="0.93664397716528258"/>
    <n v="907.77836257309946"/>
    <x v="0"/>
    <x v="0"/>
    <n v="0"/>
    <x v="3"/>
    <x v="3"/>
    <n v="300000"/>
    <s v="Other smaller work items"/>
    <s v="Metropolitan"/>
    <x v="1"/>
  </r>
  <r>
    <n v="609"/>
    <s v="11-11B-_______65"/>
    <n v="1684"/>
    <x v="2"/>
    <x v="2"/>
    <x v="58"/>
    <x v="43"/>
    <s v=""/>
    <s v=""/>
    <s v="XR"/>
    <s v="Roads, Footpaths and Paved Areas"/>
    <s v="C"/>
    <x v="2"/>
    <n v="65"/>
    <x v="234"/>
    <s v="Item"/>
    <s v="-"/>
    <s v="-"/>
    <n v="5000"/>
    <s v="33_XR"/>
    <s v="04__C"/>
    <s v="11-11B"/>
    <n v="55"/>
    <s v="055 - MARLESTON NORTH - 212 RICHMOND ROAD OIL PLANT &amp; STORAGE SHEDS"/>
    <b v="1"/>
    <m/>
    <b v="1"/>
    <n v="609"/>
    <s v=""/>
    <s v=""/>
    <s v="65-Replace concrete bund-11"/>
    <n v="0"/>
    <s v="11-11B--65"/>
    <s v=""/>
    <s v="11-11B-"/>
    <n v="0"/>
    <m/>
    <s v="not APN"/>
    <s v="not APN"/>
    <n v="0"/>
    <n v="0.62453670360110802"/>
    <n v="8122.6835180055405"/>
    <s v="direct"/>
    <n v="1"/>
    <n v="0.10038319172579815"/>
    <m/>
    <n v="1"/>
    <x v="0"/>
    <n v="0.93605677476339944"/>
    <n v="7603.2929362880895"/>
    <x v="0"/>
    <x v="0"/>
    <n v="0"/>
    <x v="1"/>
    <x v="2"/>
    <n v="350000"/>
    <s v="Other smaller work items"/>
    <s v="Metropolitan"/>
    <x v="0"/>
  </r>
  <r>
    <n v="102"/>
    <s v="1-1B-1BM______44"/>
    <n v="302"/>
    <x v="23"/>
    <x v="23"/>
    <x v="162"/>
    <x v="88"/>
    <s v="1BM"/>
    <s v="Maintenance Workshop"/>
    <s v="LP"/>
    <s v="Electric Light and Power"/>
    <s v="E"/>
    <x v="0"/>
    <n v="44"/>
    <x v="128"/>
    <s v="Item"/>
    <s v="-"/>
    <s v="-"/>
    <n v="10000"/>
    <s v="25_LP"/>
    <s v="03__E"/>
    <s v="1-1B-1BM"/>
    <n v="11"/>
    <s v="011 - ANGLE PARK - 500 GRAND JUNCTION ROAD POLE CONSTRUCTION Maintenance Workshop"/>
    <b v="1"/>
    <m/>
    <b v="1"/>
    <n v="102"/>
    <s v="Poor lighting replaced with apporpriate lux levels suitable for workzone and more energy efficient lights"/>
    <s v="WHS claim"/>
    <s v="44-Allowance to upgrade low bay lighting including sensors-1"/>
    <n v="1"/>
    <s v="1-1B-1BM-44"/>
    <s v=""/>
    <s v="1-1B-1BM"/>
    <n v="0"/>
    <n v="8"/>
    <s v="minor"/>
    <n v="0.68021571428571437"/>
    <n v="16802.157142857144"/>
    <n v="0.68021571428571437"/>
    <n v="16802.157142857144"/>
    <s v="direct"/>
    <n v="1"/>
    <n v="0.10317487860537579"/>
    <m/>
    <n v="1"/>
    <x v="0"/>
    <n v="0.9362326776068719"/>
    <n v="15730.728571428572"/>
    <x v="0"/>
    <x v="0"/>
    <n v="0"/>
    <x v="1"/>
    <x v="9"/>
    <n v="350000"/>
    <s v="Other smaller work items"/>
    <s v="Metropolitan"/>
    <x v="0"/>
  </r>
  <r>
    <n v="390"/>
    <s v="6-6C-_________46"/>
    <n v="1171"/>
    <x v="11"/>
    <x v="11"/>
    <x v="52"/>
    <x v="11"/>
    <s v=""/>
    <s v=""/>
    <s v="XR"/>
    <s v="Roads, Footpaths and Paved Areas"/>
    <s v="C"/>
    <x v="2"/>
    <n v="46"/>
    <x v="157"/>
    <s v="Item"/>
    <s v="-"/>
    <s v="-"/>
    <n v="1500"/>
    <s v="33_XR"/>
    <s v="04__C"/>
    <s v="6-6C"/>
    <n v="42"/>
    <s v="042 - HOLDEN HILL - 38-44 JACOBSON CRESCENT EXTERNAL WORKS"/>
    <b v="1"/>
    <m/>
    <b v="1"/>
    <n v="390"/>
    <s v=""/>
    <s v=""/>
    <s v="46-Replace sections of concrete kerb and gutter-6"/>
    <n v="0"/>
    <s v="6-6C--46"/>
    <s v=""/>
    <s v="6-6C-"/>
    <n v="1"/>
    <m/>
    <s v="not APN"/>
    <s v="not APN"/>
    <n v="0"/>
    <n v="0.61775714968914397"/>
    <n v="2426.6357245337158"/>
    <s v="direct"/>
    <n v="1"/>
    <n v="0.10017139064754364"/>
    <m/>
    <n v="0"/>
    <x v="0"/>
    <n v="0.93791996772311315"/>
    <n v="2275.9901004304161"/>
    <x v="1"/>
    <x v="0"/>
    <n v="0"/>
    <x v="3"/>
    <x v="3"/>
    <n v="300000"/>
    <s v="Other smaller work items"/>
    <s v="Metropolitan"/>
    <x v="1"/>
  </r>
  <r>
    <n v="503"/>
    <s v="7-7B-________379"/>
    <n v="1380"/>
    <x v="0"/>
    <x v="0"/>
    <x v="0"/>
    <x v="0"/>
    <s v=""/>
    <s v=""/>
    <s v="XR"/>
    <s v="Roads, Footpaths and Paved Areas"/>
    <s v="C"/>
    <x v="2"/>
    <n v="379"/>
    <x v="235"/>
    <s v="Item"/>
    <s v="-"/>
    <s v="-"/>
    <n v="1500"/>
    <s v="33_XR"/>
    <s v="04__C"/>
    <s v="7-7B"/>
    <n v="45"/>
    <s v="045 - KESWICK - 1 ANZAC HIGHWAY UNDERCROFT &amp; DECK CARPARK"/>
    <b v="1"/>
    <m/>
    <b v="1"/>
    <n v="503"/>
    <s v=""/>
    <s v=""/>
    <s v="379-Sundry kerb repairs-7"/>
    <n v="0"/>
    <s v="7-7B--379"/>
    <s v=""/>
    <s v="7-7B-"/>
    <n v="0"/>
    <m/>
    <s v="not APN"/>
    <s v="not APN"/>
    <n v="0"/>
    <n v="0.61163824655979571"/>
    <n v="2417.4573698396939"/>
    <s v="direct"/>
    <n v="1"/>
    <n v="0.10013133279839573"/>
    <m/>
    <n v="1"/>
    <x v="0"/>
    <n v="0.93750240967821841"/>
    <n v="2266.3721095190813"/>
    <x v="0"/>
    <x v="0"/>
    <n v="0"/>
    <x v="0"/>
    <x v="0"/>
    <n v="350000"/>
    <s v="Other smaller work items"/>
    <s v="Metropolitan"/>
    <x v="0"/>
  </r>
  <r>
    <n v="107"/>
    <s v="1-1B-1BM______99"/>
    <n v="317"/>
    <x v="23"/>
    <x v="23"/>
    <x v="162"/>
    <x v="88"/>
    <s v="1BM"/>
    <s v="Maintenance Workshop"/>
    <s v="PF"/>
    <s v="Professional Fees"/>
    <s v="O"/>
    <x v="4"/>
    <n v="99"/>
    <x v="36"/>
    <s v="Item"/>
    <s v="-"/>
    <s v="-"/>
    <n v="2000"/>
    <s v="54_PF"/>
    <s v="05__O"/>
    <s v="1-1B-1BM"/>
    <n v="11"/>
    <s v="011 - ANGLE PARK - 500 GRAND JUNCTION ROAD POLE CONSTRUCTION Maintenance Workshop"/>
    <b v="1"/>
    <m/>
    <b v="1"/>
    <n v="107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B-1BM-99"/>
    <s v=""/>
    <s v="1-1B-1BM"/>
    <n v="0"/>
    <n v="8"/>
    <s v="minor"/>
    <n v="0.68021571428571437"/>
    <n v="3360.4314285714286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08"/>
    <s v="1-1B-1BM_____389"/>
    <n v="319"/>
    <x v="23"/>
    <x v="23"/>
    <x v="162"/>
    <x v="88"/>
    <s v="1BM"/>
    <s v="Maintenance Workshop"/>
    <s v="PF"/>
    <s v="Professional Fees"/>
    <s v="PF"/>
    <x v="5"/>
    <n v="389"/>
    <x v="37"/>
    <s v="Item"/>
    <s v="-"/>
    <s v="-"/>
    <n v="1123.02"/>
    <s v="54_PF"/>
    <s v="09_PF"/>
    <s v="1-1B-1BM"/>
    <n v="11"/>
    <s v="011 - ANGLE PARK - 500 GRAND JUNCTION ROAD POLE CONSTRUCTION Maintenance Workshop"/>
    <b v="1"/>
    <m/>
    <b v="1"/>
    <n v="108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B-1BM-389"/>
    <s v=""/>
    <s v="1-1B-1BM"/>
    <n v="0"/>
    <n v="8"/>
    <s v="minor"/>
    <n v="0.68021571428571437"/>
    <n v="1886.9158514571429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03"/>
    <s v="1-1B-1BM______98"/>
    <n v="305"/>
    <x v="23"/>
    <x v="23"/>
    <x v="162"/>
    <x v="88"/>
    <s v="1BM"/>
    <s v="Maintenance Workshop"/>
    <s v="PR"/>
    <s v="Preliminaries"/>
    <s v="O"/>
    <x v="4"/>
    <n v="98"/>
    <x v="38"/>
    <s v="Item"/>
    <s v="-"/>
    <s v="-"/>
    <n v="2500"/>
    <s v="46_PR"/>
    <s v="05__O"/>
    <s v="1-1B-1BM"/>
    <n v="11"/>
    <s v="011 - ANGLE PARK - 500 GRAND JUNCTION ROAD POLE CONSTRUCTION Maintenance Workshop"/>
    <b v="1"/>
    <m/>
    <b v="1"/>
    <n v="103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B-1BM-98"/>
    <s v=""/>
    <s v="1-1B-1BM"/>
    <n v="0"/>
    <n v="8"/>
    <s v="minor"/>
    <n v="0.68021571428571437"/>
    <n v="4200.5392857142861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96"/>
    <s v="2-2G-________398"/>
    <n v="589"/>
    <x v="6"/>
    <x v="6"/>
    <x v="45"/>
    <x v="11"/>
    <s v=""/>
    <s v=""/>
    <s v="YY"/>
    <s v="Special Provisions"/>
    <s v="S"/>
    <x v="3"/>
    <n v="398"/>
    <x v="49"/>
    <s v="Item"/>
    <s v="-"/>
    <s v="-"/>
    <n v="50000"/>
    <s v="57_YY"/>
    <s v="02__S"/>
    <s v="2-2G"/>
    <n v="21"/>
    <s v="021 - ANGLE PARK - 480 GRAND JUNCTION ROAD EXTERNAL WORKS"/>
    <b v="1"/>
    <m/>
    <b v="1"/>
    <n v="196"/>
    <s v=""/>
    <s v=""/>
    <s v="398-Allowance for undercover EWP parking-2"/>
    <n v="0"/>
    <s v="2-2G--398"/>
    <s v=""/>
    <s v="2-2G-"/>
    <n v="0"/>
    <m/>
    <s v="not APN"/>
    <s v="not APN"/>
    <n v="0"/>
    <n v="0.61287047812817896"/>
    <n v="80643.52390640894"/>
    <s v="direct"/>
    <n v="1"/>
    <n v="0.10020459502188014"/>
    <m/>
    <n v="0"/>
    <x v="0"/>
    <n v="0.93692649150934704"/>
    <n v="75557.053916581877"/>
    <x v="0"/>
    <x v="0"/>
    <n v="0"/>
    <x v="3"/>
    <x v="3"/>
    <n v="300000"/>
    <s v="Other smaller work items"/>
    <s v="Metropolitan"/>
    <x v="1"/>
  </r>
  <r>
    <n v="219"/>
    <s v="3-3B-________398"/>
    <n v="656"/>
    <x v="5"/>
    <x v="5"/>
    <x v="6"/>
    <x v="6"/>
    <s v=""/>
    <s v=""/>
    <s v="YY"/>
    <s v="Special Provisions"/>
    <s v="S"/>
    <x v="3"/>
    <n v="398"/>
    <x v="49"/>
    <s v="Item"/>
    <s v="-"/>
    <s v="-"/>
    <n v="50000"/>
    <s v="57_YY"/>
    <s v="02__S"/>
    <s v="3-3B"/>
    <n v="24"/>
    <s v="024 - ANGLE PARK - 622 SOUTH ROAD FLEET WORKSHOP"/>
    <b v="1"/>
    <m/>
    <b v="1"/>
    <n v="219"/>
    <s v=""/>
    <s v=""/>
    <s v="398-Allowance for undercover EWP parking-3"/>
    <n v="0"/>
    <s v="3-3B--398"/>
    <s v=""/>
    <s v="3-3B-"/>
    <n v="0"/>
    <m/>
    <s v="not APN"/>
    <s v="not APN"/>
    <n v="0"/>
    <n v="0.61023433849497422"/>
    <n v="80511.716924748704"/>
    <s v="direct"/>
    <n v="1"/>
    <n v="0.10003205851166475"/>
    <m/>
    <n v="0"/>
    <x v="0"/>
    <n v="0.93757668577618647"/>
    <n v="75485.908720456384"/>
    <x v="0"/>
    <x v="0"/>
    <n v="0"/>
    <x v="3"/>
    <x v="3"/>
    <n v="300000"/>
    <s v="Other smaller work items"/>
    <s v="Metropolitan"/>
    <x v="1"/>
  </r>
  <r>
    <n v="331"/>
    <s v="4-4E-________398"/>
    <n v="990"/>
    <x v="14"/>
    <x v="14"/>
    <x v="33"/>
    <x v="11"/>
    <s v=""/>
    <s v=""/>
    <s v="YY"/>
    <s v="Special Provisions"/>
    <s v="S"/>
    <x v="3"/>
    <n v="398"/>
    <x v="49"/>
    <s v="Item"/>
    <s v="-"/>
    <s v="-"/>
    <n v="50000"/>
    <s v="57_YY"/>
    <s v="02__S"/>
    <s v="4-4E"/>
    <n v="35"/>
    <s v="035 - ELIZABETH - PEWSEY AVENUE EXTERNAL WORKS"/>
    <b v="1"/>
    <m/>
    <b v="1"/>
    <n v="331"/>
    <s v=""/>
    <s v=""/>
    <s v="398-Allowance for undercover EWP parking-4"/>
    <n v="0"/>
    <s v="4-4E--398"/>
    <s v=""/>
    <s v="4-4E-"/>
    <n v="0"/>
    <m/>
    <s v="not APN"/>
    <s v="not APN"/>
    <n v="0"/>
    <n v="0.60990146274489099"/>
    <n v="80495.073137244559"/>
    <s v="direct"/>
    <n v="1"/>
    <n v="0.10001910898994268"/>
    <m/>
    <n v="0"/>
    <x v="0"/>
    <n v="0.9376777496183254"/>
    <n v="75478.439034693991"/>
    <x v="0"/>
    <x v="0"/>
    <n v="0"/>
    <x v="3"/>
    <x v="3"/>
    <n v="300000"/>
    <s v="Other smaller work items"/>
    <s v="Metropolitan"/>
    <x v="1"/>
  </r>
  <r>
    <n v="400"/>
    <s v="6-6C-________398"/>
    <n v="1200"/>
    <x v="11"/>
    <x v="11"/>
    <x v="52"/>
    <x v="11"/>
    <s v=""/>
    <s v=""/>
    <s v="YY"/>
    <s v="Special Provisions"/>
    <s v="S"/>
    <x v="3"/>
    <n v="398"/>
    <x v="49"/>
    <s v="Item"/>
    <s v="-"/>
    <s v="-"/>
    <n v="50000"/>
    <s v="57_YY"/>
    <s v="02__S"/>
    <s v="6-6C"/>
    <n v="42"/>
    <s v="042 - HOLDEN HILL - 38-44 JACOBSON CRESCENT EXTERNAL WORKS"/>
    <b v="1"/>
    <m/>
    <b v="1"/>
    <n v="400"/>
    <s v=""/>
    <s v=""/>
    <s v="398-Allowance for undercover EWP parking-6"/>
    <n v="0"/>
    <s v="6-6C--398"/>
    <s v=""/>
    <s v="6-6C-"/>
    <n v="1"/>
    <m/>
    <s v="not APN"/>
    <s v="not APN"/>
    <n v="0"/>
    <n v="0.61775714968914397"/>
    <n v="80887.857484457199"/>
    <s v="direct"/>
    <n v="1"/>
    <n v="0.10017139064754364"/>
    <m/>
    <n v="0"/>
    <x v="0"/>
    <n v="0.93791996772311315"/>
    <n v="75866.336681013869"/>
    <x v="1"/>
    <x v="0"/>
    <n v="0"/>
    <x v="3"/>
    <x v="3"/>
    <n v="300000"/>
    <s v="Other smaller work items"/>
    <s v="Metropolitan"/>
    <x v="1"/>
  </r>
  <r>
    <n v="590"/>
    <s v="10-10D-______398"/>
    <n v="1627"/>
    <x v="20"/>
    <x v="20"/>
    <x v="56"/>
    <x v="10"/>
    <s v=""/>
    <s v=""/>
    <s v="YY"/>
    <s v="Special Provisions"/>
    <s v="S"/>
    <x v="3"/>
    <n v="398"/>
    <x v="49"/>
    <s v="Item"/>
    <s v="-"/>
    <s v="-"/>
    <n v="50000"/>
    <s v="57_YY"/>
    <s v="02__S"/>
    <s v="10-10D"/>
    <n v="52"/>
    <s v="052 - KURRALTA PARK - 31-33 BROUGHTON AVENUE EXTERNAL WORKS"/>
    <b v="1"/>
    <m/>
    <b v="1"/>
    <n v="590"/>
    <s v=""/>
    <s v=""/>
    <s v="398-Allowance for undercover EWP parking-10"/>
    <n v="0"/>
    <s v="10-10D--398"/>
    <s v=""/>
    <s v="10-10D-"/>
    <n v="1"/>
    <m/>
    <s v="not APN"/>
    <s v="not APN"/>
    <n v="0"/>
    <n v="0.61025730693408753"/>
    <n v="80512.865346704377"/>
    <s v="direct"/>
    <n v="1"/>
    <n v="0.10000660465164211"/>
    <m/>
    <n v="0"/>
    <x v="0"/>
    <n v="0.93772246917954194"/>
    <n v="75498.72289363161"/>
    <x v="1"/>
    <x v="0"/>
    <n v="0"/>
    <x v="3"/>
    <x v="3"/>
    <n v="300000"/>
    <s v="Other smaller work items"/>
    <s v="Metropolitan"/>
    <x v="1"/>
  </r>
  <r>
    <n v="694"/>
    <s v="11-11G-______398"/>
    <n v="1916"/>
    <x v="2"/>
    <x v="2"/>
    <x v="62"/>
    <x v="47"/>
    <s v=""/>
    <s v=""/>
    <s v="YY"/>
    <s v="Special Provisions"/>
    <s v="S"/>
    <x v="3"/>
    <n v="398"/>
    <x v="49"/>
    <s v="Item"/>
    <s v="-"/>
    <s v="-"/>
    <n v="50000"/>
    <s v="57_YY"/>
    <s v="02__S"/>
    <s v="11-11G"/>
    <n v="60"/>
    <s v="060 - MARLESTON NORTH - 212 RICHMOND ROAD CARPARK"/>
    <b v="1"/>
    <m/>
    <b v="1"/>
    <n v="694"/>
    <s v=""/>
    <s v=""/>
    <s v="398-Allowance for undercover EWP parking-11"/>
    <n v="0"/>
    <s v="11-11G--398"/>
    <s v=""/>
    <s v="11-11G-"/>
    <n v="1"/>
    <m/>
    <s v="not APN"/>
    <s v="not APN"/>
    <n v="0"/>
    <n v="0.61617471863848472"/>
    <n v="80808.735931924239"/>
    <s v="direct"/>
    <n v="1"/>
    <n v="0.100463074026146"/>
    <m/>
    <n v="1"/>
    <x v="0"/>
    <n v="0.93630816115801618"/>
    <n v="75661.878945923687"/>
    <x v="0"/>
    <x v="1"/>
    <n v="0"/>
    <x v="1"/>
    <x v="4"/>
    <n v="350000"/>
    <s v="Other smaller work items"/>
    <s v="Metropolitan"/>
    <x v="0"/>
  </r>
  <r>
    <n v="932"/>
    <s v="12-12H-______398"/>
    <n v="2626"/>
    <x v="3"/>
    <x v="3"/>
    <x v="76"/>
    <x v="11"/>
    <s v=""/>
    <s v=""/>
    <s v="YY"/>
    <s v="Special Provisions"/>
    <s v="S"/>
    <x v="3"/>
    <n v="398"/>
    <x v="49"/>
    <s v="Item"/>
    <s v="-"/>
    <s v="-"/>
    <n v="50000"/>
    <s v="57_YY"/>
    <s v="02__S"/>
    <s v="12-12H"/>
    <n v="82"/>
    <s v="082 - MARLESTON SOUTH - 41-55 BARNES AVENUE EXTERNAL WORKS"/>
    <b v="1"/>
    <m/>
    <b v="1"/>
    <n v="932"/>
    <s v=""/>
    <s v=""/>
    <s v="398-Allowance for undercover EWP parking-12"/>
    <n v="0"/>
    <s v="12-12H--398"/>
    <s v=""/>
    <s v="12-12H-"/>
    <n v="0"/>
    <m/>
    <s v="not APN"/>
    <s v="not APN"/>
    <n v="0"/>
    <n v="0.61017403715802609"/>
    <n v="80508.701857901309"/>
    <s v="direct"/>
    <n v="1"/>
    <n v="0.10004128457383138"/>
    <m/>
    <n v="0"/>
    <x v="0"/>
    <n v="0.93768980778685429"/>
    <n v="75492.189170304642"/>
    <x v="0"/>
    <x v="0"/>
    <n v="0"/>
    <x v="3"/>
    <x v="3"/>
    <n v="300000"/>
    <s v="Other smaller work items"/>
    <s v="Metropolitan"/>
    <x v="1"/>
  </r>
  <r>
    <n v="1066"/>
    <s v="15-15J-______398"/>
    <n v="3047"/>
    <x v="1"/>
    <x v="1"/>
    <x v="86"/>
    <x v="10"/>
    <s v=""/>
    <s v=""/>
    <s v="YY"/>
    <s v="Special Provisions"/>
    <s v="S"/>
    <x v="3"/>
    <n v="398"/>
    <x v="49"/>
    <s v="Item"/>
    <s v="-"/>
    <s v="-"/>
    <n v="50000"/>
    <s v="57_YY"/>
    <s v="02__S"/>
    <s v="15-15J"/>
    <n v="102"/>
    <s v="102 - ST MARYS - 33 AYLIFFES ROAD EXTERNAL WORKS"/>
    <b v="1"/>
    <m/>
    <b v="1"/>
    <n v="1066"/>
    <s v=""/>
    <s v=""/>
    <s v="398-Allowance for undercover EWP parking-15"/>
    <n v="0"/>
    <s v="15-15J--398"/>
    <s v=""/>
    <s v="15-15J-"/>
    <n v="0"/>
    <m/>
    <s v="not APN"/>
    <s v="not APN"/>
    <n v="0"/>
    <n v="0.60923415025592087"/>
    <n v="80461.707512796042"/>
    <s v="direct"/>
    <n v="1"/>
    <n v="0.10001101781622007"/>
    <m/>
    <n v="1"/>
    <x v="0"/>
    <n v="0.93773464755348201"/>
    <n v="75451.730936063148"/>
    <x v="0"/>
    <x v="0"/>
    <n v="0"/>
    <x v="2"/>
    <x v="4"/>
    <n v="350000"/>
    <s v="Other smaller work items"/>
    <s v="Metropolitan"/>
    <x v="0"/>
  </r>
  <r>
    <n v="1101"/>
    <s v="17-17C-______398"/>
    <n v="3157"/>
    <x v="29"/>
    <x v="29"/>
    <x v="157"/>
    <x v="11"/>
    <s v=""/>
    <s v=""/>
    <s v="YY"/>
    <s v="Special Provisions"/>
    <s v="S"/>
    <x v="3"/>
    <n v="398"/>
    <x v="49"/>
    <s v="Item"/>
    <s v="-"/>
    <s v="-"/>
    <n v="50000"/>
    <s v="57_YY"/>
    <s v="02__S"/>
    <s v="17-17C"/>
    <n v="107"/>
    <s v="107 - WINGFIELD (LEASED) - 12-14 SENNA ROAD EXTERNAL WORKS"/>
    <b v="1"/>
    <m/>
    <b v="1"/>
    <n v="1101"/>
    <s v=""/>
    <s v=""/>
    <s v="398-Allowance for undercover EWP parking-17"/>
    <n v="0"/>
    <s v="17-17C--398"/>
    <s v=""/>
    <s v="17-17C-"/>
    <n v="1"/>
    <m/>
    <s v="not APN"/>
    <s v="not APN"/>
    <n v="0"/>
    <n v="8.0215375000000005E-2"/>
    <n v="54010.768750000003"/>
    <s v="direct"/>
    <n v="1"/>
    <n v="0"/>
    <m/>
    <n v="0"/>
    <x v="0"/>
    <n v="1"/>
    <n v="54010.768750000003"/>
    <x v="1"/>
    <x v="0"/>
    <n v="0"/>
    <x v="3"/>
    <x v="3"/>
    <n v="300000"/>
    <s v="Other smaller work items"/>
    <s v="Metropolitan"/>
    <x v="1"/>
  </r>
  <r>
    <n v="1178"/>
    <s v="20-20C-______398"/>
    <n v="3392"/>
    <x v="32"/>
    <x v="32"/>
    <x v="95"/>
    <x v="11"/>
    <s v=""/>
    <s v=""/>
    <s v="YY"/>
    <s v="Special Provisions"/>
    <s v="S"/>
    <x v="3"/>
    <n v="398"/>
    <x v="49"/>
    <s v="Item"/>
    <s v="-"/>
    <s v="-"/>
    <n v="50000"/>
    <s v="57_YY"/>
    <s v="02__S"/>
    <s v="20-20C"/>
    <n v="117"/>
    <s v="117 - BARMERA - 59-61 TONKIN AVENUE EXTERNAL WORKS"/>
    <b v="1"/>
    <m/>
    <b v="1"/>
    <n v="1178"/>
    <s v=""/>
    <s v=""/>
    <s v="398-Allowance for undercover EWP parking-20"/>
    <n v="0"/>
    <s v="20-20C--398"/>
    <s v=""/>
    <s v="20-20C-"/>
    <n v="0"/>
    <m/>
    <s v="not APN"/>
    <s v="not APN"/>
    <n v="0"/>
    <n v="0.85420873979310619"/>
    <n v="92710.436989655311"/>
    <s v="direct"/>
    <n v="1"/>
    <n v="8.5880290772047146E-2"/>
    <m/>
    <n v="0"/>
    <x v="1"/>
    <n v="0.94538491392226898"/>
    <n v="87647.04849316123"/>
    <x v="0"/>
    <x v="0"/>
    <n v="0"/>
    <x v="3"/>
    <x v="3"/>
    <n v="300000"/>
    <s v="Other smaller work items"/>
    <s v="Regional"/>
    <x v="1"/>
  </r>
  <r>
    <n v="1278"/>
    <s v="21-21F-______398"/>
    <n v="3672"/>
    <x v="4"/>
    <x v="4"/>
    <x v="21"/>
    <x v="11"/>
    <s v=""/>
    <s v=""/>
    <s v="YY"/>
    <s v="Special Provisions"/>
    <s v="S"/>
    <x v="3"/>
    <n v="398"/>
    <x v="49"/>
    <s v="Item"/>
    <s v="-"/>
    <s v="-"/>
    <n v="50000"/>
    <s v="57_YY"/>
    <s v="02__S"/>
    <s v="21-21F"/>
    <n v="124"/>
    <s v="124 - MT GAMBIER - 18 AVEY ROAD EXTERNAL WORKS"/>
    <b v="1"/>
    <m/>
    <b v="1"/>
    <n v="1278"/>
    <s v=""/>
    <s v=""/>
    <s v="398-Allowance for undercover EWP parking-21"/>
    <n v="0"/>
    <s v="21-21F--398"/>
    <s v=""/>
    <s v="21-21F-"/>
    <n v="0"/>
    <m/>
    <s v="not APN"/>
    <s v="not APN"/>
    <n v="0"/>
    <n v="0.85389854395110565"/>
    <n v="92694.927197555284"/>
    <s v="direct"/>
    <n v="1"/>
    <n v="8.5919720487986947E-2"/>
    <m/>
    <n v="0"/>
    <x v="1"/>
    <n v="0.94570085343520061"/>
    <n v="87661.671759841818"/>
    <x v="0"/>
    <x v="0"/>
    <n v="0"/>
    <x v="3"/>
    <x v="3"/>
    <n v="300000"/>
    <s v="Other smaller work items"/>
    <s v="Regional"/>
    <x v="1"/>
  </r>
  <r>
    <n v="1349"/>
    <s v="22-22E-______398"/>
    <n v="3874"/>
    <x v="15"/>
    <x v="15"/>
    <x v="22"/>
    <x v="11"/>
    <s v=""/>
    <s v=""/>
    <s v="YY"/>
    <s v="Special Provisions"/>
    <s v="S"/>
    <x v="3"/>
    <n v="398"/>
    <x v="49"/>
    <s v="Item"/>
    <s v="-"/>
    <s v="-"/>
    <n v="50000"/>
    <s v="57_YY"/>
    <s v="02__S"/>
    <s v="22-22E"/>
    <n v="130"/>
    <s v="130 - NARACOORTE - 99 CEDAR AVENUE EXTERNAL WORKS"/>
    <b v="1"/>
    <m/>
    <b v="1"/>
    <n v="1349"/>
    <s v=""/>
    <s v=""/>
    <s v="398-Allowance for undercover EWP parking-22"/>
    <n v="0"/>
    <s v="22-22E--398"/>
    <s v=""/>
    <s v="22-22E-"/>
    <n v="0"/>
    <m/>
    <s v="not APN"/>
    <s v="not APN"/>
    <n v="0"/>
    <n v="0.85124977011494252"/>
    <n v="92562.488505747126"/>
    <s v="direct"/>
    <n v="1"/>
    <n v="8.5896096871919E-2"/>
    <m/>
    <n v="0"/>
    <x v="1"/>
    <n v="0.94598243758658718"/>
    <n v="87562.488505747126"/>
    <x v="0"/>
    <x v="0"/>
    <n v="0"/>
    <x v="3"/>
    <x v="3"/>
    <n v="300000"/>
    <s v="Other smaller work items"/>
    <s v="Regional"/>
    <x v="1"/>
  </r>
  <r>
    <n v="1406"/>
    <s v="23-23D-______398"/>
    <n v="4033"/>
    <x v="21"/>
    <x v="21"/>
    <x v="103"/>
    <x v="11"/>
    <s v=""/>
    <s v=""/>
    <s v="YY"/>
    <s v="Special Provisions"/>
    <s v="S"/>
    <x v="3"/>
    <n v="398"/>
    <x v="49"/>
    <s v="Item"/>
    <s v="-"/>
    <s v="-"/>
    <n v="50000"/>
    <s v="57_YY"/>
    <s v="02__S"/>
    <s v="23-23D"/>
    <n v="135"/>
    <s v="135 - BORDERTOWN - POWER HOUSE ROAD EXTERNAL WORKS"/>
    <b v="1"/>
    <m/>
    <b v="1"/>
    <n v="1406"/>
    <s v=""/>
    <s v=""/>
    <s v="398-Allowance for undercover EWP parking-23"/>
    <n v="0"/>
    <s v="23-23D--398"/>
    <s v=""/>
    <s v="23-23D-"/>
    <n v="0"/>
    <m/>
    <s v="not APN"/>
    <s v="not APN"/>
    <n v="0"/>
    <n v="0.85517256346179138"/>
    <n v="92758.628173089572"/>
    <s v="direct"/>
    <n v="1"/>
    <n v="8.5919668035966471E-2"/>
    <m/>
    <n v="0"/>
    <x v="1"/>
    <n v="0.94540895322943974"/>
    <n v="87694.837564119429"/>
    <x v="0"/>
    <x v="0"/>
    <n v="0"/>
    <x v="3"/>
    <x v="3"/>
    <n v="300000"/>
    <s v="Other smaller work items"/>
    <s v="Regional"/>
    <x v="1"/>
  </r>
  <r>
    <n v="1450"/>
    <s v="24-24D-______398"/>
    <n v="4162"/>
    <x v="19"/>
    <x v="19"/>
    <x v="105"/>
    <x v="11"/>
    <s v=""/>
    <s v=""/>
    <s v="YY"/>
    <s v="Special Provisions"/>
    <s v="S"/>
    <x v="3"/>
    <n v="398"/>
    <x v="49"/>
    <s v="Item"/>
    <s v="-"/>
    <s v="-"/>
    <n v="50000"/>
    <s v="57_YY"/>
    <s v="02__S"/>
    <s v="24-24D"/>
    <n v="140"/>
    <s v="140 - MURRAY BRIDGE - 16-18 WILLOW AVENUE EXTERNAL WORKS"/>
    <b v="1"/>
    <m/>
    <b v="1"/>
    <n v="1450"/>
    <s v=""/>
    <s v=""/>
    <s v="398-Allowance for undercover EWP parking-24"/>
    <n v="0"/>
    <s v="24-24D--398"/>
    <s v=""/>
    <s v="24-24D-"/>
    <n v="0"/>
    <m/>
    <s v="not APN"/>
    <s v="not APN"/>
    <n v="0"/>
    <n v="0.66022781021484034"/>
    <n v="83011.390510742029"/>
    <s v="direct"/>
    <n v="1"/>
    <n v="9.6928552885019961E-2"/>
    <m/>
    <n v="0"/>
    <x v="1"/>
    <n v="0.9392244191858703"/>
    <n v="77966.325038263152"/>
    <x v="0"/>
    <x v="0"/>
    <n v="0"/>
    <x v="3"/>
    <x v="3"/>
    <n v="300000"/>
    <s v="Other smaller work items"/>
    <s v="Regional"/>
    <x v="1"/>
  </r>
  <r>
    <n v="1489"/>
    <s v="25-25E-______398"/>
    <n v="4288"/>
    <x v="16"/>
    <x v="16"/>
    <x v="107"/>
    <x v="10"/>
    <s v=""/>
    <s v=""/>
    <s v="YY"/>
    <s v="Special Provisions"/>
    <s v="S"/>
    <x v="3"/>
    <n v="398"/>
    <x v="49"/>
    <s v="Item"/>
    <s v="-"/>
    <s v="-"/>
    <n v="50000"/>
    <s v="57_YY"/>
    <s v="02__S"/>
    <s v="25-25E"/>
    <n v="146"/>
    <s v="146 - WHYALLA - 61-65 MCRITCHIE CRESCENT EXTERNAL WORKS"/>
    <b v="1"/>
    <m/>
    <b v="1"/>
    <n v="1489"/>
    <s v=""/>
    <s v=""/>
    <s v="398-Allowance for undercover EWP parking-25"/>
    <n v="0"/>
    <s v="25-25E--398"/>
    <s v=""/>
    <s v="25-25E-"/>
    <n v="0"/>
    <m/>
    <s v="not APN"/>
    <s v="not APN"/>
    <n v="0"/>
    <n v="0.85344627537026885"/>
    <n v="92672.313768513442"/>
    <s v="direct"/>
    <n v="1"/>
    <n v="8.5871321516188273E-2"/>
    <m/>
    <n v="0"/>
    <x v="1"/>
    <n v="0.94554332103393723"/>
    <n v="87625.687328579268"/>
    <x v="0"/>
    <x v="0"/>
    <n v="0"/>
    <x v="3"/>
    <x v="3"/>
    <n v="300000"/>
    <s v="Other smaller work items"/>
    <s v="Regional"/>
    <x v="1"/>
  </r>
  <r>
    <n v="1540"/>
    <s v="26-26D-______398"/>
    <n v="4437"/>
    <x v="9"/>
    <x v="9"/>
    <x v="12"/>
    <x v="10"/>
    <s v=""/>
    <s v=""/>
    <s v="YY"/>
    <s v="Special Provisions"/>
    <s v="S"/>
    <x v="3"/>
    <n v="398"/>
    <x v="49"/>
    <s v="Item"/>
    <s v="-"/>
    <s v="-"/>
    <n v="50000"/>
    <s v="57_YY"/>
    <s v="02__S"/>
    <s v="26-26D"/>
    <n v="151"/>
    <s v="151 - WUDINNA - LEFEVRE STREET EXTERNAL WORKS"/>
    <b v="1"/>
    <m/>
    <b v="1"/>
    <n v="1540"/>
    <s v=""/>
    <s v=""/>
    <s v="398-Allowance for undercover EWP parking-26"/>
    <n v="0"/>
    <s v="26-26D--398"/>
    <s v=""/>
    <s v="26-26D-"/>
    <n v="0"/>
    <m/>
    <s v="not APN"/>
    <s v="not APN"/>
    <n v="0"/>
    <n v="1.0929896606695513"/>
    <n v="104649.48303347756"/>
    <s v="direct"/>
    <n v="1"/>
    <n v="7.5354091685055094E-2"/>
    <m/>
    <n v="0"/>
    <x v="1"/>
    <n v="0.95212352617715845"/>
    <n v="99639.234798451376"/>
    <x v="0"/>
    <x v="0"/>
    <n v="0"/>
    <x v="3"/>
    <x v="3"/>
    <n v="300000"/>
    <s v="Other smaller work items"/>
    <s v="Regional"/>
    <x v="1"/>
  </r>
  <r>
    <n v="1561"/>
    <s v="27-27D-______398"/>
    <n v="4508"/>
    <x v="33"/>
    <x v="33"/>
    <x v="112"/>
    <x v="11"/>
    <s v=""/>
    <s v=""/>
    <s v="YY"/>
    <s v="Special Provisions"/>
    <s v="S"/>
    <x v="3"/>
    <n v="398"/>
    <x v="49"/>
    <s v="Item"/>
    <s v="-"/>
    <s v="-"/>
    <n v="50000"/>
    <s v="57_YY"/>
    <s v="02__S"/>
    <s v="27-27D"/>
    <n v="156"/>
    <s v="156 - STREAKY BAY - MUDGE TERRACE EXTERNAL WORKS"/>
    <b v="1"/>
    <m/>
    <b v="1"/>
    <n v="1561"/>
    <s v=""/>
    <s v=""/>
    <s v="398-Allowance for undercover EWP parking-27"/>
    <n v="0"/>
    <s v="27-27D--398"/>
    <s v=""/>
    <s v="27-27D-"/>
    <n v="1"/>
    <m/>
    <s v="not APN"/>
    <s v="not APN"/>
    <n v="0"/>
    <n v="1.1110415536374847"/>
    <n v="105552.07768187423"/>
    <s v="direct"/>
    <n v="1"/>
    <n v="7.537429461437474E-2"/>
    <m/>
    <n v="0"/>
    <x v="1"/>
    <n v="0.95035205358800745"/>
    <n v="100311.63378545006"/>
    <x v="1"/>
    <x v="0"/>
    <n v="0"/>
    <x v="3"/>
    <x v="3"/>
    <n v="300000"/>
    <s v="Other smaller work items"/>
    <s v="Regional"/>
    <x v="1"/>
  </r>
  <r>
    <n v="1631"/>
    <s v="28-28H-______398"/>
    <n v="4726"/>
    <x v="7"/>
    <x v="7"/>
    <x v="116"/>
    <x v="10"/>
    <s v=""/>
    <s v=""/>
    <s v="YY"/>
    <s v="Special Provisions"/>
    <s v="S"/>
    <x v="3"/>
    <n v="398"/>
    <x v="49"/>
    <s v="Item"/>
    <s v="-"/>
    <s v="-"/>
    <n v="50000"/>
    <s v="57_YY"/>
    <s v="02__S"/>
    <s v="28-28H"/>
    <n v="165"/>
    <s v="165 - PT AUGUSTA - PT 12 CHAPEL STREET EXTERNAL WORKS"/>
    <b v="1"/>
    <m/>
    <b v="1"/>
    <n v="1631"/>
    <s v=""/>
    <s v=""/>
    <s v="398-Allowance for undercover EWP parking-28"/>
    <n v="0"/>
    <s v="28-28H--398"/>
    <s v=""/>
    <s v="28-28H-"/>
    <n v="0"/>
    <m/>
    <s v="not APN"/>
    <s v="not APN"/>
    <n v="0"/>
    <n v="0.86383398533007327"/>
    <n v="93191.699266503652"/>
    <s v="direct"/>
    <n v="1"/>
    <n v="8.620590158477795E-2"/>
    <m/>
    <n v="0"/>
    <x v="1"/>
    <n v="0.94424826392373373"/>
    <n v="87996.100244498768"/>
    <x v="0"/>
    <x v="0"/>
    <n v="0"/>
    <x v="3"/>
    <x v="3"/>
    <n v="300000"/>
    <s v="Other smaller work items"/>
    <s v="Regional"/>
    <x v="1"/>
  </r>
  <r>
    <n v="1694"/>
    <s v="29-29G-______398"/>
    <n v="4920"/>
    <x v="34"/>
    <x v="34"/>
    <x v="122"/>
    <x v="10"/>
    <s v=""/>
    <s v=""/>
    <s v="YY"/>
    <s v="Special Provisions"/>
    <s v="S"/>
    <x v="3"/>
    <n v="398"/>
    <x v="49"/>
    <s v="Item"/>
    <s v="-"/>
    <s v="-"/>
    <n v="50000"/>
    <s v="57_YY"/>
    <s v="02__S"/>
    <s v="29-29G"/>
    <n v="173"/>
    <s v="173 - PT LINCOLN - BEL AIRE DRIVE EXTERNAL WORKS"/>
    <b v="1"/>
    <m/>
    <b v="1"/>
    <n v="1694"/>
    <s v=""/>
    <s v=""/>
    <s v="398-Allowance for undercover EWP parking-29"/>
    <n v="0"/>
    <s v="29-29G--398"/>
    <s v=""/>
    <s v="29-29G-"/>
    <n v="0"/>
    <m/>
    <s v="not APN"/>
    <s v="not APN"/>
    <n v="0"/>
    <n v="0.93321994863893165"/>
    <n v="96660.997431946584"/>
    <s v="direct"/>
    <n v="1"/>
    <n v="8.1982781983026887E-2"/>
    <m/>
    <n v="0"/>
    <x v="1"/>
    <n v="0.94792744924916217"/>
    <n v="91627.612737544943"/>
    <x v="0"/>
    <x v="0"/>
    <n v="0"/>
    <x v="3"/>
    <x v="3"/>
    <n v="300000"/>
    <s v="Other smaller work items"/>
    <s v="Regional"/>
    <x v="1"/>
  </r>
  <r>
    <n v="1732"/>
    <s v="30-30E-______398"/>
    <n v="5038"/>
    <x v="35"/>
    <x v="35"/>
    <x v="125"/>
    <x v="10"/>
    <s v=""/>
    <s v=""/>
    <s v="YY"/>
    <s v="Special Provisions"/>
    <s v="S"/>
    <x v="3"/>
    <n v="398"/>
    <x v="49"/>
    <s v="Item"/>
    <s v="-"/>
    <s v="-"/>
    <n v="50000"/>
    <s v="57_YY"/>
    <s v="02__S"/>
    <s v="30-30E"/>
    <n v="179"/>
    <s v="179 - CEDUNA - GOODES ROAD EXTERNAL WORKS"/>
    <b v="1"/>
    <m/>
    <b v="1"/>
    <n v="1732"/>
    <s v=""/>
    <s v=""/>
    <s v="398-Allowance for undercover EWP parking-30"/>
    <n v="0"/>
    <s v="30-30E--398"/>
    <s v=""/>
    <s v="30-30E-"/>
    <n v="0"/>
    <m/>
    <s v="not APN"/>
    <s v="not APN"/>
    <n v="0"/>
    <n v="1.1750812567049809"/>
    <n v="108754.06283524905"/>
    <s v="direct"/>
    <n v="1"/>
    <n v="7.2225047930687403E-2"/>
    <m/>
    <n v="0"/>
    <x v="1"/>
    <n v="0.95349625446150599"/>
    <n v="103696.59157088124"/>
    <x v="0"/>
    <x v="0"/>
    <n v="0"/>
    <x v="3"/>
    <x v="3"/>
    <n v="300000"/>
    <s v="Other smaller work items"/>
    <s v="Regional"/>
    <x v="1"/>
  </r>
  <r>
    <n v="1791"/>
    <s v="31-31E-______398"/>
    <n v="5216"/>
    <x v="36"/>
    <x v="36"/>
    <x v="130"/>
    <x v="11"/>
    <s v=""/>
    <s v=""/>
    <s v="YY"/>
    <s v="Special Provisions"/>
    <s v="S"/>
    <x v="3"/>
    <n v="398"/>
    <x v="49"/>
    <s v="Item"/>
    <s v="-"/>
    <s v="-"/>
    <n v="50000"/>
    <s v="57_YY"/>
    <s v="02__S"/>
    <s v="31-31E"/>
    <n v="185"/>
    <s v="185 - CLARE - 14 LENNON STREET EXTERNAL WORKS"/>
    <b v="1"/>
    <m/>
    <b v="1"/>
    <n v="1791"/>
    <s v=""/>
    <s v=""/>
    <s v="398-Allowance for undercover EWP parking-31"/>
    <n v="0"/>
    <s v="31-31E--398"/>
    <s v=""/>
    <s v="31-31E-"/>
    <n v="0"/>
    <m/>
    <s v="not APN"/>
    <s v="not APN"/>
    <n v="0"/>
    <n v="0.77328604418108149"/>
    <n v="88664.302209054076"/>
    <s v="direct"/>
    <n v="1"/>
    <n v="9.0181740672600763E-2"/>
    <m/>
    <n v="1"/>
    <x v="1"/>
    <n v="0.94348712174702043"/>
    <n v="83653.627292928417"/>
    <x v="0"/>
    <x v="0"/>
    <n v="0"/>
    <x v="2"/>
    <x v="4"/>
    <n v="350000"/>
    <s v="Other smaller work items"/>
    <s v="Regional"/>
    <x v="0"/>
  </r>
  <r>
    <n v="1837"/>
    <s v="32-32E-______398"/>
    <n v="5359"/>
    <x v="22"/>
    <x v="22"/>
    <x v="133"/>
    <x v="10"/>
    <s v=""/>
    <s v=""/>
    <s v="YY"/>
    <s v="Special Provisions"/>
    <s v="S"/>
    <x v="3"/>
    <n v="398"/>
    <x v="49"/>
    <s v="Item"/>
    <s v="-"/>
    <s v="-"/>
    <n v="50000"/>
    <s v="57_YY"/>
    <s v="02__S"/>
    <s v="32-32E"/>
    <n v="191"/>
    <s v="191 - CLEVE - DEPOT STREET EXTERNAL WORKS"/>
    <b v="1"/>
    <m/>
    <b v="1"/>
    <n v="1837"/>
    <s v=""/>
    <s v=""/>
    <s v="398-Allowance for undercover EWP parking-32"/>
    <n v="0"/>
    <s v="32-32E--398"/>
    <s v=""/>
    <s v="32-32E-"/>
    <n v="0"/>
    <m/>
    <s v="not APN"/>
    <s v="not APN"/>
    <n v="0"/>
    <n v="1.0202500519930675"/>
    <n v="101012.50259965338"/>
    <s v="direct"/>
    <n v="1"/>
    <n v="7.8454281895930622E-2"/>
    <m/>
    <n v="0"/>
    <x v="1"/>
    <n v="0.95024381730531704"/>
    <n v="95986.506065857888"/>
    <x v="0"/>
    <x v="0"/>
    <n v="0"/>
    <x v="3"/>
    <x v="3"/>
    <n v="300000"/>
    <s v="Other smaller work items"/>
    <s v="Regional"/>
    <x v="1"/>
  </r>
  <r>
    <n v="1871"/>
    <s v="33-33C-______398"/>
    <n v="5461"/>
    <x v="12"/>
    <x v="12"/>
    <x v="135"/>
    <x v="10"/>
    <s v=""/>
    <s v=""/>
    <s v="YY"/>
    <s v="Special Provisions"/>
    <s v="S"/>
    <x v="3"/>
    <n v="398"/>
    <x v="49"/>
    <s v="Item"/>
    <s v="-"/>
    <s v="-"/>
    <n v="50000"/>
    <s v="57_YY"/>
    <s v="02__S"/>
    <s v="33-33C"/>
    <n v="195"/>
    <s v="195 - DAVENPORT - YORKEYS CROSSING ROAD EXTERNAL WORKS"/>
    <b v="1"/>
    <m/>
    <b v="1"/>
    <n v="1871"/>
    <s v=""/>
    <s v=""/>
    <s v="398-Allowance for undercover EWP parking-33"/>
    <n v="0"/>
    <s v="33-33C--398"/>
    <s v=""/>
    <s v="33-33C-"/>
    <n v="1"/>
    <m/>
    <s v="not APN"/>
    <s v="not APN"/>
    <n v="0"/>
    <n v="0.85413813570754082"/>
    <n v="92706.906785377039"/>
    <s v="direct"/>
    <n v="1"/>
    <n v="8.5962199071070985E-2"/>
    <m/>
    <n v="0"/>
    <x v="1"/>
    <n v="0.94543361577378848"/>
    <n v="87648.226089302581"/>
    <x v="1"/>
    <x v="0"/>
    <n v="0"/>
    <x v="3"/>
    <x v="3"/>
    <n v="300000"/>
    <s v="Other smaller work items"/>
    <s v="Regional"/>
    <x v="1"/>
  </r>
  <r>
    <n v="1896"/>
    <s v="34-34B-______398"/>
    <n v="5534"/>
    <x v="37"/>
    <x v="37"/>
    <x v="137"/>
    <x v="11"/>
    <s v=""/>
    <s v=""/>
    <s v="YY"/>
    <s v="Special Provisions"/>
    <s v="S"/>
    <x v="3"/>
    <n v="398"/>
    <x v="49"/>
    <s v="Item"/>
    <s v="-"/>
    <s v="-"/>
    <n v="50000"/>
    <s v="57_YY"/>
    <s v="02__S"/>
    <s v="34-34B"/>
    <n v="198"/>
    <s v="198 - KINGSCOTE - 32 TELEGRAPH ROAD EXTERNAL WORKS"/>
    <b v="1"/>
    <m/>
    <b v="1"/>
    <n v="1896"/>
    <s v=""/>
    <s v=""/>
    <s v="398-Allowance for undercover EWP parking-34"/>
    <n v="0"/>
    <s v="34-34B--398"/>
    <s v=""/>
    <s v="34-34B-"/>
    <n v="1"/>
    <m/>
    <s v="not APN"/>
    <s v="not APN"/>
    <n v="0"/>
    <n v="1.4210537105613985"/>
    <n v="121052.68552806991"/>
    <s v="direct"/>
    <n v="1"/>
    <n v="6.4614742155653063E-2"/>
    <m/>
    <n v="0"/>
    <x v="1"/>
    <n v="0.95839587616008814"/>
    <n v="116016.39460820619"/>
    <x v="1"/>
    <x v="0"/>
    <n v="0"/>
    <x v="3"/>
    <x v="3"/>
    <n v="300000"/>
    <s v="Other smaller work items"/>
    <s v="Regional"/>
    <x v="1"/>
  </r>
  <r>
    <n v="1938"/>
    <s v="35-35D-______398"/>
    <n v="5664"/>
    <x v="8"/>
    <x v="8"/>
    <x v="140"/>
    <x v="11"/>
    <s v=""/>
    <s v=""/>
    <s v="YY"/>
    <s v="Special Provisions"/>
    <s v="S"/>
    <x v="3"/>
    <n v="398"/>
    <x v="49"/>
    <s v="Item"/>
    <s v="-"/>
    <s v="-"/>
    <n v="50000"/>
    <s v="57_YY"/>
    <s v="02__S"/>
    <s v="35-35D"/>
    <n v="203"/>
    <s v="203 - GUMERACHA - BIRDWOOD ROAD EXTERNAL WORKS"/>
    <b v="1"/>
    <m/>
    <b v="1"/>
    <n v="1938"/>
    <s v=""/>
    <s v=""/>
    <s v="398-Allowance for undercover EWP parking-35"/>
    <n v="0"/>
    <s v="35-35D--398"/>
    <s v=""/>
    <s v="35-35D-"/>
    <n v="0"/>
    <m/>
    <s v="not APN"/>
    <s v="not APN"/>
    <n v="0"/>
    <n v="0.61101110530168357"/>
    <n v="80550.555265084186"/>
    <s v="direct"/>
    <n v="1"/>
    <n v="0.10027067941355537"/>
    <m/>
    <n v="0"/>
    <x v="1"/>
    <n v="0.93768701684070688"/>
    <n v="75531.20987137928"/>
    <x v="0"/>
    <x v="1"/>
    <n v="0"/>
    <x v="3"/>
    <x v="3"/>
    <n v="300000"/>
    <s v="Other smaller work items"/>
    <s v="Regional"/>
    <x v="1"/>
  </r>
  <r>
    <n v="2003"/>
    <s v="36-36D-______398"/>
    <n v="5848"/>
    <x v="13"/>
    <x v="13"/>
    <x v="142"/>
    <x v="11"/>
    <s v=""/>
    <s v=""/>
    <s v="YY"/>
    <s v="Special Provisions"/>
    <s v="S"/>
    <x v="3"/>
    <n v="398"/>
    <x v="49"/>
    <s v="Item"/>
    <s v="-"/>
    <s v="-"/>
    <n v="50000"/>
    <s v="57_YY"/>
    <s v="02__S"/>
    <s v="36-36D"/>
    <n v="208"/>
    <s v="208 - MT BARKER - 31 ALEXANDRINA ROAD EXTERNAL WORKS"/>
    <b v="1"/>
    <m/>
    <b v="1"/>
    <n v="2003"/>
    <s v=""/>
    <s v=""/>
    <s v="398-Allowance for undercover EWP parking-36"/>
    <n v="0"/>
    <s v="36-36D--398"/>
    <s v=""/>
    <s v="36-36D-"/>
    <n v="0"/>
    <m/>
    <s v="not APN"/>
    <s v="not APN"/>
    <n v="0"/>
    <n v="0.61161841435877295"/>
    <n v="80580.920717938658"/>
    <s v="direct"/>
    <n v="1"/>
    <n v="0.10003011747227523"/>
    <m/>
    <n v="0"/>
    <x v="1"/>
    <n v="0.93742058575417186"/>
    <n v="75538.213900020535"/>
    <x v="0"/>
    <x v="0"/>
    <n v="0"/>
    <x v="3"/>
    <x v="3"/>
    <n v="300000"/>
    <s v="Other smaller work items"/>
    <s v="Regional"/>
    <x v="1"/>
  </r>
  <r>
    <n v="2042"/>
    <s v="37-37E-______398"/>
    <n v="5969"/>
    <x v="38"/>
    <x v="38"/>
    <x v="145"/>
    <x v="10"/>
    <s v=""/>
    <s v=""/>
    <s v="YY"/>
    <s v="Special Provisions"/>
    <s v="S"/>
    <x v="3"/>
    <n v="398"/>
    <x v="49"/>
    <s v="Item"/>
    <s v="-"/>
    <s v="-"/>
    <n v="50000"/>
    <s v="57_YY"/>
    <s v="02__S"/>
    <s v="37-37E"/>
    <n v="214"/>
    <s v="214 - VICTOR HARBOR - 45 MENTONE ROAD EXTERNAL WORKS"/>
    <b v="1"/>
    <m/>
    <b v="1"/>
    <n v="2042"/>
    <s v=""/>
    <s v=""/>
    <s v="398-Allowance for undercover EWP parking-37"/>
    <n v="0"/>
    <s v="37-37E--398"/>
    <s v=""/>
    <s v="37-37E-"/>
    <n v="0"/>
    <m/>
    <s v="not APN"/>
    <s v="not APN"/>
    <n v="0"/>
    <n v="0.69174982492276005"/>
    <n v="84587.491246138001"/>
    <s v="direct"/>
    <n v="1"/>
    <n v="9.4915041306572731E-2"/>
    <m/>
    <n v="0"/>
    <x v="0"/>
    <n v="0.94034172309710606"/>
    <n v="79541.147270854781"/>
    <x v="0"/>
    <x v="0"/>
    <n v="0"/>
    <x v="3"/>
    <x v="3"/>
    <n v="300000"/>
    <s v="Other smaller work items"/>
    <s v="Metropolitan"/>
    <x v="1"/>
  </r>
  <r>
    <n v="2058"/>
    <s v="38-38C-______398"/>
    <n v="6022"/>
    <x v="39"/>
    <x v="39"/>
    <x v="146"/>
    <x v="11"/>
    <s v=""/>
    <s v=""/>
    <s v="YY"/>
    <s v="Special Provisions"/>
    <s v="S"/>
    <x v="3"/>
    <n v="398"/>
    <x v="49"/>
    <s v="Item"/>
    <s v="-"/>
    <s v="-"/>
    <n v="50000"/>
    <s v="57_YY"/>
    <s v="02__S"/>
    <s v="38-38C"/>
    <n v="218"/>
    <s v="218 - KADINA - SOUTH TERRACE EXTERNAL WORKS"/>
    <b v="1"/>
    <m/>
    <b v="1"/>
    <n v="2058"/>
    <s v=""/>
    <s v=""/>
    <s v="398-Allowance for undercover EWP parking-38"/>
    <n v="0"/>
    <s v="38-38C--398"/>
    <s v=""/>
    <s v="38-38C-"/>
    <n v="1"/>
    <m/>
    <s v="not APN"/>
    <s v="not APN"/>
    <n v="0"/>
    <n v="0.772101308405169"/>
    <n v="88605.065420258456"/>
    <s v="direct"/>
    <n v="1"/>
    <n v="9.0139570678556769E-2"/>
    <m/>
    <n v="0"/>
    <x v="1"/>
    <n v="0.94341557945786936"/>
    <n v="83591.399136355554"/>
    <x v="1"/>
    <x v="0"/>
    <n v="0"/>
    <x v="3"/>
    <x v="3"/>
    <n v="300000"/>
    <s v="Other smaller work items"/>
    <s v="Regional"/>
    <x v="1"/>
  </r>
  <r>
    <n v="2102"/>
    <s v="39-39E-______398"/>
    <n v="6164"/>
    <x v="18"/>
    <x v="18"/>
    <x v="150"/>
    <x v="11"/>
    <s v=""/>
    <s v=""/>
    <s v="YY"/>
    <s v="Special Provisions"/>
    <s v="S"/>
    <x v="3"/>
    <n v="398"/>
    <x v="49"/>
    <s v="Item"/>
    <s v="-"/>
    <s v="-"/>
    <n v="50000"/>
    <s v="57_YY"/>
    <s v="02__S"/>
    <s v="39-39E"/>
    <n v="224"/>
    <s v="224 - PT PIRIE - FEELEY STREET EXTERNAL WORKS"/>
    <b v="1"/>
    <m/>
    <b v="1"/>
    <n v="2102"/>
    <s v=""/>
    <s v=""/>
    <s v="398-Allowance for undercover EWP parking-39"/>
    <n v="0"/>
    <s v="39-39E--398"/>
    <s v=""/>
    <s v="39-39E-"/>
    <n v="1"/>
    <m/>
    <s v="not APN"/>
    <s v="not APN"/>
    <n v="0"/>
    <n v="0.67533051677884692"/>
    <n v="83766.525838942354"/>
    <s v="direct"/>
    <n v="1"/>
    <n v="9.010044841174443E-2"/>
    <m/>
    <n v="0"/>
    <x v="1"/>
    <n v="0.93959210286601913"/>
    <n v="78706.366162792576"/>
    <x v="1"/>
    <x v="0"/>
    <n v="0"/>
    <x v="3"/>
    <x v="3"/>
    <n v="300000"/>
    <s v="Other smaller work items"/>
    <s v="Regional"/>
    <x v="1"/>
  </r>
  <r>
    <n v="2128"/>
    <s v="40-40B-______398"/>
    <n v="6239"/>
    <x v="10"/>
    <x v="10"/>
    <x v="13"/>
    <x v="11"/>
    <s v=""/>
    <s v=""/>
    <s v="YY"/>
    <s v="Special Provisions"/>
    <s v="S"/>
    <x v="3"/>
    <n v="398"/>
    <x v="49"/>
    <s v="Item"/>
    <s v="-"/>
    <s v="-"/>
    <n v="50000"/>
    <s v="57_YY"/>
    <s v="02__S"/>
    <s v="40-40B"/>
    <n v="227"/>
    <s v="227 - YORKETOWN - WAROOKA ROAD EXTERNAL WORKS"/>
    <b v="1"/>
    <m/>
    <b v="1"/>
    <n v="2128"/>
    <s v=""/>
    <s v=""/>
    <s v="398-Allowance for undercover EWP parking-40"/>
    <n v="0"/>
    <s v="40-40B--398"/>
    <s v=""/>
    <s v="40-40B-"/>
    <n v="0"/>
    <m/>
    <s v="not APN"/>
    <s v="not APN"/>
    <n v="0"/>
    <n v="0.85120110737041266"/>
    <n v="92560.05536852064"/>
    <s v="direct"/>
    <n v="1"/>
    <n v="8.5843887602672198E-2"/>
    <m/>
    <n v="0"/>
    <x v="1"/>
    <n v="0.94589234117963028"/>
    <n v="87551.847472246198"/>
    <x v="0"/>
    <x v="0"/>
    <n v="0"/>
    <x v="3"/>
    <x v="3"/>
    <n v="300000"/>
    <s v="Other smaller work items"/>
    <s v="Regional"/>
    <x v="1"/>
  </r>
  <r>
    <n v="2160"/>
    <s v="41-41C-______398"/>
    <n v="6388"/>
    <x v="40"/>
    <x v="40"/>
    <x v="154"/>
    <x v="10"/>
    <s v=""/>
    <s v=""/>
    <s v="YY"/>
    <s v="Special Provisions"/>
    <s v="S"/>
    <x v="3"/>
    <n v="398"/>
    <x v="49"/>
    <s v="Item"/>
    <s v="-"/>
    <s v="-"/>
    <n v="50000"/>
    <s v="57_YY"/>
    <s v="02__S"/>
    <s v="41-41C"/>
    <n v="231"/>
    <s v="231 - SEAFORD - 37 SHEARER DRIVE External Works"/>
    <b v="1"/>
    <m/>
    <b v="1"/>
    <n v="2160"/>
    <s v=""/>
    <s v=""/>
    <s v="398-Allowance for undercover EWP parking-41"/>
    <n v="0"/>
    <s v="41-41C--398"/>
    <s v=""/>
    <s v="41-41C-"/>
    <n v="0"/>
    <m/>
    <s v="not APN"/>
    <s v="not APN"/>
    <n v="0"/>
    <n v="0.60890183887915938"/>
    <n v="80445.091943957974"/>
    <s v="direct"/>
    <n v="1"/>
    <n v="0.10000443626001369"/>
    <m/>
    <n v="1"/>
    <x v="0"/>
    <n v="0.93784580414821017"/>
    <n v="75445.091943957974"/>
    <x v="0"/>
    <x v="1"/>
    <n v="0"/>
    <x v="3"/>
    <x v="3"/>
    <n v="300000"/>
    <s v="Other smaller work items"/>
    <s v="Metropolitan"/>
    <x v="0"/>
  </r>
  <r>
    <n v="476"/>
    <s v="7-7A-________292"/>
    <n v="1325"/>
    <x v="0"/>
    <x v="0"/>
    <x v="1"/>
    <x v="1"/>
    <s v=""/>
    <s v=""/>
    <s v="YY"/>
    <s v="Special Provisions"/>
    <s v="A"/>
    <x v="1"/>
    <n v="292"/>
    <x v="236"/>
    <s v="Item"/>
    <s v="-"/>
    <s v="-"/>
    <n v="100000"/>
    <s v="57_YY"/>
    <s v="01__A"/>
    <s v="7-7A"/>
    <n v="44"/>
    <s v="044 - KESWICK - 1 ANZAC HIGHWAY OFFICE BUILDING"/>
    <b v="1"/>
    <m/>
    <b v="1"/>
    <n v="476"/>
    <s v=""/>
    <s v=""/>
    <s v="292-Allowance for upgrading ground floor lobby and waiting area at main entrance including light fitting, furniture, fitout, intercom system, access control and security room-7"/>
    <n v="0"/>
    <s v="7-7A--292"/>
    <s v=""/>
    <s v="7-7A-"/>
    <n v="0"/>
    <m/>
    <s v="not APN"/>
    <s v="not APN"/>
    <n v="0"/>
    <n v="0.60882316575975093"/>
    <n v="160882.3165759751"/>
    <s v="direct"/>
    <n v="1"/>
    <n v="0.10000088373843743"/>
    <m/>
    <n v="1"/>
    <x v="0"/>
    <n v="0.93783079843594719"/>
    <n v="150880.39140867154"/>
    <x v="0"/>
    <x v="0"/>
    <n v="0"/>
    <x v="0"/>
    <x v="1"/>
    <n v="350000"/>
    <s v="Other smaller work items"/>
    <s v="Metropolitan"/>
    <x v="0"/>
  </r>
  <r>
    <n v="101"/>
    <s v="1-1B-1BM______39"/>
    <n v="299"/>
    <x v="23"/>
    <x v="23"/>
    <x v="162"/>
    <x v="88"/>
    <s v="1BM"/>
    <s v="Maintenance Workshop"/>
    <s v="SB"/>
    <s v="Substructure"/>
    <s v="S"/>
    <x v="3"/>
    <n v="39"/>
    <x v="156"/>
    <s v="Item"/>
    <s v="-"/>
    <s v="-"/>
    <n v="4000"/>
    <s v="00_SB"/>
    <s v="02__S"/>
    <s v="1-1B-1BM"/>
    <n v="11"/>
    <s v="011 - ANGLE PARK - 500 GRAND JUNCTION ROAD POLE CONSTRUCTION Maintenance Workshop"/>
    <b v="1"/>
    <m/>
    <b v="1"/>
    <n v="101"/>
    <s v="Structural integrity of slab affected by rising salts and corrosion"/>
    <s v="Complete slab failure and continual de-lamination of floor finishes"/>
    <s v="39-Allowance for partial concrete slab remediation-1"/>
    <n v="1"/>
    <s v="1-1B-1BM-39"/>
    <s v=""/>
    <s v="1-1B-1BM"/>
    <n v="0"/>
    <n v="8"/>
    <s v="minor"/>
    <n v="0.68021571428571437"/>
    <n v="6720.8628571428571"/>
    <n v="0.68021571428571437"/>
    <n v="6720.8628571428571"/>
    <s v="direct"/>
    <n v="1"/>
    <n v="0.10317487860537579"/>
    <m/>
    <n v="1"/>
    <x v="0"/>
    <n v="0.9362326776068719"/>
    <n v="6292.2914285714287"/>
    <x v="0"/>
    <x v="0"/>
    <n v="0"/>
    <x v="1"/>
    <x v="9"/>
    <n v="350000"/>
    <s v="Other smaller work items"/>
    <s v="Metropolitan"/>
    <x v="0"/>
  </r>
  <r>
    <n v="109"/>
    <s v="1-1B-1BM_____100"/>
    <n v="322"/>
    <x v="23"/>
    <x v="23"/>
    <x v="162"/>
    <x v="88"/>
    <s v="1BM"/>
    <s v="Maintenance Workshop"/>
    <s v="ST"/>
    <s v="Statutory Charges"/>
    <s v="O"/>
    <x v="4"/>
    <n v="100"/>
    <x v="39"/>
    <s v="Item"/>
    <s v="-"/>
    <s v="-"/>
    <n v="200"/>
    <s v="55_ST"/>
    <s v="05__O"/>
    <s v="1-1B-1BM"/>
    <n v="11"/>
    <s v="011 - ANGLE PARK - 500 GRAND JUNCTION ROAD POLE CONSTRUCTION Maintenance Workshop"/>
    <b v="1"/>
    <m/>
    <b v="1"/>
    <n v="109"/>
    <s v="Statutory fees applicable to all building works"/>
    <s v="Levies need to be paid to obtain Development Approval"/>
    <s v="100-Statutory Charges - CITB Levy and Development Approval Fees-1"/>
    <n v="1"/>
    <s v="1-1B-1BM-100"/>
    <s v=""/>
    <s v="1-1B-1BM"/>
    <n v="0"/>
    <n v="8"/>
    <s v="minor"/>
    <n v="0.68021571428571437"/>
    <n v="336.04314285714287"/>
    <n v="0.68021571428571437"/>
    <n v="0"/>
    <s v="on costs"/>
    <n v="1"/>
    <n v="0.10317487860537579"/>
    <m/>
    <n v="1"/>
    <x v="0"/>
    <n v="0.9362326776068719"/>
    <n v="0"/>
    <x v="0"/>
    <x v="0"/>
    <n v="0"/>
    <x v="1"/>
    <x v="9"/>
    <n v="350000"/>
    <s v="Other smaller work items"/>
    <s v="Metropolitan"/>
    <x v="0"/>
  </r>
  <r>
    <n v="195"/>
    <s v="2-2G-________394"/>
    <n v="588"/>
    <x v="6"/>
    <x v="6"/>
    <x v="45"/>
    <x v="11"/>
    <s v=""/>
    <s v=""/>
    <s v="YY"/>
    <s v="Special Provisions"/>
    <s v="S"/>
    <x v="3"/>
    <n v="394"/>
    <x v="50"/>
    <s v="Item"/>
    <s v="-"/>
    <s v="-"/>
    <n v="65000"/>
    <s v="57_YY"/>
    <s v="02__S"/>
    <s v="2-2G"/>
    <n v="21"/>
    <s v="021 - ANGLE PARK - 480 GRAND JUNCTION ROAD EXTERNAL WORKS"/>
    <b v="1"/>
    <m/>
    <b v="1"/>
    <n v="195"/>
    <s v=""/>
    <s v=""/>
    <s v="394-Allowance for Wash Bay-2"/>
    <n v="0"/>
    <s v="2-2G--394"/>
    <s v=""/>
    <s v="2-2G-"/>
    <n v="0"/>
    <m/>
    <s v="not APN"/>
    <s v="not APN"/>
    <n v="0"/>
    <n v="0.61287047812817896"/>
    <n v="104836.58107833163"/>
    <s v="direct"/>
    <n v="1"/>
    <n v="0.10020459502188014"/>
    <m/>
    <n v="0"/>
    <x v="0"/>
    <n v="0.93692649150934704"/>
    <n v="98224.170091556443"/>
    <x v="0"/>
    <x v="0"/>
    <n v="0"/>
    <x v="3"/>
    <x v="3"/>
    <n v="300000"/>
    <s v="Other smaller work items"/>
    <s v="Metropolitan"/>
    <x v="1"/>
  </r>
  <r>
    <n v="261"/>
    <s v="3-3G-________394"/>
    <n v="792"/>
    <x v="5"/>
    <x v="5"/>
    <x v="7"/>
    <x v="3"/>
    <s v=""/>
    <s v=""/>
    <s v="YY"/>
    <s v="Special Provisions"/>
    <s v="S"/>
    <x v="3"/>
    <n v="394"/>
    <x v="50"/>
    <s v="Item"/>
    <s v="-"/>
    <s v="-"/>
    <n v="65000"/>
    <s v="57_YY"/>
    <s v="02__S"/>
    <s v="3-3G"/>
    <n v="29"/>
    <s v="029 - ANGLE PARK - 622 SOUTH ROAD SUBSTATION WORKSHOP"/>
    <b v="1"/>
    <m/>
    <b v="1"/>
    <n v="261"/>
    <s v=""/>
    <s v=""/>
    <s v="394-Allowance for Wash Bay-3"/>
    <n v="0"/>
    <s v="3-3G--394"/>
    <s v=""/>
    <s v="3-3G-"/>
    <n v="0"/>
    <m/>
    <s v="not APN"/>
    <s v="not APN"/>
    <n v="0"/>
    <n v="0.61354871794871801"/>
    <n v="104880.66666666667"/>
    <s v="direct"/>
    <n v="1"/>
    <n v="0.10024174579159509"/>
    <m/>
    <n v="0"/>
    <x v="0"/>
    <n v="0.93643569517101977"/>
    <n v="98214"/>
    <x v="0"/>
    <x v="0"/>
    <n v="0"/>
    <x v="3"/>
    <x v="3"/>
    <n v="300000"/>
    <s v="Other smaller work items"/>
    <s v="Metropolitan"/>
    <x v="1"/>
  </r>
  <r>
    <n v="330"/>
    <s v="4-4E-________394"/>
    <n v="989"/>
    <x v="14"/>
    <x v="14"/>
    <x v="33"/>
    <x v="11"/>
    <s v=""/>
    <s v=""/>
    <s v="YY"/>
    <s v="Special Provisions"/>
    <s v="S"/>
    <x v="3"/>
    <n v="394"/>
    <x v="50"/>
    <s v="Item"/>
    <s v="-"/>
    <s v="-"/>
    <n v="65000"/>
    <s v="57_YY"/>
    <s v="02__S"/>
    <s v="4-4E"/>
    <n v="35"/>
    <s v="035 - ELIZABETH - PEWSEY AVENUE EXTERNAL WORKS"/>
    <b v="1"/>
    <m/>
    <b v="1"/>
    <n v="330"/>
    <s v=""/>
    <s v=""/>
    <s v="394-Allowance for Wash Bay-4"/>
    <n v="0"/>
    <s v="4-4E--394"/>
    <s v=""/>
    <s v="4-4E-"/>
    <n v="0"/>
    <m/>
    <s v="not APN"/>
    <s v="not APN"/>
    <n v="0"/>
    <n v="0.60990146274489099"/>
    <n v="104643.59507841791"/>
    <s v="direct"/>
    <n v="1"/>
    <n v="0.10001910898994268"/>
    <m/>
    <n v="0"/>
    <x v="0"/>
    <n v="0.9376777496183254"/>
    <n v="98121.970745102182"/>
    <x v="0"/>
    <x v="0"/>
    <n v="0"/>
    <x v="3"/>
    <x v="3"/>
    <n v="300000"/>
    <s v="Other smaller work items"/>
    <s v="Metropolitan"/>
    <x v="1"/>
  </r>
  <r>
    <n v="357"/>
    <s v="5-5B-________394"/>
    <n v="1072"/>
    <x v="17"/>
    <x v="17"/>
    <x v="51"/>
    <x v="11"/>
    <s v=""/>
    <s v=""/>
    <s v="YY"/>
    <s v="Special Provisions"/>
    <s v="S"/>
    <x v="3"/>
    <n v="394"/>
    <x v="50"/>
    <s v="Item"/>
    <s v="-"/>
    <s v="-"/>
    <n v="65000"/>
    <s v="57_YY"/>
    <s v="02__S"/>
    <s v="5-5B"/>
    <n v="38"/>
    <s v="038 - HINDMARSH - 1 STATION PLACE EXTERNAL WORKS"/>
    <b v="1"/>
    <m/>
    <b v="1"/>
    <n v="357"/>
    <s v=""/>
    <s v=""/>
    <s v="394-Allowance for Wash Bay-5"/>
    <n v="0"/>
    <s v="5-5B--394"/>
    <s v=""/>
    <s v="5-5B-"/>
    <n v="0"/>
    <m/>
    <s v="not APN"/>
    <s v="not APN"/>
    <n v="0"/>
    <n v="0.61142605781315451"/>
    <n v="104742.69375785504"/>
    <s v="direct"/>
    <n v="1"/>
    <n v="0.10010084445072379"/>
    <m/>
    <n v="0"/>
    <x v="0"/>
    <n v="0.93760519374367279"/>
    <n v="98207.293674067871"/>
    <x v="0"/>
    <x v="0"/>
    <n v="0"/>
    <x v="3"/>
    <x v="3"/>
    <n v="300000"/>
    <s v="Other smaller work items"/>
    <s v="Metropolitan"/>
    <x v="1"/>
  </r>
  <r>
    <n v="931"/>
    <s v="12-12H-______394"/>
    <n v="2625"/>
    <x v="3"/>
    <x v="3"/>
    <x v="76"/>
    <x v="11"/>
    <s v=""/>
    <s v=""/>
    <s v="YY"/>
    <s v="Special Provisions"/>
    <s v="S"/>
    <x v="3"/>
    <n v="394"/>
    <x v="50"/>
    <s v="Item"/>
    <s v="-"/>
    <s v="-"/>
    <n v="65000"/>
    <s v="57_YY"/>
    <s v="02__S"/>
    <s v="12-12H"/>
    <n v="82"/>
    <s v="082 - MARLESTON SOUTH - 41-55 BARNES AVENUE EXTERNAL WORKS"/>
    <b v="1"/>
    <m/>
    <b v="1"/>
    <n v="931"/>
    <s v=""/>
    <s v=""/>
    <s v="394-Allowance for Wash Bay-12"/>
    <n v="0"/>
    <s v="12-12H--394"/>
    <s v=""/>
    <s v="12-12H-"/>
    <n v="0"/>
    <m/>
    <s v="not APN"/>
    <s v="not APN"/>
    <n v="0"/>
    <n v="0.61017403715802609"/>
    <n v="104661.31241527171"/>
    <s v="direct"/>
    <n v="1"/>
    <n v="0.10004128457383138"/>
    <m/>
    <n v="0"/>
    <x v="0"/>
    <n v="0.93768980778685429"/>
    <n v="98139.84592139603"/>
    <x v="0"/>
    <x v="0"/>
    <n v="0"/>
    <x v="3"/>
    <x v="3"/>
    <n v="300000"/>
    <s v="Other smaller work items"/>
    <s v="Metropolitan"/>
    <x v="1"/>
  </r>
  <r>
    <n v="1048"/>
    <s v="15-15I-______394"/>
    <n v="3001"/>
    <x v="1"/>
    <x v="1"/>
    <x v="85"/>
    <x v="67"/>
    <s v=""/>
    <s v=""/>
    <s v="YY"/>
    <s v="Special Provisions"/>
    <s v="S"/>
    <x v="3"/>
    <n v="394"/>
    <x v="50"/>
    <s v="Item"/>
    <s v="-"/>
    <s v="-"/>
    <n v="65000"/>
    <s v="57_YY"/>
    <s v="02__S"/>
    <s v="15-15I"/>
    <n v="101"/>
    <s v="101 - ST MARYS - 33 AYLIFFES ROAD WASH BAY"/>
    <b v="1"/>
    <m/>
    <b v="1"/>
    <n v="1048"/>
    <s v=""/>
    <s v=""/>
    <s v="394-Allowance for Wash Bay-15"/>
    <n v="0"/>
    <s v="15-15I--394"/>
    <s v=""/>
    <s v="15-15I-"/>
    <n v="0"/>
    <m/>
    <s v="not APN"/>
    <s v="not APN"/>
    <n v="0"/>
    <n v="0.62021538461538461"/>
    <n v="105314"/>
    <s v="direct"/>
    <n v="1"/>
    <n v="0.10029880686211003"/>
    <m/>
    <n v="1"/>
    <x v="0"/>
    <n v="0.93827981085135881"/>
    <n v="98814"/>
    <x v="0"/>
    <x v="0"/>
    <n v="0"/>
    <x v="2"/>
    <x v="4"/>
    <n v="350000"/>
    <s v="Other smaller work items"/>
    <s v="Metropolitan"/>
    <x v="0"/>
  </r>
  <r>
    <n v="1177"/>
    <s v="20-20C-______394"/>
    <n v="3391"/>
    <x v="32"/>
    <x v="32"/>
    <x v="95"/>
    <x v="11"/>
    <s v=""/>
    <s v=""/>
    <s v="YY"/>
    <s v="Special Provisions"/>
    <s v="S"/>
    <x v="3"/>
    <n v="394"/>
    <x v="50"/>
    <s v="Item"/>
    <s v="-"/>
    <s v="-"/>
    <n v="65000"/>
    <s v="57_YY"/>
    <s v="02__S"/>
    <s v="20-20C"/>
    <n v="117"/>
    <s v="117 - BARMERA - 59-61 TONKIN AVENUE EXTERNAL WORKS"/>
    <b v="1"/>
    <m/>
    <b v="1"/>
    <n v="1177"/>
    <s v=""/>
    <s v=""/>
    <s v="394-Allowance for Wash Bay-20"/>
    <n v="0"/>
    <s v="20-20C--394"/>
    <s v=""/>
    <s v="20-20C-"/>
    <n v="0"/>
    <m/>
    <s v="not APN"/>
    <s v="not APN"/>
    <n v="0"/>
    <n v="0.85420873979310619"/>
    <n v="120523.5680865519"/>
    <s v="direct"/>
    <n v="1"/>
    <n v="8.5880290772047146E-2"/>
    <m/>
    <n v="0"/>
    <x v="1"/>
    <n v="0.94538491392226898"/>
    <n v="113941.16304110958"/>
    <x v="0"/>
    <x v="0"/>
    <n v="0"/>
    <x v="3"/>
    <x v="3"/>
    <n v="300000"/>
    <s v="Other smaller work items"/>
    <s v="Regional"/>
    <x v="1"/>
  </r>
  <r>
    <n v="1238"/>
    <s v="21-21D-______394"/>
    <n v="3565"/>
    <x v="4"/>
    <x v="4"/>
    <x v="38"/>
    <x v="27"/>
    <s v=""/>
    <s v=""/>
    <s v="YY"/>
    <s v="Special Provisions"/>
    <s v="S"/>
    <x v="3"/>
    <n v="394"/>
    <x v="50"/>
    <s v="Item"/>
    <s v="-"/>
    <s v="-"/>
    <n v="65000"/>
    <s v="57_YY"/>
    <s v="02__S"/>
    <s v="21-21D"/>
    <n v="122"/>
    <s v="122 - MT GAMBIER - 18 AVEY ROAD WASHDOWN BAY / SHED"/>
    <b v="1"/>
    <m/>
    <b v="1"/>
    <n v="1238"/>
    <s v=""/>
    <s v=""/>
    <s v="394-Allowance for Wash Bay-21"/>
    <n v="0"/>
    <s v="21-21D--394"/>
    <s v=""/>
    <s v="21-21D-"/>
    <n v="0"/>
    <m/>
    <s v="not APN"/>
    <s v="not APN"/>
    <n v="0"/>
    <n v="0.86483182198212116"/>
    <n v="121214.06842883787"/>
    <s v="direct"/>
    <n v="1"/>
    <n v="8.6154357893443528E-2"/>
    <m/>
    <n v="0"/>
    <x v="1"/>
    <n v="0.94482048898013438"/>
    <n v="114525.53540420606"/>
    <x v="0"/>
    <x v="0"/>
    <n v="0"/>
    <x v="3"/>
    <x v="3"/>
    <n v="300000"/>
    <s v="Other smaller work items"/>
    <s v="Regional"/>
    <x v="1"/>
  </r>
  <r>
    <n v="1348"/>
    <s v="22-22E-______394"/>
    <n v="3873"/>
    <x v="15"/>
    <x v="15"/>
    <x v="22"/>
    <x v="11"/>
    <s v=""/>
    <s v=""/>
    <s v="YY"/>
    <s v="Special Provisions"/>
    <s v="S"/>
    <x v="3"/>
    <n v="394"/>
    <x v="50"/>
    <s v="Item"/>
    <s v="-"/>
    <s v="-"/>
    <n v="65000"/>
    <s v="57_YY"/>
    <s v="02__S"/>
    <s v="22-22E"/>
    <n v="130"/>
    <s v="130 - NARACOORTE - 99 CEDAR AVENUE EXTERNAL WORKS"/>
    <b v="1"/>
    <m/>
    <b v="1"/>
    <n v="1348"/>
    <s v=""/>
    <s v=""/>
    <s v="394-Allowance for Wash Bay-22"/>
    <n v="0"/>
    <s v="22-22E--394"/>
    <s v=""/>
    <s v="22-22E-"/>
    <n v="0"/>
    <m/>
    <s v="not APN"/>
    <s v="not APN"/>
    <n v="0"/>
    <n v="0.85124977011494252"/>
    <n v="120331.23505747128"/>
    <s v="direct"/>
    <n v="1"/>
    <n v="8.5896096871919E-2"/>
    <m/>
    <n v="0"/>
    <x v="1"/>
    <n v="0.94598243758658718"/>
    <n v="113831.23505747128"/>
    <x v="0"/>
    <x v="0"/>
    <n v="0"/>
    <x v="3"/>
    <x v="3"/>
    <n v="300000"/>
    <s v="Other smaller work items"/>
    <s v="Regional"/>
    <x v="1"/>
  </r>
  <r>
    <n v="1405"/>
    <s v="23-23D-______394"/>
    <n v="4032"/>
    <x v="21"/>
    <x v="21"/>
    <x v="103"/>
    <x v="11"/>
    <s v=""/>
    <s v=""/>
    <s v="YY"/>
    <s v="Special Provisions"/>
    <s v="S"/>
    <x v="3"/>
    <n v="394"/>
    <x v="50"/>
    <s v="Item"/>
    <s v="-"/>
    <s v="-"/>
    <n v="65000"/>
    <s v="57_YY"/>
    <s v="02__S"/>
    <s v="23-23D"/>
    <n v="135"/>
    <s v="135 - BORDERTOWN - POWER HOUSE ROAD EXTERNAL WORKS"/>
    <b v="1"/>
    <m/>
    <b v="1"/>
    <n v="1405"/>
    <s v=""/>
    <s v=""/>
    <s v="394-Allowance for Wash Bay-23"/>
    <n v="0"/>
    <s v="23-23D--394"/>
    <s v=""/>
    <s v="23-23D-"/>
    <n v="0"/>
    <m/>
    <s v="not APN"/>
    <s v="not APN"/>
    <n v="0"/>
    <n v="0.85517256346179138"/>
    <n v="120586.21662501644"/>
    <s v="direct"/>
    <n v="1"/>
    <n v="8.5919668035966471E-2"/>
    <m/>
    <n v="0"/>
    <x v="1"/>
    <n v="0.94540895322943974"/>
    <n v="114003.28883335525"/>
    <x v="0"/>
    <x v="0"/>
    <n v="0"/>
    <x v="3"/>
    <x v="3"/>
    <n v="300000"/>
    <s v="Other smaller work items"/>
    <s v="Regional"/>
    <x v="1"/>
  </r>
  <r>
    <n v="1449"/>
    <s v="24-24D-______394"/>
    <n v="4161"/>
    <x v="19"/>
    <x v="19"/>
    <x v="105"/>
    <x v="11"/>
    <s v=""/>
    <s v=""/>
    <s v="YY"/>
    <s v="Special Provisions"/>
    <s v="S"/>
    <x v="3"/>
    <n v="394"/>
    <x v="50"/>
    <s v="Item"/>
    <s v="-"/>
    <s v="-"/>
    <n v="65000"/>
    <s v="57_YY"/>
    <s v="02__S"/>
    <s v="24-24D"/>
    <n v="140"/>
    <s v="140 - MURRAY BRIDGE - 16-18 WILLOW AVENUE EXTERNAL WORKS"/>
    <b v="1"/>
    <m/>
    <b v="1"/>
    <n v="1449"/>
    <s v=""/>
    <s v=""/>
    <s v="394-Allowance for Wash Bay-24"/>
    <n v="0"/>
    <s v="24-24D--394"/>
    <s v=""/>
    <s v="24-24D-"/>
    <n v="0"/>
    <m/>
    <s v="not APN"/>
    <s v="not APN"/>
    <n v="0"/>
    <n v="0.66022781021484034"/>
    <n v="107914.80766396463"/>
    <s v="direct"/>
    <n v="1"/>
    <n v="9.6928552885019961E-2"/>
    <m/>
    <n v="0"/>
    <x v="1"/>
    <n v="0.9392244191858703"/>
    <n v="101356.22254974209"/>
    <x v="0"/>
    <x v="0"/>
    <n v="0"/>
    <x v="3"/>
    <x v="3"/>
    <n v="300000"/>
    <s v="Other smaller work items"/>
    <s v="Regional"/>
    <x v="1"/>
  </r>
  <r>
    <n v="1478"/>
    <s v="25-25D-______394"/>
    <n v="4253"/>
    <x v="16"/>
    <x v="16"/>
    <x v="158"/>
    <x v="67"/>
    <s v=""/>
    <s v=""/>
    <s v="YY"/>
    <s v="Special Provisions"/>
    <s v="S"/>
    <x v="3"/>
    <n v="394"/>
    <x v="50"/>
    <s v="Item"/>
    <s v="-"/>
    <s v="-"/>
    <n v="65000"/>
    <s v="57_YY"/>
    <s v="02__S"/>
    <s v="25-25D"/>
    <n v="145"/>
    <s v="145 - WHYALLA - 61-65 MCRITCHIE CRESCENT WASH BAY"/>
    <b v="1"/>
    <m/>
    <b v="1"/>
    <n v="1478"/>
    <s v=""/>
    <s v=""/>
    <s v="394-Allowance for Wash Bay-25"/>
    <n v="0"/>
    <s v="25-25D--394"/>
    <s v=""/>
    <s v="25-25D-"/>
    <n v="0"/>
    <m/>
    <s v="not APN"/>
    <s v="not APN"/>
    <n v="0"/>
    <n v="8.0215384615384619E-2"/>
    <n v="70214"/>
    <s v="direct"/>
    <n v="1"/>
    <n v="0"/>
    <m/>
    <n v="0"/>
    <x v="1"/>
    <n v="1"/>
    <n v="70214"/>
    <x v="0"/>
    <x v="0"/>
    <n v="0"/>
    <x v="3"/>
    <x v="3"/>
    <n v="300000"/>
    <s v="Other smaller work items"/>
    <s v="Regional"/>
    <x v="1"/>
  </r>
  <r>
    <n v="1520"/>
    <s v="26-26C-______394"/>
    <n v="4383"/>
    <x v="9"/>
    <x v="9"/>
    <x v="110"/>
    <x v="67"/>
    <s v=""/>
    <s v=""/>
    <s v="YY"/>
    <s v="Special Provisions"/>
    <s v="S"/>
    <x v="3"/>
    <n v="394"/>
    <x v="50"/>
    <s v="Item"/>
    <s v="-"/>
    <s v="-"/>
    <n v="65000"/>
    <s v="57_YY"/>
    <s v="02__S"/>
    <s v="26-26C"/>
    <n v="150"/>
    <s v="150 - WUDINNA - LEFEVRE STREET WASH BAY"/>
    <b v="1"/>
    <m/>
    <b v="1"/>
    <n v="1520"/>
    <s v=""/>
    <s v=""/>
    <s v="394-Allowance for Wash Bay-26"/>
    <n v="0"/>
    <s v="26-26C--394"/>
    <s v=""/>
    <s v="26-26C-"/>
    <n v="0"/>
    <m/>
    <s v="not APN"/>
    <s v="not APN"/>
    <n v="0"/>
    <n v="1.1063543076923077"/>
    <n v="136913.03"/>
    <s v="direct"/>
    <n v="1"/>
    <n v="7.5404693455178945E-2"/>
    <m/>
    <n v="0"/>
    <x v="1"/>
    <n v="0.95252460631394986"/>
    <n v="130413.03"/>
    <x v="0"/>
    <x v="0"/>
    <n v="0"/>
    <x v="3"/>
    <x v="3"/>
    <n v="300000"/>
    <s v="Other smaller work items"/>
    <s v="Regional"/>
    <x v="1"/>
  </r>
  <r>
    <n v="1550"/>
    <s v="27-27C-______394"/>
    <n v="4475"/>
    <x v="33"/>
    <x v="33"/>
    <x v="111"/>
    <x v="67"/>
    <s v=""/>
    <s v=""/>
    <s v="YY"/>
    <s v="Special Provisions"/>
    <s v="S"/>
    <x v="3"/>
    <n v="394"/>
    <x v="50"/>
    <s v="Item"/>
    <s v="-"/>
    <s v="-"/>
    <n v="65000"/>
    <s v="57_YY"/>
    <s v="02__S"/>
    <s v="27-27C"/>
    <n v="155"/>
    <s v="155 - STREAKY BAY - MUDGE TERRACE WASH BAY"/>
    <b v="1"/>
    <m/>
    <b v="1"/>
    <n v="1550"/>
    <s v=""/>
    <s v=""/>
    <s v="394-Allowance for Wash Bay-27"/>
    <n v="0"/>
    <s v="27-27C--394"/>
    <s v=""/>
    <s v="27-27C-"/>
    <n v="1"/>
    <m/>
    <s v="not APN"/>
    <s v="not APN"/>
    <n v="0"/>
    <n v="1.1063692307692308"/>
    <n v="136914"/>
    <s v="direct"/>
    <n v="1"/>
    <n v="7.5404118949997642E-2"/>
    <m/>
    <n v="0"/>
    <x v="1"/>
    <n v="0.95252494266473842"/>
    <n v="130414"/>
    <x v="1"/>
    <x v="0"/>
    <n v="0"/>
    <x v="3"/>
    <x v="3"/>
    <n v="300000"/>
    <s v="Other smaller work items"/>
    <s v="Regional"/>
    <x v="1"/>
  </r>
  <r>
    <n v="1621"/>
    <s v="28-28G-______394"/>
    <n v="4694"/>
    <x v="7"/>
    <x v="7"/>
    <x v="115"/>
    <x v="67"/>
    <s v=""/>
    <s v=""/>
    <s v="YY"/>
    <s v="Special Provisions"/>
    <s v="S"/>
    <x v="3"/>
    <n v="394"/>
    <x v="50"/>
    <s v="Item"/>
    <s v="-"/>
    <s v="-"/>
    <n v="65000"/>
    <s v="57_YY"/>
    <s v="02__S"/>
    <s v="28-28G"/>
    <n v="164"/>
    <s v="164 - PT AUGUSTA - PT 12 CHAPEL STREET WASH BAY"/>
    <b v="1"/>
    <m/>
    <b v="1"/>
    <n v="1621"/>
    <s v=""/>
    <s v=""/>
    <s v="394-Allowance for Wash Bay-28"/>
    <n v="0"/>
    <s v="28-28G--394"/>
    <s v=""/>
    <s v="28-28G-"/>
    <n v="0"/>
    <m/>
    <s v="not APN"/>
    <s v="not APN"/>
    <n v="0"/>
    <n v="0.86329230769230769"/>
    <n v="121114"/>
    <s v="direct"/>
    <n v="1"/>
    <n v="8.6087845472317376E-2"/>
    <m/>
    <n v="0"/>
    <x v="1"/>
    <n v="0.94633155539409153"/>
    <n v="114614"/>
    <x v="0"/>
    <x v="0"/>
    <n v="0"/>
    <x v="3"/>
    <x v="3"/>
    <n v="300000"/>
    <s v="Other smaller work items"/>
    <s v="Regional"/>
    <x v="1"/>
  </r>
  <r>
    <n v="1682"/>
    <s v="29-29F-______394"/>
    <n v="4884"/>
    <x v="34"/>
    <x v="34"/>
    <x v="121"/>
    <x v="67"/>
    <s v=""/>
    <s v=""/>
    <s v="YY"/>
    <s v="Special Provisions"/>
    <s v="S"/>
    <x v="3"/>
    <n v="394"/>
    <x v="50"/>
    <s v="Item"/>
    <s v="-"/>
    <s v="-"/>
    <n v="65000"/>
    <s v="57_YY"/>
    <s v="02__S"/>
    <s v="29-29F"/>
    <n v="172"/>
    <s v="172 - PT LINCOLN - BEL AIRE DRIVE WASH BAY"/>
    <b v="1"/>
    <m/>
    <b v="1"/>
    <n v="1682"/>
    <s v=""/>
    <s v=""/>
    <s v="394-Allowance for Wash Bay-29"/>
    <n v="0"/>
    <s v="29-29F--394"/>
    <s v=""/>
    <s v="29-29F-"/>
    <n v="0"/>
    <m/>
    <s v="not APN"/>
    <s v="not APN"/>
    <n v="0"/>
    <n v="0.94483076923076925"/>
    <n v="126414.00000000001"/>
    <s v="direct"/>
    <n v="1"/>
    <n v="8.2181930248086704E-2"/>
    <m/>
    <n v="0"/>
    <x v="1"/>
    <n v="0.94858164443811599"/>
    <n v="119914.00000000001"/>
    <x v="0"/>
    <x v="0"/>
    <n v="0"/>
    <x v="3"/>
    <x v="3"/>
    <n v="300000"/>
    <s v="Other smaller work items"/>
    <s v="Regional"/>
    <x v="1"/>
  </r>
  <r>
    <n v="1718"/>
    <s v="30-30D-______394"/>
    <n v="5000"/>
    <x v="35"/>
    <x v="35"/>
    <x v="159"/>
    <x v="67"/>
    <s v=""/>
    <s v=""/>
    <s v="YY"/>
    <s v="Special Provisions"/>
    <s v="S"/>
    <x v="3"/>
    <n v="394"/>
    <x v="50"/>
    <s v="Item"/>
    <s v="-"/>
    <s v="-"/>
    <n v="65000"/>
    <s v="57_YY"/>
    <s v="02__S"/>
    <s v="30-30D"/>
    <n v="178"/>
    <s v="178 - CEDUNA - GOODES ROAD WASH BAY"/>
    <b v="1"/>
    <m/>
    <b v="1"/>
    <n v="1718"/>
    <s v=""/>
    <s v=""/>
    <s v="394-Allowance for Wash Bay-30"/>
    <n v="0"/>
    <s v="30-30D--394"/>
    <s v=""/>
    <s v="30-30D-"/>
    <n v="0"/>
    <m/>
    <s v="not APN"/>
    <s v="not APN"/>
    <n v="0"/>
    <n v="8.0215384615384619E-2"/>
    <n v="70214"/>
    <s v="direct"/>
    <n v="1"/>
    <n v="0"/>
    <m/>
    <n v="0"/>
    <x v="1"/>
    <n v="1"/>
    <n v="70214"/>
    <x v="0"/>
    <x v="0"/>
    <n v="0"/>
    <x v="3"/>
    <x v="3"/>
    <n v="300000"/>
    <s v="Other smaller work items"/>
    <s v="Regional"/>
    <x v="1"/>
  </r>
  <r>
    <n v="1790"/>
    <s v="31-31E-______394"/>
    <n v="5215"/>
    <x v="36"/>
    <x v="36"/>
    <x v="130"/>
    <x v="11"/>
    <s v=""/>
    <s v=""/>
    <s v="YY"/>
    <s v="Special Provisions"/>
    <s v="S"/>
    <x v="3"/>
    <n v="394"/>
    <x v="50"/>
    <s v="Item"/>
    <s v="-"/>
    <s v="-"/>
    <n v="65000"/>
    <s v="57_YY"/>
    <s v="02__S"/>
    <s v="31-31E"/>
    <n v="185"/>
    <s v="185 - CLARE - 14 LENNON STREET EXTERNAL WORKS"/>
    <b v="1"/>
    <m/>
    <b v="1"/>
    <n v="1790"/>
    <s v=""/>
    <s v=""/>
    <s v="394-Allowance for Wash Bay-31"/>
    <n v="0"/>
    <s v="31-31E--394"/>
    <s v=""/>
    <s v="31-31E-"/>
    <n v="0"/>
    <m/>
    <s v="not APN"/>
    <s v="not APN"/>
    <n v="0"/>
    <n v="0.77328604418108149"/>
    <n v="115263.59287177031"/>
    <s v="direct"/>
    <n v="1"/>
    <n v="9.0181740672600763E-2"/>
    <m/>
    <n v="1"/>
    <x v="1"/>
    <n v="0.94348712174702043"/>
    <n v="108749.71548080695"/>
    <x v="0"/>
    <x v="0"/>
    <n v="0"/>
    <x v="2"/>
    <x v="4"/>
    <n v="350000"/>
    <s v="Other smaller work items"/>
    <s v="Regional"/>
    <x v="0"/>
  </r>
  <r>
    <n v="1826"/>
    <s v="32-32D-______394"/>
    <n v="5326"/>
    <x v="22"/>
    <x v="22"/>
    <x v="132"/>
    <x v="67"/>
    <s v=""/>
    <s v=""/>
    <s v="YY"/>
    <s v="Special Provisions"/>
    <s v="S"/>
    <x v="3"/>
    <n v="394"/>
    <x v="50"/>
    <s v="Item"/>
    <s v="-"/>
    <s v="-"/>
    <n v="65000"/>
    <s v="57_YY"/>
    <s v="02__S"/>
    <s v="32-32D"/>
    <n v="190"/>
    <s v="190 - CLEVE - DEPOT STREET WASH BAY"/>
    <b v="1"/>
    <m/>
    <b v="1"/>
    <n v="1826"/>
    <s v=""/>
    <s v=""/>
    <s v="394-Allowance for Wash Bay-32"/>
    <n v="0"/>
    <s v="32-32D--394"/>
    <s v=""/>
    <s v="32-32D-"/>
    <n v="0"/>
    <m/>
    <s v="not APN"/>
    <s v="not APN"/>
    <n v="0"/>
    <n v="1.0248307692307692"/>
    <n v="131614"/>
    <s v="direct"/>
    <n v="1"/>
    <n v="7.867949579556445E-2"/>
    <m/>
    <n v="0"/>
    <x v="1"/>
    <n v="0.95061315665506707"/>
    <n v="125114"/>
    <x v="0"/>
    <x v="0"/>
    <n v="0"/>
    <x v="3"/>
    <x v="3"/>
    <n v="300000"/>
    <s v="Other smaller work items"/>
    <s v="Regional"/>
    <x v="1"/>
  </r>
  <r>
    <n v="1895"/>
    <s v="34-34B-______394"/>
    <n v="5533"/>
    <x v="37"/>
    <x v="37"/>
    <x v="137"/>
    <x v="11"/>
    <s v=""/>
    <s v=""/>
    <s v="YY"/>
    <s v="Special Provisions"/>
    <s v="S"/>
    <x v="3"/>
    <n v="394"/>
    <x v="50"/>
    <s v="Item"/>
    <s v="-"/>
    <s v="-"/>
    <n v="65000"/>
    <s v="57_YY"/>
    <s v="02__S"/>
    <s v="34-34B"/>
    <n v="198"/>
    <s v="198 - KINGSCOTE - 32 TELEGRAPH ROAD EXTERNAL WORKS"/>
    <b v="1"/>
    <m/>
    <b v="1"/>
    <n v="1895"/>
    <s v=""/>
    <s v=""/>
    <s v="394-Allowance for Wash Bay-34"/>
    <n v="0"/>
    <s v="34-34B--394"/>
    <s v=""/>
    <s v="34-34B-"/>
    <n v="1"/>
    <m/>
    <s v="not APN"/>
    <s v="not APN"/>
    <n v="0"/>
    <n v="1.4210537105613985"/>
    <n v="157368.49118649089"/>
    <s v="direct"/>
    <n v="1"/>
    <n v="6.4614742155653063E-2"/>
    <m/>
    <n v="0"/>
    <x v="1"/>
    <n v="0.95839587616008814"/>
    <n v="150821.31299066806"/>
    <x v="1"/>
    <x v="0"/>
    <n v="0"/>
    <x v="3"/>
    <x v="3"/>
    <n v="300000"/>
    <s v="Other smaller work items"/>
    <s v="Regional"/>
    <x v="1"/>
  </r>
  <r>
    <n v="1937"/>
    <s v="35-35D-______394"/>
    <n v="5663"/>
    <x v="8"/>
    <x v="8"/>
    <x v="140"/>
    <x v="11"/>
    <s v=""/>
    <s v=""/>
    <s v="YY"/>
    <s v="Special Provisions"/>
    <s v="S"/>
    <x v="3"/>
    <n v="394"/>
    <x v="50"/>
    <s v="Item"/>
    <s v="-"/>
    <s v="-"/>
    <n v="65000"/>
    <s v="57_YY"/>
    <s v="02__S"/>
    <s v="35-35D"/>
    <n v="203"/>
    <s v="203 - GUMERACHA - BIRDWOOD ROAD EXTERNAL WORKS"/>
    <b v="1"/>
    <m/>
    <b v="1"/>
    <n v="1937"/>
    <s v=""/>
    <s v=""/>
    <s v="394-Allowance for Wash Bay-35"/>
    <n v="0"/>
    <s v="35-35D--394"/>
    <s v=""/>
    <s v="35-35D-"/>
    <n v="0"/>
    <m/>
    <s v="not APN"/>
    <s v="not APN"/>
    <n v="0"/>
    <n v="0.61101110530168357"/>
    <n v="104715.72184460943"/>
    <s v="direct"/>
    <n v="1"/>
    <n v="0.10027067941355537"/>
    <m/>
    <n v="0"/>
    <x v="1"/>
    <n v="0.93768701684070688"/>
    <n v="98190.57283279307"/>
    <x v="0"/>
    <x v="1"/>
    <n v="0"/>
    <x v="3"/>
    <x v="3"/>
    <n v="300000"/>
    <s v="Other smaller work items"/>
    <s v="Regional"/>
    <x v="1"/>
  </r>
  <r>
    <n v="2002"/>
    <s v="36-36D-______394"/>
    <n v="5847"/>
    <x v="13"/>
    <x v="13"/>
    <x v="142"/>
    <x v="11"/>
    <s v=""/>
    <s v=""/>
    <s v="YY"/>
    <s v="Special Provisions"/>
    <s v="S"/>
    <x v="3"/>
    <n v="394"/>
    <x v="50"/>
    <s v="Item"/>
    <s v="-"/>
    <s v="-"/>
    <n v="65000"/>
    <s v="57_YY"/>
    <s v="02__S"/>
    <s v="36-36D"/>
    <n v="208"/>
    <s v="208 - MT BARKER - 31 ALEXANDRINA ROAD EXTERNAL WORKS"/>
    <b v="1"/>
    <m/>
    <b v="1"/>
    <n v="2002"/>
    <s v=""/>
    <s v=""/>
    <s v="394-Allowance for Wash Bay-36"/>
    <n v="0"/>
    <s v="36-36D--394"/>
    <s v=""/>
    <s v="36-36D-"/>
    <n v="0"/>
    <m/>
    <s v="not APN"/>
    <s v="not APN"/>
    <n v="0"/>
    <n v="0.61161841435877295"/>
    <n v="104755.19693332024"/>
    <s v="direct"/>
    <n v="1"/>
    <n v="0.10003011747227523"/>
    <m/>
    <n v="0"/>
    <x v="1"/>
    <n v="0.93742058575417186"/>
    <n v="98199.678070026697"/>
    <x v="0"/>
    <x v="0"/>
    <n v="0"/>
    <x v="3"/>
    <x v="3"/>
    <n v="300000"/>
    <s v="Other smaller work items"/>
    <s v="Regional"/>
    <x v="1"/>
  </r>
  <r>
    <n v="2027"/>
    <s v="37-37D-______394"/>
    <n v="5929"/>
    <x v="38"/>
    <x v="38"/>
    <x v="161"/>
    <x v="67"/>
    <s v=""/>
    <s v=""/>
    <s v="YY"/>
    <s v="Special Provisions"/>
    <s v="S"/>
    <x v="3"/>
    <n v="394"/>
    <x v="50"/>
    <s v="Item"/>
    <s v="-"/>
    <s v="-"/>
    <n v="65000"/>
    <s v="57_YY"/>
    <s v="02__S"/>
    <s v="37-37D"/>
    <n v="213"/>
    <s v="213 - VICTOR HARBOR - 45 MENTONE ROAD WASH BAY"/>
    <b v="1"/>
    <m/>
    <b v="1"/>
    <n v="2027"/>
    <s v=""/>
    <s v=""/>
    <s v="394-Allowance for Wash Bay-37"/>
    <n v="0"/>
    <s v="37-37D--394"/>
    <s v=""/>
    <s v="37-37D-"/>
    <n v="0"/>
    <m/>
    <s v="not APN"/>
    <s v="not APN"/>
    <n v="0"/>
    <n v="8.0215384615384619E-2"/>
    <n v="70214"/>
    <s v="direct"/>
    <n v="1"/>
    <n v="0"/>
    <m/>
    <n v="0"/>
    <x v="0"/>
    <n v="1"/>
    <n v="70214"/>
    <x v="0"/>
    <x v="0"/>
    <n v="0"/>
    <x v="3"/>
    <x v="3"/>
    <n v="300000"/>
    <s v="Other smaller work items"/>
    <s v="Metropolitan"/>
    <x v="1"/>
  </r>
  <r>
    <n v="2057"/>
    <s v="38-38C-______394"/>
    <n v="6021"/>
    <x v="39"/>
    <x v="39"/>
    <x v="146"/>
    <x v="11"/>
    <s v=""/>
    <s v=""/>
    <s v="YY"/>
    <s v="Special Provisions"/>
    <s v="S"/>
    <x v="3"/>
    <n v="394"/>
    <x v="50"/>
    <s v="Item"/>
    <s v="-"/>
    <s v="-"/>
    <n v="65000"/>
    <s v="57_YY"/>
    <s v="02__S"/>
    <s v="38-38C"/>
    <n v="218"/>
    <s v="218 - KADINA - SOUTH TERRACE EXTERNAL WORKS"/>
    <b v="1"/>
    <m/>
    <b v="1"/>
    <n v="2057"/>
    <s v=""/>
    <s v=""/>
    <s v="394-Allowance for Wash Bay-38"/>
    <n v="0"/>
    <s v="38-38C--394"/>
    <s v=""/>
    <s v="38-38C-"/>
    <n v="1"/>
    <m/>
    <s v="not APN"/>
    <s v="not APN"/>
    <n v="0"/>
    <n v="0.772101308405169"/>
    <n v="115186.585046336"/>
    <s v="direct"/>
    <n v="1"/>
    <n v="9.0139570678556769E-2"/>
    <m/>
    <n v="0"/>
    <x v="1"/>
    <n v="0.94341557945786936"/>
    <n v="108668.81887726222"/>
    <x v="1"/>
    <x v="0"/>
    <n v="0"/>
    <x v="3"/>
    <x v="3"/>
    <n v="300000"/>
    <s v="Other smaller work items"/>
    <s v="Regional"/>
    <x v="1"/>
  </r>
  <r>
    <n v="2091"/>
    <s v="39-39D-______394"/>
    <n v="6130"/>
    <x v="18"/>
    <x v="18"/>
    <x v="149"/>
    <x v="67"/>
    <s v=""/>
    <s v=""/>
    <s v="YY"/>
    <s v="Special Provisions"/>
    <s v="S"/>
    <x v="3"/>
    <n v="394"/>
    <x v="50"/>
    <s v="Item"/>
    <s v="-"/>
    <s v="-"/>
    <n v="65000"/>
    <s v="57_YY"/>
    <s v="02__S"/>
    <s v="39-39D"/>
    <n v="223"/>
    <s v="223 - PT PIRIE - FEELEY STREET WASH BAY"/>
    <b v="1"/>
    <m/>
    <b v="1"/>
    <n v="2091"/>
    <s v=""/>
    <s v=""/>
    <s v="394-Allowance for Wash Bay-39"/>
    <n v="0"/>
    <s v="39-39D--394"/>
    <s v=""/>
    <s v="39-39D-"/>
    <n v="1"/>
    <m/>
    <s v="not APN"/>
    <s v="not APN"/>
    <n v="0"/>
    <n v="0.53230769230769226"/>
    <n v="99600"/>
    <s v="direct"/>
    <n v="1"/>
    <n v="0.10055248618784531"/>
    <m/>
    <n v="0"/>
    <x v="1"/>
    <n v="0.93473895582329314"/>
    <n v="93100"/>
    <x v="1"/>
    <x v="0"/>
    <n v="0"/>
    <x v="3"/>
    <x v="3"/>
    <n v="300000"/>
    <s v="Other smaller work items"/>
    <s v="Regional"/>
    <x v="1"/>
  </r>
  <r>
    <n v="2127"/>
    <s v="40-40B-______394"/>
    <n v="6238"/>
    <x v="10"/>
    <x v="10"/>
    <x v="13"/>
    <x v="11"/>
    <s v=""/>
    <s v=""/>
    <s v="YY"/>
    <s v="Special Provisions"/>
    <s v="S"/>
    <x v="3"/>
    <n v="394"/>
    <x v="50"/>
    <s v="Item"/>
    <s v="-"/>
    <s v="-"/>
    <n v="65000"/>
    <s v="57_YY"/>
    <s v="02__S"/>
    <s v="40-40B"/>
    <n v="227"/>
    <s v="227 - YORKETOWN - WAROOKA ROAD EXTERNAL WORKS"/>
    <b v="1"/>
    <m/>
    <b v="1"/>
    <n v="2127"/>
    <s v=""/>
    <s v=""/>
    <s v="394-Allowance for Wash Bay-40"/>
    <n v="0"/>
    <s v="40-40B--394"/>
    <s v=""/>
    <s v="40-40B-"/>
    <n v="0"/>
    <m/>
    <s v="not APN"/>
    <s v="not APN"/>
    <n v="0"/>
    <n v="0.85120110737041266"/>
    <n v="120328.07197907682"/>
    <s v="direct"/>
    <n v="1"/>
    <n v="8.5843887602672198E-2"/>
    <m/>
    <n v="0"/>
    <x v="1"/>
    <n v="0.94589234117963028"/>
    <n v="113817.40171392004"/>
    <x v="0"/>
    <x v="0"/>
    <n v="0"/>
    <x v="3"/>
    <x v="3"/>
    <n v="300000"/>
    <s v="Other smaller work items"/>
    <s v="Regional"/>
    <x v="1"/>
  </r>
  <r>
    <n v="2145"/>
    <s v="41-41B-______394"/>
    <n v="6324"/>
    <x v="40"/>
    <x v="40"/>
    <x v="153"/>
    <x v="67"/>
    <s v=""/>
    <s v=""/>
    <s v="YY"/>
    <s v="Special Provisions"/>
    <s v="S"/>
    <x v="3"/>
    <n v="394"/>
    <x v="50"/>
    <s v="Item"/>
    <s v="-"/>
    <s v="-"/>
    <n v="65000"/>
    <s v="57_YY"/>
    <s v="02__S"/>
    <s v="41-41B"/>
    <n v="230"/>
    <s v="230 - SEAFORD - 37 SHEARER DRIVE Wash bay"/>
    <b v="1"/>
    <m/>
    <b v="1"/>
    <n v="2145"/>
    <s v=""/>
    <s v=""/>
    <s v="394-Allowance for Wash Bay-41"/>
    <n v="0"/>
    <s v="41-41B--394"/>
    <s v=""/>
    <s v="41-41B-"/>
    <n v="0"/>
    <m/>
    <s v="not APN"/>
    <s v="not APN"/>
    <n v="0"/>
    <n v="0.62021538461538461"/>
    <n v="105314"/>
    <s v="direct"/>
    <n v="1"/>
    <n v="0.10029880686211003"/>
    <m/>
    <n v="1"/>
    <x v="0"/>
    <n v="0.93827981085135881"/>
    <n v="98814"/>
    <x v="0"/>
    <x v="1"/>
    <n v="0"/>
    <x v="3"/>
    <x v="3"/>
    <n v="300000"/>
    <s v="Other smaller work items"/>
    <s v="Metropolitan"/>
    <x v="0"/>
  </r>
  <r>
    <n v="474"/>
    <s v="7-7A-________290"/>
    <n v="1323"/>
    <x v="0"/>
    <x v="0"/>
    <x v="1"/>
    <x v="1"/>
    <s v=""/>
    <s v=""/>
    <s v="YY"/>
    <s v="Special Provisions"/>
    <s v="A"/>
    <x v="1"/>
    <n v="290"/>
    <x v="237"/>
    <s v="Item"/>
    <s v="-"/>
    <s v="-"/>
    <s v="Excl."/>
    <s v="57_YY"/>
    <s v="01__A"/>
    <s v="7-7A"/>
    <n v="44"/>
    <s v="044 - KESWICK - 1 ANZAC HIGHWAY OFFICE BUILDING"/>
    <b v="1"/>
    <m/>
    <b v="1"/>
    <n v="474"/>
    <s v=""/>
    <s v=""/>
    <s v="290-Ground floor fitout - recent upgrade to Café (2016)-7"/>
    <n v="0"/>
    <s v="7-7A--290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75"/>
    <s v="7-7A-________291"/>
    <n v="1324"/>
    <x v="0"/>
    <x v="0"/>
    <x v="1"/>
    <x v="1"/>
    <s v=""/>
    <s v=""/>
    <s v="YY"/>
    <s v="Special Provisions"/>
    <s v="A"/>
    <x v="1"/>
    <n v="291"/>
    <x v="238"/>
    <s v="Item"/>
    <s v="-"/>
    <s v="-"/>
    <s v="Excl."/>
    <s v="57_YY"/>
    <s v="01__A"/>
    <s v="7-7A"/>
    <n v="44"/>
    <s v="044 - KESWICK - 1 ANZAC HIGHWAY OFFICE BUILDING"/>
    <b v="1"/>
    <m/>
    <b v="1"/>
    <n v="475"/>
    <s v=""/>
    <s v=""/>
    <s v="291-Ground floor function space - current project (2017)-7"/>
    <n v="0"/>
    <s v="7-7A--291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78"/>
    <s v="7-7A-________294"/>
    <n v="1327"/>
    <x v="0"/>
    <x v="0"/>
    <x v="1"/>
    <x v="1"/>
    <s v=""/>
    <s v=""/>
    <s v="YY"/>
    <s v="Special Provisions"/>
    <s v="A"/>
    <x v="1"/>
    <n v="294"/>
    <x v="239"/>
    <s v="Item"/>
    <s v="-"/>
    <s v="-"/>
    <s v="Excl."/>
    <s v="57_YY"/>
    <s v="01__A"/>
    <s v="7-7A"/>
    <n v="44"/>
    <s v="044 - KESWICK - 1 ANZAC HIGHWAY OFFICE BUILDING"/>
    <b v="1"/>
    <m/>
    <b v="1"/>
    <n v="478"/>
    <s v=""/>
    <s v=""/>
    <s v="294-No allowance for Level 1 toilet refurbishment - recently upgraded-7"/>
    <n v="0"/>
    <s v="7-7A--294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477"/>
    <s v="7-7A-________293"/>
    <n v="1326"/>
    <x v="0"/>
    <x v="0"/>
    <x v="1"/>
    <x v="1"/>
    <s v=""/>
    <s v=""/>
    <s v="YY"/>
    <s v="Special Provisions"/>
    <s v="A"/>
    <x v="1"/>
    <n v="293"/>
    <x v="240"/>
    <s v="Item"/>
    <s v="-"/>
    <s v="-"/>
    <s v="Excl."/>
    <s v="57_YY"/>
    <s v="01__A"/>
    <s v="7-7A"/>
    <n v="44"/>
    <s v="044 - KESWICK - 1 ANZAC HIGHWAY OFFICE BUILDING"/>
    <b v="1"/>
    <m/>
    <b v="1"/>
    <n v="477"/>
    <s v=""/>
    <s v=""/>
    <s v="293-No allowance for new fit-out to portion of Ground, Third, Fifth and Sixth floor areas - recently upgraded-7"/>
    <n v="0"/>
    <s v="7-7A--293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533"/>
    <s v="9--__________265"/>
    <n v="1459"/>
    <x v="25"/>
    <x v="25"/>
    <x v="53"/>
    <x v="39"/>
    <s v=""/>
    <s v=""/>
    <s v="XL"/>
    <s v="Landscaping and Improvements"/>
    <s v="C"/>
    <x v="2"/>
    <n v="265"/>
    <x v="241"/>
    <s v="Item"/>
    <s v="-"/>
    <s v="-"/>
    <n v="7500"/>
    <s v="36_XL"/>
    <s v="04__C"/>
    <s v="9"/>
    <n v="47"/>
    <s v="047 - KESWICK (CARPARK) - RAILWAY TERRACE"/>
    <b v="1"/>
    <m/>
    <b v="1"/>
    <n v="533"/>
    <s v=""/>
    <s v=""/>
    <s v="265-Allowance for arborist for tree lopping / management-9"/>
    <n v="0"/>
    <s v="9---265"/>
    <s v=""/>
    <s v="9--"/>
    <n v="1"/>
    <m/>
    <s v="not APN"/>
    <s v="not APN"/>
    <n v="0"/>
    <n v="0.61021334565375218"/>
    <n v="12076.600092403141"/>
    <s v="direct"/>
    <n v="1"/>
    <n v="0.10000747395801769"/>
    <m/>
    <n v="0"/>
    <x v="0"/>
    <n v="0.93769557849786533"/>
    <n v="11324.174509933338"/>
    <x v="1"/>
    <x v="0"/>
    <n v="0"/>
    <x v="3"/>
    <x v="3"/>
    <n v="300000"/>
    <s v="Other smaller work items"/>
    <s v="Metropolitan"/>
    <x v="1"/>
  </r>
  <r>
    <n v="534"/>
    <s v="9--__________266"/>
    <n v="1460"/>
    <x v="25"/>
    <x v="25"/>
    <x v="53"/>
    <x v="39"/>
    <s v=""/>
    <s v=""/>
    <s v="XL"/>
    <s v="Landscaping and Improvements"/>
    <s v="C"/>
    <x v="2"/>
    <n v="266"/>
    <x v="242"/>
    <s v="Item"/>
    <s v="-"/>
    <s v="-"/>
    <n v="20000"/>
    <s v="36_XL"/>
    <s v="04__C"/>
    <s v="9"/>
    <n v="47"/>
    <s v="047 - KESWICK (CARPARK) - RAILWAY TERRACE"/>
    <b v="1"/>
    <m/>
    <b v="1"/>
    <n v="534"/>
    <s v=""/>
    <s v=""/>
    <s v="266-Allowance for new landscaped areas where tree root zone impacting asphalt quality-9"/>
    <n v="0"/>
    <s v="9---266"/>
    <s v=""/>
    <s v="9--"/>
    <n v="1"/>
    <m/>
    <s v="not APN"/>
    <s v="not APN"/>
    <n v="0"/>
    <n v="0.61021334565375218"/>
    <n v="32204.266913075044"/>
    <s v="direct"/>
    <n v="1"/>
    <n v="0.10000747395801769"/>
    <m/>
    <n v="0"/>
    <x v="0"/>
    <n v="0.93769557849786533"/>
    <n v="30197.798693155568"/>
    <x v="1"/>
    <x v="0"/>
    <n v="0"/>
    <x v="3"/>
    <x v="3"/>
    <n v="300000"/>
    <s v="Other smaller work items"/>
    <s v="Metropolitan"/>
    <x v="1"/>
  </r>
  <r>
    <n v="1530"/>
    <s v="26-26D-______217"/>
    <n v="4408"/>
    <x v="9"/>
    <x v="9"/>
    <x v="12"/>
    <x v="10"/>
    <s v=""/>
    <s v=""/>
    <s v="XL"/>
    <s v="Landscaping and Improvements"/>
    <s v="C"/>
    <x v="2"/>
    <n v="217"/>
    <x v="243"/>
    <s v="Item"/>
    <s v="-"/>
    <s v="-"/>
    <n v="10000"/>
    <s v="36_XL"/>
    <s v="04__C"/>
    <s v="26-26D"/>
    <n v="151"/>
    <s v="151 - WUDINNA - LEFEVRE STREET EXTERNAL WORKS"/>
    <b v="1"/>
    <m/>
    <b v="1"/>
    <n v="1530"/>
    <s v=""/>
    <s v=""/>
    <s v="217-Allowance for sundry landscaping including shrubs, mulch, controlled irrigation, etc.-26"/>
    <n v="0"/>
    <s v="26-26D--217"/>
    <s v=""/>
    <s v="26-26D-"/>
    <n v="0"/>
    <m/>
    <s v="not APN"/>
    <s v="not APN"/>
    <n v="0"/>
    <n v="1.0929896606695513"/>
    <n v="20929.896606695514"/>
    <s v="direct"/>
    <n v="1"/>
    <n v="7.5354091685055094E-2"/>
    <m/>
    <n v="0"/>
    <x v="1"/>
    <n v="0.95212352617715845"/>
    <n v="19927.846959690276"/>
    <x v="0"/>
    <x v="0"/>
    <n v="0"/>
    <x v="3"/>
    <x v="3"/>
    <n v="300000"/>
    <s v="Other smaller work items"/>
    <s v="Regional"/>
    <x v="1"/>
  </r>
  <r>
    <n v="535"/>
    <s v="9--__________267"/>
    <n v="1461"/>
    <x v="25"/>
    <x v="25"/>
    <x v="53"/>
    <x v="39"/>
    <s v=""/>
    <s v=""/>
    <s v="XL"/>
    <s v="Landscaping and Improvements"/>
    <s v="C"/>
    <x v="2"/>
    <n v="267"/>
    <x v="244"/>
    <s v="Item"/>
    <s v="-"/>
    <s v="-"/>
    <s v="Excl."/>
    <s v="36_XL"/>
    <s v="04__C"/>
    <s v="9"/>
    <n v="47"/>
    <s v="047 - KESWICK (CARPARK) - RAILWAY TERRACE"/>
    <b v="1"/>
    <m/>
    <b v="1"/>
    <n v="535"/>
    <s v=""/>
    <s v=""/>
    <s v="267-No allowance to re-establish irrigation system (currently redundant) and landscaped garden beds-9"/>
    <n v="0"/>
    <s v="9---267"/>
    <s v=""/>
    <s v="9--"/>
    <n v="1"/>
    <m/>
    <s v="not APN"/>
    <s v="not APN"/>
    <n v="0"/>
    <n v="0.61021334565375218"/>
    <n v="0"/>
    <s v="direct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139"/>
    <s v="2-2A-________239"/>
    <n v="413"/>
    <x v="6"/>
    <x v="6"/>
    <x v="9"/>
    <x v="8"/>
    <s v=""/>
    <s v=""/>
    <s v="XL"/>
    <s v="Landscaping and Improvements"/>
    <s v="A"/>
    <x v="1"/>
    <n v="239"/>
    <x v="245"/>
    <s v="Item"/>
    <s v="-"/>
    <s v="-"/>
    <n v="5000"/>
    <s v="36_XL"/>
    <s v="01__A"/>
    <s v="2-2A"/>
    <n v="15"/>
    <s v="015 - ANGLE PARK - 480 GRAND JUNCTION ROAD TRAINING CENTRE (1985)"/>
    <b v="1"/>
    <m/>
    <b v="1"/>
    <n v="139"/>
    <s v=""/>
    <s v=""/>
    <s v="239-Replace lattice screening with timber slats to match existing-2"/>
    <n v="0"/>
    <s v="2-2A--239"/>
    <s v=""/>
    <s v="2-2A-"/>
    <n v="0"/>
    <m/>
    <s v="not APN"/>
    <s v="not APN"/>
    <n v="0"/>
    <n v="0.61115857163181109"/>
    <n v="8055.7928581590559"/>
    <s v="direct"/>
    <n v="1"/>
    <n v="0.10005018439540393"/>
    <m/>
    <n v="0"/>
    <x v="0"/>
    <n v="0.9373059220931953"/>
    <n v="7550.7423531085515"/>
    <x v="0"/>
    <x v="0"/>
    <n v="0"/>
    <x v="3"/>
    <x v="3"/>
    <n v="300000"/>
    <s v="Other smaller work items"/>
    <s v="Metropolitan"/>
    <x v="1"/>
  </r>
  <r>
    <n v="141"/>
    <s v="2-2A-________240"/>
    <n v="419"/>
    <x v="6"/>
    <x v="6"/>
    <x v="9"/>
    <x v="8"/>
    <s v=""/>
    <s v=""/>
    <s v="FE"/>
    <s v="Furniture, Fittings &amp; Equipment"/>
    <s v="A"/>
    <x v="1"/>
    <n v="240"/>
    <x v="246"/>
    <s v="Item"/>
    <s v="-"/>
    <s v="-"/>
    <n v="75000"/>
    <s v="48_FE"/>
    <s v="01__A"/>
    <s v="2-2A"/>
    <n v="15"/>
    <s v="015 - ANGLE PARK - 480 GRAND JUNCTION ROAD TRAINING CENTRE (1985)"/>
    <b v="1"/>
    <m/>
    <b v="1"/>
    <n v="141"/>
    <s v=""/>
    <s v=""/>
    <s v="240-Loose furniture renewal-2"/>
    <n v="0"/>
    <s v="2-2A--240"/>
    <s v=""/>
    <s v="2-2A-"/>
    <n v="0"/>
    <m/>
    <s v="not APN"/>
    <s v="not APN"/>
    <n v="0"/>
    <n v="0.61115857163181109"/>
    <n v="120836.89287238583"/>
    <s v="direct"/>
    <n v="1"/>
    <n v="0.10005018439540393"/>
    <m/>
    <n v="0"/>
    <x v="0"/>
    <n v="0.9373059220931953"/>
    <n v="113261.13529662826"/>
    <x v="0"/>
    <x v="0"/>
    <n v="0"/>
    <x v="3"/>
    <x v="3"/>
    <n v="300000"/>
    <s v="Other smaller work items"/>
    <s v="Metropolitan"/>
    <x v="1"/>
  </r>
  <r>
    <n v="937"/>
    <s v="13--_________141"/>
    <n v="2643"/>
    <x v="26"/>
    <x v="26"/>
    <x v="53"/>
    <x v="39"/>
    <s v=""/>
    <s v=""/>
    <s v="FE"/>
    <s v="Furniture, Fittings &amp; Equipment"/>
    <s v="A"/>
    <x v="1"/>
    <n v="141"/>
    <x v="247"/>
    <s v="Item"/>
    <s v="-"/>
    <s v="-"/>
    <n v="12500"/>
    <s v="48_FE"/>
    <s v="01__A"/>
    <s v="13"/>
    <n v="83"/>
    <s v="083 - RICHMOND - 229-231 RICHMOND ROAD (LEASED)"/>
    <b v="1"/>
    <m/>
    <b v="1"/>
    <n v="937"/>
    <s v=""/>
    <s v=""/>
    <s v="141-Replace existing workstations-13"/>
    <n v="0"/>
    <s v="13---141"/>
    <s v=""/>
    <s v="13--"/>
    <n v="1"/>
    <m/>
    <s v="not APN"/>
    <s v="not APN"/>
    <n v="0"/>
    <n v="0.62284119840555485"/>
    <n v="20285.514980069434"/>
    <s v="direct"/>
    <n v="1"/>
    <n v="0.10121425697043392"/>
    <m/>
    <n v="0"/>
    <x v="0"/>
    <n v="0.93661275687284107"/>
    <n v="18999.67211006815"/>
    <x v="1"/>
    <x v="0"/>
    <n v="0"/>
    <x v="3"/>
    <x v="3"/>
    <n v="300000"/>
    <s v="Other smaller work items"/>
    <s v="Metropolitan"/>
    <x v="1"/>
  </r>
  <r>
    <n v="1954"/>
    <s v="36-36A-______141"/>
    <n v="5705"/>
    <x v="13"/>
    <x v="13"/>
    <x v="24"/>
    <x v="18"/>
    <s v=""/>
    <s v=""/>
    <s v="FE"/>
    <s v="Furniture, Fittings &amp; Equipment"/>
    <s v="A"/>
    <x v="1"/>
    <n v="141"/>
    <x v="247"/>
    <s v="Item"/>
    <s v="-"/>
    <s v="-"/>
    <n v="22500"/>
    <s v="48_FE"/>
    <s v="01__A"/>
    <s v="36-36A"/>
    <n v="205"/>
    <s v="205 - MT BARKER - 31 ALEXANDRINA ROAD MAIN OFFICE BUILDING"/>
    <b v="1"/>
    <m/>
    <b v="1"/>
    <n v="1954"/>
    <s v=""/>
    <s v=""/>
    <s v="141-Replace existing workstations-36"/>
    <n v="0"/>
    <s v="36-36A--141"/>
    <s v=""/>
    <s v="36-36A-"/>
    <n v="0"/>
    <m/>
    <s v="not APN"/>
    <s v="not APN"/>
    <n v="0"/>
    <n v="0.61699555675238993"/>
    <n v="36382.400026928772"/>
    <s v="direct"/>
    <n v="1"/>
    <n v="0.10015793807540048"/>
    <m/>
    <n v="0"/>
    <x v="1"/>
    <n v="0.93616125644417425"/>
    <n v="34059.793321664198"/>
    <x v="0"/>
    <x v="0"/>
    <n v="0"/>
    <x v="3"/>
    <x v="3"/>
    <n v="300000"/>
    <s v="Other smaller work items"/>
    <s v="Regional"/>
    <x v="1"/>
  </r>
  <r>
    <n v="466"/>
    <s v="7-7A-________340"/>
    <n v="1302"/>
    <x v="0"/>
    <x v="0"/>
    <x v="1"/>
    <x v="1"/>
    <s v=""/>
    <s v=""/>
    <s v="FE"/>
    <s v="Furniture, Fittings &amp; Equipment"/>
    <s v="E"/>
    <x v="0"/>
    <n v="340"/>
    <x v="248"/>
    <s v="Item"/>
    <s v="-"/>
    <s v="-"/>
    <n v="125000"/>
    <s v="48_FE"/>
    <s v="03__E"/>
    <s v="7-7A"/>
    <n v="44"/>
    <s v="044 - KESWICK - 1 ANZAC HIGHWAY OFFICE BUILDING"/>
    <b v="1"/>
    <m/>
    <b v="1"/>
    <n v="466"/>
    <s v=""/>
    <s v=""/>
    <s v="340-Upgrade office equipment including photocopiers, fax machines, computers, plotters, printers, projector and screen, television, disc player, recorder etc (G/F)-7"/>
    <n v="0"/>
    <s v="7-7A--340"/>
    <s v=""/>
    <s v="7-7A-"/>
    <n v="0"/>
    <m/>
    <s v="not APN"/>
    <s v="not APN"/>
    <n v="0"/>
    <n v="0.60882316575975093"/>
    <n v="201102.89571996886"/>
    <s v="direct"/>
    <n v="1"/>
    <n v="0.10000088373843743"/>
    <m/>
    <n v="1"/>
    <x v="0"/>
    <n v="0.93783079843594719"/>
    <n v="188600.48926083941"/>
    <x v="0"/>
    <x v="0"/>
    <n v="0"/>
    <x v="0"/>
    <x v="1"/>
    <n v="350000"/>
    <s v="Other smaller work items"/>
    <s v="Metropolitan"/>
    <x v="0"/>
  </r>
  <r>
    <n v="465"/>
    <s v="7-7A-________339"/>
    <n v="1301"/>
    <x v="0"/>
    <x v="0"/>
    <x v="1"/>
    <x v="1"/>
    <s v=""/>
    <s v=""/>
    <s v="FE"/>
    <s v="Furniture, Fittings &amp; Equipment"/>
    <s v="E"/>
    <x v="0"/>
    <n v="339"/>
    <x v="249"/>
    <s v="Item"/>
    <s v="-"/>
    <s v="-"/>
    <n v="20000"/>
    <s v="48_FE"/>
    <s v="03__E"/>
    <s v="7-7A"/>
    <n v="44"/>
    <s v="044 - KESWICK - 1 ANZAC HIGHWAY OFFICE BUILDING"/>
    <b v="1"/>
    <m/>
    <b v="1"/>
    <n v="465"/>
    <s v=""/>
    <s v=""/>
    <s v="339-Upgrade tea room equipment including microwave, fridges, induction cooktop, oven, electric kettle, coffee dispenser, sandwich press and underbench chiller/boiler unit etc-7"/>
    <n v="0"/>
    <s v="7-7A--339"/>
    <s v=""/>
    <s v="7-7A-"/>
    <n v="0"/>
    <m/>
    <s v="not APN"/>
    <s v="not APN"/>
    <n v="0"/>
    <n v="0.60882316575975093"/>
    <n v="32176.463315195018"/>
    <s v="direct"/>
    <n v="1"/>
    <n v="0.10000088373843743"/>
    <m/>
    <n v="1"/>
    <x v="0"/>
    <n v="0.93783079843594719"/>
    <n v="30176.07828173431"/>
    <x v="0"/>
    <x v="0"/>
    <n v="0"/>
    <x v="0"/>
    <x v="1"/>
    <n v="350000"/>
    <s v="Other smaller work items"/>
    <s v="Metropolitan"/>
    <x v="0"/>
  </r>
  <r>
    <n v="421"/>
    <s v="7-7A-________336"/>
    <n v="1241"/>
    <x v="0"/>
    <x v="0"/>
    <x v="1"/>
    <x v="1"/>
    <s v=""/>
    <s v=""/>
    <s v="SE"/>
    <s v="Special Equipment"/>
    <s v="E"/>
    <x v="0"/>
    <n v="336"/>
    <x v="250"/>
    <s v="Item"/>
    <s v="-"/>
    <s v="-"/>
    <n v="100000"/>
    <s v="15_SE"/>
    <s v="03__E"/>
    <s v="7-7A"/>
    <n v="44"/>
    <s v="044 - KESWICK - 1 ANZAC HIGHWAY OFFICE BUILDING"/>
    <b v="1"/>
    <m/>
    <b v="1"/>
    <n v="421"/>
    <s v=""/>
    <s v=""/>
    <s v="336-Allowance for upgrading kitchen equipment on ground floor canteen including cooker, oven, rangehood, water boiler, mircowave, fridges, dishwasher, air-conditioning/ventilation system etc-7"/>
    <n v="0"/>
    <s v="7-7A--336"/>
    <s v=""/>
    <s v="7-7A-"/>
    <n v="0"/>
    <m/>
    <s v="not APN"/>
    <s v="not APN"/>
    <n v="0"/>
    <n v="0.60882316575975093"/>
    <n v="160882.3165759751"/>
    <s v="direct"/>
    <n v="1"/>
    <n v="0.10000088373843743"/>
    <m/>
    <n v="1"/>
    <x v="0"/>
    <n v="0.93783079843594719"/>
    <n v="150880.39140867154"/>
    <x v="0"/>
    <x v="0"/>
    <n v="0"/>
    <x v="0"/>
    <x v="1"/>
    <n v="350000"/>
    <s v="Other smaller work items"/>
    <s v="Metropolitan"/>
    <x v="0"/>
  </r>
  <r>
    <n v="419"/>
    <s v="7-7A-________308"/>
    <n v="1238"/>
    <x v="0"/>
    <x v="0"/>
    <x v="1"/>
    <x v="1"/>
    <s v=""/>
    <s v=""/>
    <s v="SE"/>
    <s v="Special Equipment"/>
    <s v="A"/>
    <x v="1"/>
    <n v="308"/>
    <x v="251"/>
    <s v="Item"/>
    <s v="-"/>
    <s v="-"/>
    <n v="500"/>
    <s v="15_SE"/>
    <s v="01__A"/>
    <s v="7-7A"/>
    <n v="44"/>
    <s v="044 - KESWICK - 1 ANZAC HIGHWAY OFFICE BUILDING"/>
    <b v="1"/>
    <m/>
    <b v="1"/>
    <n v="419"/>
    <s v=""/>
    <s v=""/>
    <s v="308-Davit arm currently resting on rotting timber - provide appropriate bearing material-7"/>
    <n v="0"/>
    <s v="7-7A--308"/>
    <s v=""/>
    <s v="7-7A-"/>
    <n v="0"/>
    <m/>
    <s v="not APN"/>
    <s v="not APN"/>
    <n v="0"/>
    <n v="0.60882316575975093"/>
    <n v="804.41158287987548"/>
    <s v="direct"/>
    <n v="1"/>
    <n v="0.10000088373843743"/>
    <m/>
    <n v="1"/>
    <x v="0"/>
    <n v="0.93783079843594719"/>
    <n v="754.4019570433577"/>
    <x v="0"/>
    <x v="0"/>
    <n v="0"/>
    <x v="0"/>
    <x v="1"/>
    <n v="350000"/>
    <s v="Other smaller work items"/>
    <s v="Metropolitan"/>
    <x v="0"/>
  </r>
  <r>
    <n v="1261"/>
    <s v="21-21F-______174"/>
    <n v="3628"/>
    <x v="4"/>
    <x v="4"/>
    <x v="21"/>
    <x v="11"/>
    <s v=""/>
    <s v=""/>
    <s v="SE"/>
    <s v="Special Equipment"/>
    <s v="C"/>
    <x v="2"/>
    <n v="174"/>
    <x v="252"/>
    <s v="Item"/>
    <s v="-"/>
    <s v="-"/>
    <n v="1500"/>
    <s v="15_SE"/>
    <s v="04__C"/>
    <s v="21-21F"/>
    <n v="124"/>
    <s v="124 - MT GAMBIER - 18 AVEY ROAD EXTERNAL WORKS"/>
    <b v="1"/>
    <m/>
    <b v="1"/>
    <n v="1261"/>
    <s v=""/>
    <s v=""/>
    <s v="174-Demolish existing crane hoist/lift including removal of debris from site-21"/>
    <n v="0"/>
    <s v="21-21F--174"/>
    <s v=""/>
    <s v="21-21F-"/>
    <n v="0"/>
    <m/>
    <s v="not APN"/>
    <s v="not APN"/>
    <n v="0"/>
    <n v="0.85389854395110565"/>
    <n v="2780.8478159266583"/>
    <s v="direct"/>
    <n v="1"/>
    <n v="8.5919720487986947E-2"/>
    <m/>
    <n v="0"/>
    <x v="1"/>
    <n v="0.94570085343520061"/>
    <n v="2629.8501527952544"/>
    <x v="0"/>
    <x v="0"/>
    <n v="0"/>
    <x v="3"/>
    <x v="3"/>
    <n v="300000"/>
    <s v="Other smaller work items"/>
    <s v="Regional"/>
    <x v="1"/>
  </r>
  <r>
    <n v="420"/>
    <s v="7-7A-________309"/>
    <n v="1239"/>
    <x v="0"/>
    <x v="0"/>
    <x v="1"/>
    <x v="1"/>
    <s v=""/>
    <s v=""/>
    <s v="SE"/>
    <s v="Special Equipment"/>
    <s v="A"/>
    <x v="1"/>
    <n v="309"/>
    <x v="253"/>
    <s v="Item"/>
    <s v="-"/>
    <s v="-"/>
    <n v="2500"/>
    <s v="15_SE"/>
    <s v="01__A"/>
    <s v="7-7A"/>
    <n v="44"/>
    <s v="044 - KESWICK - 1 ANZAC HIGHWAY OFFICE BUILDING"/>
    <b v="1"/>
    <m/>
    <b v="1"/>
    <n v="420"/>
    <s v=""/>
    <s v=""/>
    <s v="309-Repair corrosion to davit arm struts-7"/>
    <n v="0"/>
    <s v="7-7A--309"/>
    <s v=""/>
    <s v="7-7A-"/>
    <n v="0"/>
    <m/>
    <s v="not APN"/>
    <s v="not APN"/>
    <n v="0"/>
    <n v="0.60882316575975093"/>
    <n v="4022.0579143993773"/>
    <s v="direct"/>
    <n v="1"/>
    <n v="0.10000088373843743"/>
    <m/>
    <n v="1"/>
    <x v="0"/>
    <n v="0.93783079843594719"/>
    <n v="3772.0097852167887"/>
    <x v="0"/>
    <x v="0"/>
    <n v="0"/>
    <x v="0"/>
    <x v="1"/>
    <n v="350000"/>
    <s v="Other smaller work items"/>
    <s v="Metropolitan"/>
    <x v="0"/>
  </r>
  <r>
    <n v="527"/>
    <s v="9--__________262"/>
    <n v="1447"/>
    <x v="25"/>
    <x v="25"/>
    <x v="53"/>
    <x v="39"/>
    <s v=""/>
    <s v=""/>
    <s v="CM"/>
    <s v="Communications"/>
    <s v="E"/>
    <x v="0"/>
    <n v="262"/>
    <x v="254"/>
    <s v="Item"/>
    <s v="-"/>
    <s v="-"/>
    <n v="1000"/>
    <s v="26_CM"/>
    <s v="03__E"/>
    <s v="9"/>
    <n v="47"/>
    <s v="047 - KESWICK (CARPARK) - RAILWAY TERRACE"/>
    <b v="1"/>
    <m/>
    <b v="1"/>
    <n v="527"/>
    <s v=""/>
    <s v=""/>
    <s v="262-Replace duress phone and cabinet-9"/>
    <n v="0"/>
    <s v="9---262"/>
    <s v=""/>
    <s v="9--"/>
    <n v="1"/>
    <m/>
    <s v="not APN"/>
    <s v="not APN"/>
    <n v="0"/>
    <n v="0.61021334565375218"/>
    <n v="1610.2133456537522"/>
    <s v="direct"/>
    <n v="1"/>
    <n v="0.10000747395801769"/>
    <m/>
    <n v="0"/>
    <x v="0"/>
    <n v="0.93769557849786533"/>
    <n v="1509.8899346577784"/>
    <x v="1"/>
    <x v="0"/>
    <n v="0"/>
    <x v="3"/>
    <x v="3"/>
    <n v="300000"/>
    <s v="Other smaller work items"/>
    <s v="Metropolitan"/>
    <x v="1"/>
  </r>
  <r>
    <n v="458"/>
    <s v="7-7A-________329"/>
    <n v="1286"/>
    <x v="0"/>
    <x v="0"/>
    <x v="1"/>
    <x v="1"/>
    <s v=""/>
    <s v=""/>
    <s v="CM"/>
    <s v="Communications"/>
    <s v="E"/>
    <x v="0"/>
    <n v="329"/>
    <x v="255"/>
    <s v="Item"/>
    <s v="-"/>
    <s v="-"/>
    <n v="7000"/>
    <s v="26_CM"/>
    <s v="03__E"/>
    <s v="7-7A"/>
    <n v="44"/>
    <s v="044 - KESWICK - 1 ANZAC HIGHWAY OFFICE BUILDING"/>
    <b v="1"/>
    <m/>
    <b v="1"/>
    <n v="458"/>
    <s v=""/>
    <s v=""/>
    <s v="329-Upgrade PABX in Comms Room-7"/>
    <n v="0"/>
    <s v="7-7A--329"/>
    <s v=""/>
    <s v="7-7A-"/>
    <n v="0"/>
    <m/>
    <s v="not APN"/>
    <s v="not APN"/>
    <n v="0"/>
    <n v="0.60882316575975093"/>
    <n v="11261.762160318256"/>
    <s v="direct"/>
    <n v="1"/>
    <n v="0.10000088373843743"/>
    <m/>
    <n v="1"/>
    <x v="0"/>
    <n v="0.93783079843594719"/>
    <n v="10561.627398607008"/>
    <x v="0"/>
    <x v="0"/>
    <n v="0"/>
    <x v="0"/>
    <x v="1"/>
    <n v="350000"/>
    <s v="Other smaller work items"/>
    <s v="Metropolitan"/>
    <x v="0"/>
  </r>
  <r>
    <n v="459"/>
    <s v="7-7A-________334"/>
    <n v="1289"/>
    <x v="0"/>
    <x v="0"/>
    <x v="1"/>
    <x v="1"/>
    <s v=""/>
    <s v=""/>
    <s v="TS"/>
    <s v="Transportation Systems"/>
    <s v="E"/>
    <x v="0"/>
    <n v="334"/>
    <x v="256"/>
    <s v="Item"/>
    <s v="-"/>
    <s v="-"/>
    <s v="Excl."/>
    <s v="27_TS"/>
    <s v="03__E"/>
    <s v="7-7A"/>
    <n v="44"/>
    <s v="044 - KESWICK - 1 ANZAC HIGHWAY OFFICE BUILDING"/>
    <b v="1"/>
    <m/>
    <b v="1"/>
    <n v="459"/>
    <s v=""/>
    <s v=""/>
    <s v="334-No allowance for upgrades to lifts-7"/>
    <n v="0"/>
    <s v="7-7A--334"/>
    <s v=""/>
    <s v="7-7A-"/>
    <n v="0"/>
    <m/>
    <s v="not APN"/>
    <s v="not APN"/>
    <n v="0"/>
    <n v="0.60882316575975093"/>
    <n v="0"/>
    <s v="direct"/>
    <n v="1"/>
    <n v="0.10000088373843743"/>
    <m/>
    <n v="1"/>
    <x v="0"/>
    <n v="0.93783079843594719"/>
    <n v="0"/>
    <x v="0"/>
    <x v="0"/>
    <n v="0"/>
    <x v="0"/>
    <x v="1"/>
    <n v="350000"/>
    <s v="Other smaller work items"/>
    <s v="Metropolitan"/>
    <x v="0"/>
  </r>
  <r>
    <n v="1493"/>
    <s v="26-26A-______233"/>
    <n v="4301"/>
    <x v="9"/>
    <x v="9"/>
    <x v="108"/>
    <x v="40"/>
    <s v=""/>
    <s v=""/>
    <s v="XD"/>
    <s v="External Sewer Drainage"/>
    <s v="E"/>
    <x v="0"/>
    <n v="233"/>
    <x v="257"/>
    <s v="Item"/>
    <s v="-"/>
    <s v="-"/>
    <n v="7500"/>
    <s v="38_XD"/>
    <s v="03__E"/>
    <s v="26-26A"/>
    <n v="148"/>
    <s v="148 - WUDINNA - LEFEVRE STREET OFFICE BUILDING"/>
    <b v="1"/>
    <m/>
    <b v="1"/>
    <n v="1493"/>
    <s v=""/>
    <s v=""/>
    <s v="233-Allowance for sewer connection to existing system-26"/>
    <n v="0"/>
    <s v="26-26A--233"/>
    <s v=""/>
    <s v="26-26A-"/>
    <n v="0"/>
    <m/>
    <s v="not APN"/>
    <s v="not APN"/>
    <n v="0"/>
    <n v="1.1022362799263352"/>
    <n v="15766.772099447513"/>
    <s v="direct"/>
    <n v="1"/>
    <n v="7.5364034191531842E-2"/>
    <m/>
    <n v="0"/>
    <x v="1"/>
    <n v="0.95181838720723866"/>
    <n v="15007.103591160219"/>
    <x v="0"/>
    <x v="0"/>
    <n v="0"/>
    <x v="3"/>
    <x v="3"/>
    <n v="300000"/>
    <s v="Other smaller work items"/>
    <s v="Regional"/>
    <x v="1"/>
  </r>
  <r>
    <n v="1494"/>
    <s v="26-26A-______234"/>
    <n v="4304"/>
    <x v="9"/>
    <x v="9"/>
    <x v="108"/>
    <x v="40"/>
    <s v=""/>
    <s v=""/>
    <s v="XW"/>
    <s v="External Water Supply"/>
    <s v="E"/>
    <x v="0"/>
    <n v="234"/>
    <x v="258"/>
    <s v="Item"/>
    <s v="-"/>
    <s v="-"/>
    <n v="7500"/>
    <s v="39_XW"/>
    <s v="03__E"/>
    <s v="26-26A"/>
    <n v="148"/>
    <s v="148 - WUDINNA - LEFEVRE STREET OFFICE BUILDING"/>
    <b v="1"/>
    <m/>
    <b v="1"/>
    <n v="1494"/>
    <s v=""/>
    <s v=""/>
    <s v="234-Allowance for water supply and connection to existing system-26"/>
    <n v="0"/>
    <s v="26-26A--234"/>
    <s v=""/>
    <s v="26-26A-"/>
    <n v="0"/>
    <m/>
    <s v="not APN"/>
    <s v="not APN"/>
    <n v="0"/>
    <n v="1.1022362799263352"/>
    <n v="15766.772099447513"/>
    <s v="direct"/>
    <n v="1"/>
    <n v="7.5364034191531842E-2"/>
    <m/>
    <n v="0"/>
    <x v="1"/>
    <n v="0.95181838720723866"/>
    <n v="15007.103591160219"/>
    <x v="0"/>
    <x v="0"/>
    <n v="0"/>
    <x v="3"/>
    <x v="3"/>
    <n v="300000"/>
    <s v="Other smaller work items"/>
    <s v="Regional"/>
    <x v="1"/>
  </r>
  <r>
    <n v="1495"/>
    <s v="26-26A-______235"/>
    <n v="4307"/>
    <x v="9"/>
    <x v="9"/>
    <x v="108"/>
    <x v="40"/>
    <s v=""/>
    <s v=""/>
    <s v="XC"/>
    <s v="External Communications"/>
    <s v="E"/>
    <x v="0"/>
    <n v="235"/>
    <x v="259"/>
    <s v="Item"/>
    <s v="-"/>
    <s v="-"/>
    <n v="5000"/>
    <s v="43_XC"/>
    <s v="03__E"/>
    <s v="26-26A"/>
    <n v="148"/>
    <s v="148 - WUDINNA - LEFEVRE STREET OFFICE BUILDING"/>
    <b v="1"/>
    <m/>
    <b v="1"/>
    <n v="1495"/>
    <s v=""/>
    <s v=""/>
    <s v="235-Allowance for communication supply and connection to existing-26"/>
    <n v="0"/>
    <s v="26-26A--235"/>
    <s v=""/>
    <s v="26-26A-"/>
    <n v="0"/>
    <m/>
    <s v="not APN"/>
    <s v="not APN"/>
    <n v="0"/>
    <n v="1.1022362799263352"/>
    <n v="10511.181399631674"/>
    <s v="direct"/>
    <n v="1"/>
    <n v="7.5364034191531842E-2"/>
    <m/>
    <n v="0"/>
    <x v="1"/>
    <n v="0.95181838720723866"/>
    <n v="10004.735727440146"/>
    <x v="0"/>
    <x v="0"/>
    <n v="0"/>
    <x v="3"/>
    <x v="3"/>
    <n v="300000"/>
    <s v="Other smaller work items"/>
    <s v="Regional"/>
    <x v="1"/>
  </r>
  <r>
    <n v="386"/>
    <s v="6-6C-_________32"/>
    <n v="1163"/>
    <x v="11"/>
    <x v="11"/>
    <x v="52"/>
    <x v="11"/>
    <s v=""/>
    <s v=""/>
    <s v="FT"/>
    <s v="Fitments"/>
    <s v="C"/>
    <x v="2"/>
    <n v="32"/>
    <x v="260"/>
    <s v="m"/>
    <n v="30"/>
    <n v="240"/>
    <n v="7200"/>
    <s v="14_FT"/>
    <s v="04__C"/>
    <s v="6-6C"/>
    <n v="42"/>
    <s v="042 - HOLDEN HILL - 38-44 JACOBSON CRESCENT EXTERNAL WORKS"/>
    <b v="1"/>
    <m/>
    <b v="1"/>
    <n v="386"/>
    <s v=""/>
    <s v=""/>
    <s v="32-Armco railing-6"/>
    <n v="0"/>
    <s v="6-6C--32"/>
    <s v=""/>
    <s v="6-6C-"/>
    <n v="1"/>
    <m/>
    <s v="not APN"/>
    <s v="not APN"/>
    <n v="0"/>
    <n v="0.61775714968914397"/>
    <n v="11647.851477761837"/>
    <s v="direct"/>
    <n v="1"/>
    <n v="0.10017139064754364"/>
    <m/>
    <n v="0"/>
    <x v="0"/>
    <n v="0.93791996772311315"/>
    <n v="10924.752482065998"/>
    <x v="1"/>
    <x v="0"/>
    <n v="0"/>
    <x v="3"/>
    <x v="3"/>
    <n v="300000"/>
    <s v="Other smaller work items"/>
    <s v="Metropolitan"/>
    <x v="1"/>
  </r>
  <r>
    <n v="2074"/>
    <s v="39-39C-______125"/>
    <n v="6079"/>
    <x v="18"/>
    <x v="18"/>
    <x v="29"/>
    <x v="5"/>
    <s v=""/>
    <s v=""/>
    <s v="RF"/>
    <s v="Roof"/>
    <s v="S"/>
    <x v="3"/>
    <n v="125"/>
    <x v="261"/>
    <s v="m"/>
    <n v="126"/>
    <n v="28"/>
    <n v="3528"/>
    <s v="04_RF"/>
    <s v="02__S"/>
    <s v="39-39C"/>
    <n v="222"/>
    <s v="222 - PT PIRIE - FEELEY STREET WORKSHOP"/>
    <b v="1"/>
    <m/>
    <b v="1"/>
    <n v="2074"/>
    <s v=""/>
    <s v=""/>
    <s v="125-Replace 'Z' section steel roof purlins-39"/>
    <n v="0"/>
    <s v="39-39C--125"/>
    <s v=""/>
    <s v="39-39C-"/>
    <n v="1"/>
    <m/>
    <s v="not APN"/>
    <s v="not APN"/>
    <n v="0"/>
    <n v="0.73098301987360081"/>
    <n v="6106.9080941140637"/>
    <s v="direct"/>
    <n v="1"/>
    <n v="9.1201459223347561E-2"/>
    <m/>
    <n v="0"/>
    <x v="1"/>
    <n v="0.93401662780979189"/>
    <n v="5703.953704408741"/>
    <x v="1"/>
    <x v="0"/>
    <n v="0"/>
    <x v="3"/>
    <x v="3"/>
    <n v="300000"/>
    <s v="Other smaller work items"/>
    <s v="Regional"/>
    <x v="1"/>
  </r>
  <r>
    <n v="1269"/>
    <s v="21-21F-______173"/>
    <n v="3648"/>
    <x v="4"/>
    <x v="4"/>
    <x v="21"/>
    <x v="11"/>
    <s v=""/>
    <s v=""/>
    <s v="XK"/>
    <s v="External Stormwater Drainage"/>
    <s v="C"/>
    <x v="2"/>
    <n v="173"/>
    <x v="262"/>
    <s v="m"/>
    <n v="75"/>
    <n v="35"/>
    <n v="2625"/>
    <s v="37_XK"/>
    <s v="04__C"/>
    <s v="21-21F"/>
    <n v="124"/>
    <s v="124 - MT GAMBIER - 18 AVEY ROAD EXTERNAL WORKS"/>
    <b v="1"/>
    <m/>
    <b v="1"/>
    <n v="1269"/>
    <s v=""/>
    <s v=""/>
    <s v="173-Allowance for remediation works to 450mm wide concrete spoon drains-21"/>
    <n v="0"/>
    <s v="21-21F--173"/>
    <s v=""/>
    <s v="21-21F-"/>
    <n v="0"/>
    <m/>
    <s v="not APN"/>
    <s v="not APN"/>
    <n v="0"/>
    <n v="0.85389854395110565"/>
    <n v="4866.4836778716517"/>
    <s v="direct"/>
    <n v="1"/>
    <n v="8.5919720487986947E-2"/>
    <m/>
    <n v="0"/>
    <x v="1"/>
    <n v="0.94570085343520061"/>
    <n v="4602.2377673916953"/>
    <x v="0"/>
    <x v="0"/>
    <n v="0"/>
    <x v="3"/>
    <x v="3"/>
    <n v="300000"/>
    <s v="Other smaller work items"/>
    <s v="Regional"/>
    <x v="1"/>
  </r>
  <r>
    <n v="1440"/>
    <s v="24-24D-______173"/>
    <n v="4137"/>
    <x v="19"/>
    <x v="19"/>
    <x v="105"/>
    <x v="11"/>
    <s v=""/>
    <s v=""/>
    <s v="XK"/>
    <s v="External Stormwater Drainage"/>
    <s v="C"/>
    <x v="2"/>
    <n v="173"/>
    <x v="262"/>
    <s v="m"/>
    <n v="30"/>
    <n v="35"/>
    <n v="1050"/>
    <s v="37_XK"/>
    <s v="04__C"/>
    <s v="24-24D"/>
    <n v="140"/>
    <s v="140 - MURRAY BRIDGE - 16-18 WILLOW AVENUE EXTERNAL WORKS"/>
    <b v="1"/>
    <m/>
    <b v="1"/>
    <n v="1440"/>
    <s v=""/>
    <s v=""/>
    <s v="173-Allowance for remediation works to 450mm wide concrete spoon drains-24"/>
    <n v="0"/>
    <s v="24-24D--173"/>
    <s v=""/>
    <s v="24-24D-"/>
    <n v="0"/>
    <m/>
    <s v="not APN"/>
    <s v="not APN"/>
    <n v="0"/>
    <n v="0.66022781021484034"/>
    <n v="1743.2392007255826"/>
    <s v="direct"/>
    <n v="1"/>
    <n v="9.6928552885019961E-2"/>
    <m/>
    <n v="0"/>
    <x v="1"/>
    <n v="0.9392244191858703"/>
    <n v="1637.2928258035261"/>
    <x v="0"/>
    <x v="0"/>
    <n v="0"/>
    <x v="3"/>
    <x v="3"/>
    <n v="300000"/>
    <s v="Other smaller work items"/>
    <s v="Regional"/>
    <x v="1"/>
  </r>
  <r>
    <n v="2119"/>
    <s v="40-40B-______173"/>
    <n v="6215"/>
    <x v="10"/>
    <x v="10"/>
    <x v="13"/>
    <x v="11"/>
    <s v=""/>
    <s v=""/>
    <s v="XK"/>
    <s v="External Stormwater Drainage"/>
    <s v="C"/>
    <x v="2"/>
    <n v="173"/>
    <x v="262"/>
    <s v="m"/>
    <n v="30"/>
    <n v="35"/>
    <n v="1050"/>
    <s v="37_XK"/>
    <s v="04__C"/>
    <s v="40-40B"/>
    <n v="227"/>
    <s v="227 - YORKETOWN - WAROOKA ROAD EXTERNAL WORKS"/>
    <b v="1"/>
    <m/>
    <b v="1"/>
    <n v="2119"/>
    <s v=""/>
    <s v=""/>
    <s v="173-Allowance for remediation works to 450mm wide concrete spoon drains-40"/>
    <n v="0"/>
    <s v="40-40B--173"/>
    <s v=""/>
    <s v="40-40B-"/>
    <n v="0"/>
    <m/>
    <s v="not APN"/>
    <s v="not APN"/>
    <n v="0"/>
    <n v="0.85120110737041266"/>
    <n v="1943.7611627389333"/>
    <s v="direct"/>
    <n v="1"/>
    <n v="8.5843887602672198E-2"/>
    <m/>
    <n v="0"/>
    <x v="1"/>
    <n v="0.94589234117963028"/>
    <n v="1838.5887969171699"/>
    <x v="0"/>
    <x v="0"/>
    <n v="0"/>
    <x v="3"/>
    <x v="3"/>
    <n v="300000"/>
    <s v="Other smaller work items"/>
    <s v="Regional"/>
    <x v="1"/>
  </r>
  <r>
    <n v="211"/>
    <s v="3-3B-_________56"/>
    <n v="633"/>
    <x v="5"/>
    <x v="5"/>
    <x v="6"/>
    <x v="6"/>
    <s v=""/>
    <s v=""/>
    <s v="XK"/>
    <s v="External Stormwater Drainage"/>
    <s v="C"/>
    <x v="2"/>
    <n v="56"/>
    <x v="263"/>
    <s v="m"/>
    <n v="100"/>
    <n v="85"/>
    <n v="8500"/>
    <s v="37_XK"/>
    <s v="04__C"/>
    <s v="3-3B"/>
    <n v="24"/>
    <s v="024 - ANGLE PARK - 622 SOUTH ROAD FLEET WORKSHOP"/>
    <b v="1"/>
    <m/>
    <b v="1"/>
    <n v="211"/>
    <s v=""/>
    <s v=""/>
    <s v="56-Demolish, remove and replace 450mm wide concrete spoon drain-3"/>
    <n v="0"/>
    <s v="3-3B--56"/>
    <s v=""/>
    <s v="3-3B-"/>
    <n v="0"/>
    <m/>
    <s v="not APN"/>
    <s v="not APN"/>
    <n v="0"/>
    <n v="0.61023433849497422"/>
    <n v="13686.991877207282"/>
    <s v="direct"/>
    <n v="1"/>
    <n v="0.10003205851166475"/>
    <m/>
    <n v="0"/>
    <x v="0"/>
    <n v="0.93757668577618647"/>
    <n v="12832.604482477587"/>
    <x v="0"/>
    <x v="0"/>
    <n v="0"/>
    <x v="3"/>
    <x v="3"/>
    <n v="300000"/>
    <s v="Other smaller work items"/>
    <s v="Metropolitan"/>
    <x v="1"/>
  </r>
  <r>
    <n v="536"/>
    <s v="9--___________56"/>
    <n v="1464"/>
    <x v="25"/>
    <x v="25"/>
    <x v="53"/>
    <x v="39"/>
    <s v=""/>
    <s v=""/>
    <s v="XK"/>
    <s v="External Stormwater Drainage"/>
    <s v="C"/>
    <x v="2"/>
    <n v="56"/>
    <x v="263"/>
    <s v="m"/>
    <n v="295"/>
    <n v="85"/>
    <n v="25075"/>
    <s v="37_XK"/>
    <s v="04__C"/>
    <s v="9"/>
    <n v="47"/>
    <s v="047 - KESWICK (CARPARK) - RAILWAY TERRACE"/>
    <b v="1"/>
    <m/>
    <b v="1"/>
    <n v="536"/>
    <s v=""/>
    <s v=""/>
    <s v="56-Demolish, remove and replace 450mm wide concrete spoon drain-9"/>
    <n v="0"/>
    <s v="9---56"/>
    <s v=""/>
    <s v="9--"/>
    <n v="1"/>
    <m/>
    <s v="not APN"/>
    <s v="not APN"/>
    <n v="0"/>
    <n v="0.61021334565375218"/>
    <n v="40376.099642267836"/>
    <s v="direct"/>
    <n v="1"/>
    <n v="0.10000747395801769"/>
    <m/>
    <n v="0"/>
    <x v="0"/>
    <n v="0.93769557849786533"/>
    <n v="37860.49011154379"/>
    <x v="1"/>
    <x v="0"/>
    <n v="0"/>
    <x v="3"/>
    <x v="3"/>
    <n v="300000"/>
    <s v="Other smaller work items"/>
    <s v="Metropolitan"/>
    <x v="1"/>
  </r>
  <r>
    <n v="673"/>
    <s v="11-11F-_______56"/>
    <n v="1858"/>
    <x v="2"/>
    <x v="2"/>
    <x v="61"/>
    <x v="46"/>
    <s v=""/>
    <s v=""/>
    <s v="XK"/>
    <s v="External Stormwater Drainage"/>
    <s v="C"/>
    <x v="2"/>
    <n v="56"/>
    <x v="263"/>
    <s v="m"/>
    <n v="72"/>
    <n v="85"/>
    <n v="6120"/>
    <s v="37_XK"/>
    <s v="04__C"/>
    <s v="11-11F"/>
    <n v="59"/>
    <s v="059 - MARLESTON NORTH - 212 RICHMOND ROAD EXTERNAL STORAGE AREA"/>
    <b v="1"/>
    <m/>
    <b v="1"/>
    <n v="673"/>
    <s v=""/>
    <s v=""/>
    <s v="56-Demolish, remove and replace 450mm wide concrete spoon drain-11"/>
    <n v="0"/>
    <s v="11-11F--56"/>
    <s v=""/>
    <s v="11-11F-"/>
    <n v="0"/>
    <m/>
    <s v="not APN"/>
    <s v="not APN"/>
    <n v="0"/>
    <n v="0.61371626072635876"/>
    <n v="9875.9435156453164"/>
    <s v="direct"/>
    <n v="1"/>
    <n v="0.10016283403972752"/>
    <m/>
    <n v="1"/>
    <x v="0"/>
    <n v="0.93688714903917125"/>
    <n v="9252.6445644448304"/>
    <x v="0"/>
    <x v="0"/>
    <n v="0"/>
    <x v="1"/>
    <x v="4"/>
    <n v="350000"/>
    <s v="Other smaller work items"/>
    <s v="Metropolitan"/>
    <x v="0"/>
  </r>
  <r>
    <n v="1781"/>
    <s v="31-31E-_______56"/>
    <n v="5191"/>
    <x v="36"/>
    <x v="36"/>
    <x v="130"/>
    <x v="11"/>
    <s v=""/>
    <s v=""/>
    <s v="XK"/>
    <s v="External Stormwater Drainage"/>
    <s v="C"/>
    <x v="2"/>
    <n v="56"/>
    <x v="263"/>
    <s v="m"/>
    <n v="282"/>
    <n v="85"/>
    <n v="23970"/>
    <s v="37_XK"/>
    <s v="04__C"/>
    <s v="31-31E"/>
    <n v="185"/>
    <s v="185 - CLARE - 14 LENNON STREET EXTERNAL WORKS"/>
    <b v="1"/>
    <m/>
    <b v="1"/>
    <n v="1781"/>
    <s v=""/>
    <s v=""/>
    <s v="56-Demolish, remove and replace 450mm wide concrete spoon drain-31"/>
    <n v="0"/>
    <s v="31-31E--56"/>
    <s v=""/>
    <s v="31-31E-"/>
    <n v="0"/>
    <m/>
    <s v="not APN"/>
    <s v="not APN"/>
    <n v="0"/>
    <n v="0.77328604418108149"/>
    <n v="42505.666479020525"/>
    <s v="direct"/>
    <n v="1"/>
    <n v="9.0181740672600763E-2"/>
    <m/>
    <n v="1"/>
    <x v="1"/>
    <n v="0.94348712174702043"/>
    <n v="40103.548924229886"/>
    <x v="0"/>
    <x v="0"/>
    <n v="0"/>
    <x v="2"/>
    <x v="4"/>
    <n v="350000"/>
    <s v="Other smaller work items"/>
    <s v="Regional"/>
    <x v="0"/>
  </r>
  <r>
    <n v="1993"/>
    <s v="36-36D-_______56"/>
    <n v="5823"/>
    <x v="13"/>
    <x v="13"/>
    <x v="142"/>
    <x v="11"/>
    <s v=""/>
    <s v=""/>
    <s v="XK"/>
    <s v="External Stormwater Drainage"/>
    <s v="C"/>
    <x v="2"/>
    <n v="56"/>
    <x v="263"/>
    <s v="m"/>
    <n v="67"/>
    <n v="85"/>
    <n v="5695"/>
    <s v="37_XK"/>
    <s v="04__C"/>
    <s v="36-36D"/>
    <n v="208"/>
    <s v="208 - MT BARKER - 31 ALEXANDRINA ROAD EXTERNAL WORKS"/>
    <b v="1"/>
    <m/>
    <b v="1"/>
    <n v="1993"/>
    <s v=""/>
    <s v=""/>
    <s v="56-Demolish, remove and replace 450mm wide concrete spoon drain-36"/>
    <n v="0"/>
    <s v="36-36D--56"/>
    <s v=""/>
    <s v="36-36D-"/>
    <n v="0"/>
    <m/>
    <s v="not APN"/>
    <s v="not APN"/>
    <n v="0"/>
    <n v="0.61161841435877295"/>
    <n v="9178.166869773213"/>
    <s v="direct"/>
    <n v="1"/>
    <n v="0.10003011747227523"/>
    <m/>
    <n v="0"/>
    <x v="1"/>
    <n v="0.93742058575417186"/>
    <n v="8603.802563212339"/>
    <x v="0"/>
    <x v="0"/>
    <n v="0"/>
    <x v="3"/>
    <x v="3"/>
    <n v="300000"/>
    <s v="Other smaller work items"/>
    <s v="Regional"/>
    <x v="1"/>
  </r>
  <r>
    <n v="2150"/>
    <s v="41-41C-______408"/>
    <n v="6344"/>
    <x v="40"/>
    <x v="40"/>
    <x v="154"/>
    <x v="10"/>
    <s v=""/>
    <s v=""/>
    <s v="XN"/>
    <s v="Boundary Walls, Fencing and Gates"/>
    <s v="C"/>
    <x v="2"/>
    <n v="408"/>
    <x v="264"/>
    <s v="m"/>
    <n v="535"/>
    <n v="200"/>
    <n v="107000"/>
    <s v="34_XN"/>
    <s v="04__C"/>
    <s v="41-41C"/>
    <n v="231"/>
    <s v="231 - SEAFORD - 37 SHEARER DRIVE External Works"/>
    <b v="1"/>
    <m/>
    <b v="1"/>
    <n v="2150"/>
    <s v=""/>
    <s v=""/>
    <s v="408-New colorbond fencing including razor wire-41"/>
    <n v="0"/>
    <s v="41-41C--408"/>
    <s v=""/>
    <s v="41-41C-"/>
    <n v="0"/>
    <m/>
    <s v="not APN"/>
    <s v="not APN"/>
    <n v="0"/>
    <n v="0.60890183887915938"/>
    <n v="172152.49676007006"/>
    <s v="direct"/>
    <n v="1"/>
    <n v="0.10000443626001369"/>
    <m/>
    <n v="1"/>
    <x v="0"/>
    <n v="0.93784580414821017"/>
    <n v="161452.49676007006"/>
    <x v="0"/>
    <x v="1"/>
    <n v="0"/>
    <x v="3"/>
    <x v="3"/>
    <n v="300000"/>
    <s v="Other smaller work items"/>
    <s v="Metropolitan"/>
    <x v="0"/>
  </r>
  <r>
    <n v="2149"/>
    <s v="41-41C-______407"/>
    <n v="6343"/>
    <x v="40"/>
    <x v="40"/>
    <x v="154"/>
    <x v="10"/>
    <s v=""/>
    <s v=""/>
    <s v="XN"/>
    <s v="Boundary Walls, Fencing and Gates"/>
    <s v="C"/>
    <x v="2"/>
    <n v="407"/>
    <x v="265"/>
    <s v="m"/>
    <n v="130"/>
    <n v="350"/>
    <n v="45500"/>
    <s v="34_XN"/>
    <s v="04__C"/>
    <s v="41-41C"/>
    <n v="231"/>
    <s v="231 - SEAFORD - 37 SHEARER DRIVE External Works"/>
    <b v="1"/>
    <m/>
    <b v="1"/>
    <n v="2149"/>
    <s v=""/>
    <s v=""/>
    <s v="407-New security palisade fencing-41"/>
    <n v="0"/>
    <s v="41-41C--407"/>
    <s v=""/>
    <s v="41-41C-"/>
    <n v="0"/>
    <m/>
    <s v="not APN"/>
    <s v="not APN"/>
    <n v="0"/>
    <n v="0.60890183887915938"/>
    <n v="73205.033669001758"/>
    <s v="direct"/>
    <n v="1"/>
    <n v="0.10000443626001369"/>
    <m/>
    <n v="1"/>
    <x v="0"/>
    <n v="0.93784580414821017"/>
    <n v="68655.033669001758"/>
    <x v="0"/>
    <x v="1"/>
    <n v="0"/>
    <x v="3"/>
    <x v="3"/>
    <n v="300000"/>
    <s v="Other smaller work items"/>
    <s v="Metropolitan"/>
    <x v="0"/>
  </r>
  <r>
    <n v="581"/>
    <s v="10-10D-______401"/>
    <n v="1601"/>
    <x v="20"/>
    <x v="20"/>
    <x v="56"/>
    <x v="10"/>
    <s v=""/>
    <s v=""/>
    <s v="XN"/>
    <s v="Boundary Walls, Fencing and Gates"/>
    <s v="C"/>
    <x v="2"/>
    <n v="401"/>
    <x v="266"/>
    <s v="m"/>
    <n v="345"/>
    <n v="200"/>
    <n v="69000"/>
    <s v="34_XN"/>
    <s v="04__C"/>
    <s v="10-10D"/>
    <n v="52"/>
    <s v="052 - KURRALTA PARK - 31-33 BROUGHTON AVENUE EXTERNAL WORKS"/>
    <b v="1"/>
    <m/>
    <b v="1"/>
    <n v="581"/>
    <s v=""/>
    <s v=""/>
    <s v="401-Replace fencing with Colorbond fencing including razor wire-10"/>
    <n v="0"/>
    <s v="10-10D--401"/>
    <s v=""/>
    <s v="10-10D-"/>
    <n v="1"/>
    <m/>
    <s v="not APN"/>
    <s v="not APN"/>
    <n v="0"/>
    <n v="0.61025730693408753"/>
    <n v="111107.75417845204"/>
    <s v="direct"/>
    <n v="1"/>
    <n v="0.10000660465164211"/>
    <m/>
    <n v="0"/>
    <x v="0"/>
    <n v="0.93772246917954194"/>
    <n v="104188.23759321161"/>
    <x v="1"/>
    <x v="0"/>
    <n v="0"/>
    <x v="3"/>
    <x v="3"/>
    <n v="300000"/>
    <s v="Other smaller work items"/>
    <s v="Metropolitan"/>
    <x v="1"/>
  </r>
  <r>
    <n v="1056"/>
    <s v="15-15J-______395"/>
    <n v="3020"/>
    <x v="1"/>
    <x v="1"/>
    <x v="86"/>
    <x v="10"/>
    <s v=""/>
    <s v=""/>
    <s v="XN"/>
    <s v="Boundary Walls, Fencing and Gates"/>
    <s v="C"/>
    <x v="2"/>
    <n v="395"/>
    <x v="267"/>
    <s v="m"/>
    <n v="365"/>
    <n v="200"/>
    <n v="73000"/>
    <s v="34_XN"/>
    <s v="04__C"/>
    <s v="15-15J"/>
    <n v="102"/>
    <s v="102 - ST MARYS - 33 AYLIFFES ROAD EXTERNAL WORKS"/>
    <b v="1"/>
    <m/>
    <b v="1"/>
    <n v="1056"/>
    <s v=""/>
    <s v=""/>
    <s v="395-Replace side and rear fencing with Colorbond fencing including razor wire-15"/>
    <n v="0"/>
    <s v="15-15J--395"/>
    <s v=""/>
    <s v="15-15J-"/>
    <n v="0"/>
    <m/>
    <s v="not APN"/>
    <s v="not APN"/>
    <n v="0"/>
    <n v="0.60923415025592087"/>
    <n v="117474.09296868222"/>
    <s v="direct"/>
    <n v="1"/>
    <n v="0.10001101781622007"/>
    <m/>
    <n v="1"/>
    <x v="0"/>
    <n v="0.93773464755348201"/>
    <n v="110159.5271666522"/>
    <x v="0"/>
    <x v="0"/>
    <n v="0"/>
    <x v="2"/>
    <x v="4"/>
    <n v="350000"/>
    <s v="Other smaller work items"/>
    <s v="Metropolitan"/>
    <x v="0"/>
  </r>
  <r>
    <n v="1169"/>
    <s v="20-20C-______395"/>
    <n v="3368"/>
    <x v="32"/>
    <x v="32"/>
    <x v="95"/>
    <x v="11"/>
    <s v=""/>
    <s v=""/>
    <s v="XN"/>
    <s v="Boundary Walls, Fencing and Gates"/>
    <s v="C"/>
    <x v="2"/>
    <n v="395"/>
    <x v="267"/>
    <s v="m"/>
    <n v="252"/>
    <n v="200"/>
    <n v="50400"/>
    <s v="34_XN"/>
    <s v="04__C"/>
    <s v="20-20C"/>
    <n v="117"/>
    <s v="117 - BARMERA - 59-61 TONKIN AVENUE EXTERNAL WORKS"/>
    <b v="1"/>
    <m/>
    <b v="1"/>
    <n v="1169"/>
    <s v=""/>
    <s v=""/>
    <s v="395-Replace side and rear fencing with Colorbond fencing including razor wire-20"/>
    <n v="0"/>
    <s v="20-20C--395"/>
    <s v=""/>
    <s v="20-20C-"/>
    <n v="0"/>
    <m/>
    <s v="not APN"/>
    <s v="not APN"/>
    <n v="0"/>
    <n v="0.85420873979310619"/>
    <n v="93452.120485572552"/>
    <s v="direct"/>
    <n v="1"/>
    <n v="8.5880290772047146E-2"/>
    <m/>
    <n v="0"/>
    <x v="1"/>
    <n v="0.94538491392226898"/>
    <n v="88348.224881106522"/>
    <x v="0"/>
    <x v="0"/>
    <n v="0"/>
    <x v="3"/>
    <x v="3"/>
    <n v="300000"/>
    <s v="Other smaller work items"/>
    <s v="Regional"/>
    <x v="1"/>
  </r>
  <r>
    <n v="1337"/>
    <s v="22-22E-______395"/>
    <n v="3845"/>
    <x v="15"/>
    <x v="15"/>
    <x v="22"/>
    <x v="11"/>
    <s v=""/>
    <s v=""/>
    <s v="XN"/>
    <s v="Boundary Walls, Fencing and Gates"/>
    <s v="C"/>
    <x v="2"/>
    <n v="395"/>
    <x v="267"/>
    <s v="m"/>
    <n v="235"/>
    <n v="200"/>
    <n v="47000"/>
    <s v="34_XN"/>
    <s v="04__C"/>
    <s v="22-22E"/>
    <n v="130"/>
    <s v="130 - NARACOORTE - 99 CEDAR AVENUE EXTERNAL WORKS"/>
    <b v="1"/>
    <m/>
    <b v="1"/>
    <n v="1337"/>
    <s v=""/>
    <s v=""/>
    <s v="395-Replace side and rear fencing with Colorbond fencing including razor wire-22"/>
    <n v="0"/>
    <s v="22-22E--395"/>
    <s v=""/>
    <s v="22-22E-"/>
    <n v="0"/>
    <m/>
    <s v="not APN"/>
    <s v="not APN"/>
    <n v="0"/>
    <n v="0.85124977011494252"/>
    <n v="87008.739195402304"/>
    <s v="direct"/>
    <n v="1"/>
    <n v="8.5896096871919E-2"/>
    <m/>
    <n v="0"/>
    <x v="1"/>
    <n v="0.94598243758658718"/>
    <n v="82308.739195402304"/>
    <x v="0"/>
    <x v="0"/>
    <n v="0"/>
    <x v="3"/>
    <x v="3"/>
    <n v="300000"/>
    <s v="Other smaller work items"/>
    <s v="Regional"/>
    <x v="1"/>
  </r>
  <r>
    <n v="1394"/>
    <s v="23-23D-______395"/>
    <n v="4004"/>
    <x v="21"/>
    <x v="21"/>
    <x v="103"/>
    <x v="11"/>
    <s v=""/>
    <s v=""/>
    <s v="XN"/>
    <s v="Boundary Walls, Fencing and Gates"/>
    <s v="C"/>
    <x v="2"/>
    <n v="395"/>
    <x v="267"/>
    <s v="m"/>
    <n v="223"/>
    <n v="200"/>
    <n v="44600"/>
    <s v="34_XN"/>
    <s v="04__C"/>
    <s v="23-23D"/>
    <n v="135"/>
    <s v="135 - BORDERTOWN - POWER HOUSE ROAD EXTERNAL WORKS"/>
    <b v="1"/>
    <m/>
    <b v="1"/>
    <n v="1394"/>
    <s v=""/>
    <s v=""/>
    <s v="395-Replace side and rear fencing with Colorbond fencing including razor wire-23"/>
    <n v="0"/>
    <s v="23-23D--395"/>
    <s v=""/>
    <s v="23-23D-"/>
    <n v="0"/>
    <m/>
    <s v="not APN"/>
    <s v="not APN"/>
    <n v="0"/>
    <n v="0.85517256346179138"/>
    <n v="82740.696330395906"/>
    <s v="direct"/>
    <n v="1"/>
    <n v="8.5919668035966471E-2"/>
    <m/>
    <n v="0"/>
    <x v="1"/>
    <n v="0.94540895322943974"/>
    <n v="78223.795107194543"/>
    <x v="0"/>
    <x v="0"/>
    <n v="0"/>
    <x v="3"/>
    <x v="3"/>
    <n v="300000"/>
    <s v="Other smaller work items"/>
    <s v="Regional"/>
    <x v="1"/>
  </r>
  <r>
    <n v="1527"/>
    <s v="26-26D-______395"/>
    <n v="4401"/>
    <x v="9"/>
    <x v="9"/>
    <x v="12"/>
    <x v="10"/>
    <s v=""/>
    <s v=""/>
    <s v="XN"/>
    <s v="Boundary Walls, Fencing and Gates"/>
    <s v="C"/>
    <x v="2"/>
    <n v="395"/>
    <x v="267"/>
    <s v="m"/>
    <n v="85"/>
    <n v="200"/>
    <n v="17000"/>
    <s v="34_XN"/>
    <s v="04__C"/>
    <s v="26-26D"/>
    <n v="151"/>
    <s v="151 - WUDINNA - LEFEVRE STREET EXTERNAL WORKS"/>
    <b v="1"/>
    <m/>
    <b v="1"/>
    <n v="1527"/>
    <s v=""/>
    <s v=""/>
    <s v="395-Replace side and rear fencing with Colorbond fencing including razor wire-26"/>
    <n v="0"/>
    <s v="26-26D--395"/>
    <s v=""/>
    <s v="26-26D-"/>
    <n v="0"/>
    <m/>
    <s v="not APN"/>
    <s v="not APN"/>
    <n v="0"/>
    <n v="1.0929896606695513"/>
    <n v="35580.824231382372"/>
    <s v="direct"/>
    <n v="1"/>
    <n v="7.5354091685055094E-2"/>
    <m/>
    <n v="0"/>
    <x v="1"/>
    <n v="0.95212352617715845"/>
    <n v="33877.339831473466"/>
    <x v="0"/>
    <x v="0"/>
    <n v="0"/>
    <x v="3"/>
    <x v="3"/>
    <n v="300000"/>
    <s v="Other smaller work items"/>
    <s v="Regional"/>
    <x v="1"/>
  </r>
  <r>
    <n v="1723"/>
    <s v="30-30E-______395"/>
    <n v="5014"/>
    <x v="35"/>
    <x v="35"/>
    <x v="125"/>
    <x v="10"/>
    <s v=""/>
    <s v=""/>
    <s v="XN"/>
    <s v="Boundary Walls, Fencing and Gates"/>
    <s v="C"/>
    <x v="2"/>
    <n v="395"/>
    <x v="267"/>
    <s v="m"/>
    <n v="240"/>
    <n v="200"/>
    <n v="48000"/>
    <s v="34_XN"/>
    <s v="04__C"/>
    <s v="30-30E"/>
    <n v="179"/>
    <s v="179 - CEDUNA - GOODES ROAD EXTERNAL WORKS"/>
    <b v="1"/>
    <m/>
    <b v="1"/>
    <n v="1723"/>
    <s v=""/>
    <s v=""/>
    <s v="395-Replace side and rear fencing with Colorbond fencing including razor wire-30"/>
    <n v="0"/>
    <s v="30-30E--395"/>
    <s v=""/>
    <s v="30-30E-"/>
    <n v="0"/>
    <m/>
    <s v="not APN"/>
    <s v="not APN"/>
    <n v="0"/>
    <n v="1.1750812567049809"/>
    <n v="104403.90032183909"/>
    <s v="direct"/>
    <n v="1"/>
    <n v="7.2225047930687403E-2"/>
    <m/>
    <n v="0"/>
    <x v="1"/>
    <n v="0.95349625446150599"/>
    <n v="99548.727908045985"/>
    <x v="0"/>
    <x v="0"/>
    <n v="0"/>
    <x v="3"/>
    <x v="3"/>
    <n v="300000"/>
    <s v="Other smaller work items"/>
    <s v="Regional"/>
    <x v="1"/>
  </r>
  <r>
    <n v="1828"/>
    <s v="32-32E-______395"/>
    <n v="5335"/>
    <x v="22"/>
    <x v="22"/>
    <x v="133"/>
    <x v="10"/>
    <s v=""/>
    <s v=""/>
    <s v="XN"/>
    <s v="Boundary Walls, Fencing and Gates"/>
    <s v="C"/>
    <x v="2"/>
    <n v="395"/>
    <x v="267"/>
    <s v="m"/>
    <n v="120"/>
    <n v="200"/>
    <n v="24000"/>
    <s v="34_XN"/>
    <s v="04__C"/>
    <s v="32-32E"/>
    <n v="191"/>
    <s v="191 - CLEVE - DEPOT STREET EXTERNAL WORKS"/>
    <b v="1"/>
    <m/>
    <b v="1"/>
    <n v="1828"/>
    <s v=""/>
    <s v=""/>
    <s v="395-Replace side and rear fencing with Colorbond fencing including razor wire-32"/>
    <n v="0"/>
    <s v="32-32E--395"/>
    <s v=""/>
    <s v="32-32E-"/>
    <n v="0"/>
    <m/>
    <s v="not APN"/>
    <s v="not APN"/>
    <n v="0"/>
    <n v="1.0202500519930675"/>
    <n v="48486.001247833621"/>
    <s v="direct"/>
    <n v="1"/>
    <n v="7.8454281895930622E-2"/>
    <m/>
    <n v="0"/>
    <x v="1"/>
    <n v="0.95024381730531704"/>
    <n v="46073.522911611784"/>
    <x v="0"/>
    <x v="0"/>
    <n v="0"/>
    <x v="3"/>
    <x v="3"/>
    <n v="300000"/>
    <s v="Other smaller work items"/>
    <s v="Regional"/>
    <x v="1"/>
  </r>
  <r>
    <n v="1862"/>
    <s v="33-33C-______395"/>
    <n v="5437"/>
    <x v="12"/>
    <x v="12"/>
    <x v="135"/>
    <x v="10"/>
    <s v=""/>
    <s v=""/>
    <s v="XN"/>
    <s v="Boundary Walls, Fencing and Gates"/>
    <s v="C"/>
    <x v="2"/>
    <n v="395"/>
    <x v="267"/>
    <s v="m"/>
    <n v="342"/>
    <n v="200"/>
    <n v="68400"/>
    <s v="34_XN"/>
    <s v="04__C"/>
    <s v="33-33C"/>
    <n v="195"/>
    <s v="195 - DAVENPORT - YORKEYS CROSSING ROAD EXTERNAL WORKS"/>
    <b v="1"/>
    <m/>
    <b v="1"/>
    <n v="1862"/>
    <s v=""/>
    <s v=""/>
    <s v="395-Replace side and rear fencing with Colorbond fencing including razor wire-33"/>
    <n v="0"/>
    <s v="33-33C--395"/>
    <s v=""/>
    <s v="33-33C-"/>
    <n v="1"/>
    <m/>
    <s v="not APN"/>
    <s v="not APN"/>
    <n v="0"/>
    <n v="0.85413813570754082"/>
    <n v="126823.0484823958"/>
    <s v="direct"/>
    <n v="1"/>
    <n v="8.5962199071070985E-2"/>
    <m/>
    <n v="0"/>
    <x v="1"/>
    <n v="0.94543361577378848"/>
    <n v="119902.77329016593"/>
    <x v="1"/>
    <x v="0"/>
    <n v="0"/>
    <x v="3"/>
    <x v="3"/>
    <n v="300000"/>
    <s v="Other smaller work items"/>
    <s v="Regional"/>
    <x v="1"/>
  </r>
  <r>
    <n v="2032"/>
    <s v="37-37E-______395"/>
    <n v="5942"/>
    <x v="38"/>
    <x v="38"/>
    <x v="145"/>
    <x v="10"/>
    <s v=""/>
    <s v=""/>
    <s v="XN"/>
    <s v="Boundary Walls, Fencing and Gates"/>
    <s v="C"/>
    <x v="2"/>
    <n v="395"/>
    <x v="267"/>
    <s v="m"/>
    <n v="170"/>
    <n v="200"/>
    <n v="34000"/>
    <s v="34_XN"/>
    <s v="04__C"/>
    <s v="37-37E"/>
    <n v="214"/>
    <s v="214 - VICTOR HARBOR - 45 MENTONE ROAD EXTERNAL WORKS"/>
    <b v="1"/>
    <m/>
    <b v="1"/>
    <n v="2032"/>
    <s v=""/>
    <s v=""/>
    <s v="395-Replace side and rear fencing with Colorbond fencing including razor wire-37"/>
    <n v="0"/>
    <s v="37-37E--395"/>
    <s v=""/>
    <s v="37-37E-"/>
    <n v="0"/>
    <m/>
    <s v="not APN"/>
    <s v="not APN"/>
    <n v="0"/>
    <n v="0.69174982492276005"/>
    <n v="57519.494047373839"/>
    <s v="direct"/>
    <n v="1"/>
    <n v="9.4915041306572731E-2"/>
    <m/>
    <n v="0"/>
    <x v="0"/>
    <n v="0.94034172309710606"/>
    <n v="54087.980144181252"/>
    <x v="0"/>
    <x v="0"/>
    <n v="0"/>
    <x v="3"/>
    <x v="3"/>
    <n v="300000"/>
    <s v="Other smaller work items"/>
    <s v="Metropolitan"/>
    <x v="1"/>
  </r>
  <r>
    <n v="2047"/>
    <s v="38-38C-______395"/>
    <n v="5994"/>
    <x v="39"/>
    <x v="39"/>
    <x v="146"/>
    <x v="11"/>
    <s v=""/>
    <s v=""/>
    <s v="XN"/>
    <s v="Boundary Walls, Fencing and Gates"/>
    <s v="C"/>
    <x v="2"/>
    <n v="395"/>
    <x v="267"/>
    <s v="m"/>
    <n v="320"/>
    <n v="200"/>
    <n v="64000"/>
    <s v="34_XN"/>
    <s v="04__C"/>
    <s v="38-38C"/>
    <n v="218"/>
    <s v="218 - KADINA - SOUTH TERRACE EXTERNAL WORKS"/>
    <b v="1"/>
    <m/>
    <b v="1"/>
    <n v="2047"/>
    <s v=""/>
    <s v=""/>
    <s v="395-Replace side and rear fencing with Colorbond fencing including razor wire-38"/>
    <n v="0"/>
    <s v="38-38C--395"/>
    <s v=""/>
    <s v="38-38C-"/>
    <n v="1"/>
    <m/>
    <s v="not APN"/>
    <s v="not APN"/>
    <n v="0"/>
    <n v="0.772101308405169"/>
    <n v="113414.48373793083"/>
    <s v="direct"/>
    <n v="1"/>
    <n v="9.0139570678556769E-2"/>
    <m/>
    <n v="0"/>
    <x v="1"/>
    <n v="0.94341557945786936"/>
    <n v="106996.99089453512"/>
    <x v="1"/>
    <x v="0"/>
    <n v="0"/>
    <x v="3"/>
    <x v="3"/>
    <n v="300000"/>
    <s v="Other smaller work items"/>
    <s v="Regional"/>
    <x v="1"/>
  </r>
  <r>
    <n v="2117"/>
    <s v="40-40B-______395"/>
    <n v="6211"/>
    <x v="10"/>
    <x v="10"/>
    <x v="13"/>
    <x v="11"/>
    <s v=""/>
    <s v=""/>
    <s v="XN"/>
    <s v="Boundary Walls, Fencing and Gates"/>
    <s v="C"/>
    <x v="2"/>
    <n v="395"/>
    <x v="267"/>
    <s v="m"/>
    <n v="170"/>
    <n v="200"/>
    <n v="34000"/>
    <s v="34_XN"/>
    <s v="04__C"/>
    <s v="40-40B"/>
    <n v="227"/>
    <s v="227 - YORKETOWN - WAROOKA ROAD EXTERNAL WORKS"/>
    <b v="1"/>
    <m/>
    <b v="1"/>
    <n v="2117"/>
    <s v=""/>
    <s v=""/>
    <s v="395-Replace side and rear fencing with Colorbond fencing including razor wire-40"/>
    <n v="0"/>
    <s v="40-40B--395"/>
    <s v=""/>
    <s v="40-40B-"/>
    <n v="0"/>
    <m/>
    <s v="not APN"/>
    <s v="not APN"/>
    <n v="0"/>
    <n v="0.85120110737041266"/>
    <n v="62940.837650594032"/>
    <s v="direct"/>
    <n v="1"/>
    <n v="8.5843887602672198E-2"/>
    <m/>
    <n v="0"/>
    <x v="1"/>
    <n v="0.94589234117963028"/>
    <n v="59535.256281127411"/>
    <x v="0"/>
    <x v="0"/>
    <n v="0"/>
    <x v="3"/>
    <x v="3"/>
    <n v="300000"/>
    <s v="Other smaller work items"/>
    <s v="Regional"/>
    <x v="1"/>
  </r>
  <r>
    <n v="672"/>
    <s v="11-11F-______393"/>
    <n v="1855"/>
    <x v="2"/>
    <x v="2"/>
    <x v="61"/>
    <x v="46"/>
    <s v=""/>
    <s v=""/>
    <s v="XN"/>
    <s v="Boundary Walls, Fencing and Gates"/>
    <s v="C"/>
    <x v="2"/>
    <n v="393"/>
    <x v="268"/>
    <s v="m"/>
    <n v="382"/>
    <n v="350"/>
    <n v="133700"/>
    <s v="34_XN"/>
    <s v="04__C"/>
    <s v="11-11F"/>
    <n v="59"/>
    <s v="059 - MARLESTON NORTH - 212 RICHMOND ROAD EXTERNAL STORAGE AREA"/>
    <b v="1"/>
    <m/>
    <b v="1"/>
    <n v="672"/>
    <s v=""/>
    <s v=""/>
    <s v="393-Replace street facing chainmesh fencing with security palisade fencing-11"/>
    <n v="0"/>
    <s v="11-11F--393"/>
    <s v=""/>
    <s v="11-11F-"/>
    <n v="1"/>
    <m/>
    <s v="not APN"/>
    <s v="not APN"/>
    <n v="0"/>
    <n v="0.61371626072635876"/>
    <n v="215753.86405911419"/>
    <s v="direct"/>
    <n v="1"/>
    <n v="0.10016283403972752"/>
    <m/>
    <n v="1"/>
    <x v="0"/>
    <n v="0.93688714903917125"/>
    <n v="202137.0225925284"/>
    <x v="0"/>
    <x v="1"/>
    <n v="0"/>
    <x v="1"/>
    <x v="4"/>
    <n v="350000"/>
    <s v="Other smaller work items"/>
    <s v="Metropolitan"/>
    <x v="0"/>
  </r>
  <r>
    <n v="923"/>
    <s v="12-12H-______393"/>
    <n v="2602"/>
    <x v="3"/>
    <x v="3"/>
    <x v="76"/>
    <x v="11"/>
    <s v=""/>
    <s v=""/>
    <s v="XN"/>
    <s v="Boundary Walls, Fencing and Gates"/>
    <s v="C"/>
    <x v="2"/>
    <n v="393"/>
    <x v="268"/>
    <s v="m"/>
    <n v="165"/>
    <n v="350"/>
    <n v="57750"/>
    <s v="34_XN"/>
    <s v="04__C"/>
    <s v="12-12H"/>
    <n v="82"/>
    <s v="082 - MARLESTON SOUTH - 41-55 BARNES AVENUE EXTERNAL WORKS"/>
    <b v="1"/>
    <m/>
    <b v="1"/>
    <n v="923"/>
    <s v=""/>
    <s v=""/>
    <s v="393-Replace street facing chainmesh fencing with security palisade fencing-12"/>
    <n v="0"/>
    <s v="12-12H--393"/>
    <s v=""/>
    <s v="12-12H-"/>
    <n v="0"/>
    <m/>
    <s v="not APN"/>
    <s v="not APN"/>
    <n v="0"/>
    <n v="0.61017403715802609"/>
    <n v="92987.550645876006"/>
    <s v="direct"/>
    <n v="1"/>
    <n v="0.10004128457383138"/>
    <m/>
    <n v="0"/>
    <x v="0"/>
    <n v="0.93768980778685429"/>
    <n v="87193.478491701855"/>
    <x v="0"/>
    <x v="0"/>
    <n v="0"/>
    <x v="3"/>
    <x v="3"/>
    <n v="300000"/>
    <s v="Other smaller work items"/>
    <s v="Metropolitan"/>
    <x v="1"/>
  </r>
  <r>
    <n v="1057"/>
    <s v="15-15J-______393"/>
    <n v="3021"/>
    <x v="1"/>
    <x v="1"/>
    <x v="86"/>
    <x v="10"/>
    <s v=""/>
    <s v=""/>
    <s v="XN"/>
    <s v="Boundary Walls, Fencing and Gates"/>
    <s v="C"/>
    <x v="2"/>
    <n v="393"/>
    <x v="268"/>
    <s v="m"/>
    <n v="190"/>
    <n v="350"/>
    <n v="66500"/>
    <s v="34_XN"/>
    <s v="04__C"/>
    <s v="15-15J"/>
    <n v="102"/>
    <s v="102 - ST MARYS - 33 AYLIFFES ROAD EXTERNAL WORKS"/>
    <b v="1"/>
    <m/>
    <b v="1"/>
    <n v="1057"/>
    <s v=""/>
    <s v=""/>
    <s v="393-Replace street facing chainmesh fencing with security palisade fencing-15"/>
    <n v="0"/>
    <s v="15-15J--393"/>
    <s v=""/>
    <s v="15-15J-"/>
    <n v="0"/>
    <m/>
    <s v="not APN"/>
    <s v="not APN"/>
    <n v="0"/>
    <n v="0.60923415025592087"/>
    <n v="107014.07099201874"/>
    <s v="direct"/>
    <n v="1"/>
    <n v="0.10001101781622007"/>
    <m/>
    <n v="1"/>
    <x v="0"/>
    <n v="0.93773464755348201"/>
    <n v="100350.80214496399"/>
    <x v="0"/>
    <x v="0"/>
    <n v="0"/>
    <x v="2"/>
    <x v="4"/>
    <n v="350000"/>
    <s v="Other smaller work items"/>
    <s v="Metropolitan"/>
    <x v="0"/>
  </r>
  <r>
    <n v="1338"/>
    <s v="22-22E-______393"/>
    <n v="3846"/>
    <x v="15"/>
    <x v="15"/>
    <x v="22"/>
    <x v="11"/>
    <s v=""/>
    <s v=""/>
    <s v="XN"/>
    <s v="Boundary Walls, Fencing and Gates"/>
    <s v="C"/>
    <x v="2"/>
    <n v="393"/>
    <x v="268"/>
    <s v="m"/>
    <n v="75"/>
    <n v="350"/>
    <n v="26250"/>
    <s v="34_XN"/>
    <s v="04__C"/>
    <s v="22-22E"/>
    <n v="130"/>
    <s v="130 - NARACOORTE - 99 CEDAR AVENUE EXTERNAL WORKS"/>
    <b v="1"/>
    <m/>
    <b v="1"/>
    <n v="1338"/>
    <s v=""/>
    <s v=""/>
    <s v="393-Replace street facing chainmesh fencing with security palisade fencing-22"/>
    <n v="0"/>
    <s v="22-22E--393"/>
    <s v=""/>
    <s v="22-22E-"/>
    <n v="0"/>
    <m/>
    <s v="not APN"/>
    <s v="not APN"/>
    <n v="0"/>
    <n v="0.85124977011494252"/>
    <n v="48595.306465517242"/>
    <s v="direct"/>
    <n v="1"/>
    <n v="8.5896096871919E-2"/>
    <m/>
    <n v="0"/>
    <x v="1"/>
    <n v="0.94598243758658718"/>
    <n v="45970.306465517242"/>
    <x v="0"/>
    <x v="0"/>
    <n v="0"/>
    <x v="3"/>
    <x v="3"/>
    <n v="300000"/>
    <s v="Other smaller work items"/>
    <s v="Regional"/>
    <x v="1"/>
  </r>
  <r>
    <n v="1395"/>
    <s v="23-23D-______393"/>
    <n v="4005"/>
    <x v="21"/>
    <x v="21"/>
    <x v="103"/>
    <x v="11"/>
    <s v=""/>
    <s v=""/>
    <s v="XN"/>
    <s v="Boundary Walls, Fencing and Gates"/>
    <s v="C"/>
    <x v="2"/>
    <n v="393"/>
    <x v="268"/>
    <s v="m"/>
    <n v="78"/>
    <n v="350"/>
    <n v="27300"/>
    <s v="34_XN"/>
    <s v="04__C"/>
    <s v="23-23D"/>
    <n v="135"/>
    <s v="135 - BORDERTOWN - POWER HOUSE ROAD EXTERNAL WORKS"/>
    <b v="1"/>
    <m/>
    <b v="1"/>
    <n v="1395"/>
    <s v=""/>
    <s v=""/>
    <s v="393-Replace street facing chainmesh fencing with security palisade fencing-23"/>
    <n v="0"/>
    <s v="23-23D--393"/>
    <s v=""/>
    <s v="23-23D-"/>
    <n v="0"/>
    <m/>
    <s v="not APN"/>
    <s v="not APN"/>
    <n v="0"/>
    <n v="0.85517256346179138"/>
    <n v="50646.210982506906"/>
    <s v="direct"/>
    <n v="1"/>
    <n v="8.5919668035966471E-2"/>
    <m/>
    <n v="0"/>
    <x v="1"/>
    <n v="0.94540895322943974"/>
    <n v="47881.381310009208"/>
    <x v="0"/>
    <x v="0"/>
    <n v="0"/>
    <x v="3"/>
    <x v="3"/>
    <n v="300000"/>
    <s v="Other smaller work items"/>
    <s v="Regional"/>
    <x v="1"/>
  </r>
  <r>
    <n v="1438"/>
    <s v="24-24D-______393"/>
    <n v="4133"/>
    <x v="19"/>
    <x v="19"/>
    <x v="105"/>
    <x v="11"/>
    <s v=""/>
    <s v=""/>
    <s v="XN"/>
    <s v="Boundary Walls, Fencing and Gates"/>
    <s v="C"/>
    <x v="2"/>
    <n v="393"/>
    <x v="268"/>
    <s v="m"/>
    <n v="498"/>
    <n v="350"/>
    <n v="174300"/>
    <s v="34_XN"/>
    <s v="04__C"/>
    <s v="24-24D"/>
    <n v="140"/>
    <s v="140 - MURRAY BRIDGE - 16-18 WILLOW AVENUE EXTERNAL WORKS"/>
    <b v="1"/>
    <m/>
    <b v="1"/>
    <n v="1438"/>
    <s v=""/>
    <s v=""/>
    <s v="393-Replace street facing chainmesh fencing with security palisade fencing-24"/>
    <n v="0"/>
    <s v="24-24D--393"/>
    <s v=""/>
    <s v="24-24D-"/>
    <n v="0"/>
    <m/>
    <s v="not APN"/>
    <s v="not APN"/>
    <n v="0"/>
    <n v="0.66022781021484034"/>
    <n v="289377.70732044667"/>
    <s v="direct"/>
    <n v="1"/>
    <n v="9.6928552885019961E-2"/>
    <m/>
    <n v="0"/>
    <x v="1"/>
    <n v="0.9392244191858703"/>
    <n v="271790.60908338526"/>
    <x v="0"/>
    <x v="0"/>
    <n v="0"/>
    <x v="3"/>
    <x v="3"/>
    <n v="300000"/>
    <s v="Other smaller work items"/>
    <s v="Regional"/>
    <x v="1"/>
  </r>
  <r>
    <n v="1528"/>
    <s v="26-26D-______393"/>
    <n v="4402"/>
    <x v="9"/>
    <x v="9"/>
    <x v="12"/>
    <x v="10"/>
    <s v=""/>
    <s v=""/>
    <s v="XN"/>
    <s v="Boundary Walls, Fencing and Gates"/>
    <s v="C"/>
    <x v="2"/>
    <n v="393"/>
    <x v="268"/>
    <s v="m"/>
    <n v="30"/>
    <n v="350"/>
    <n v="10500"/>
    <s v="34_XN"/>
    <s v="04__C"/>
    <s v="26-26D"/>
    <n v="151"/>
    <s v="151 - WUDINNA - LEFEVRE STREET EXTERNAL WORKS"/>
    <b v="1"/>
    <m/>
    <b v="1"/>
    <n v="1528"/>
    <s v=""/>
    <s v=""/>
    <s v="393-Replace street facing chainmesh fencing with security palisade fencing-26"/>
    <n v="0"/>
    <s v="26-26D--393"/>
    <s v=""/>
    <s v="26-26D-"/>
    <n v="0"/>
    <m/>
    <s v="not APN"/>
    <s v="not APN"/>
    <n v="0"/>
    <n v="1.0929896606695513"/>
    <n v="21976.391437030288"/>
    <s v="direct"/>
    <n v="1"/>
    <n v="7.5354091685055094E-2"/>
    <m/>
    <n v="0"/>
    <x v="1"/>
    <n v="0.95212352617715845"/>
    <n v="20924.239307674787"/>
    <x v="0"/>
    <x v="0"/>
    <n v="0"/>
    <x v="3"/>
    <x v="3"/>
    <n v="300000"/>
    <s v="Other smaller work items"/>
    <s v="Regional"/>
    <x v="1"/>
  </r>
  <r>
    <n v="1724"/>
    <s v="30-30E-______393"/>
    <n v="5015"/>
    <x v="35"/>
    <x v="35"/>
    <x v="125"/>
    <x v="10"/>
    <s v=""/>
    <s v=""/>
    <s v="XN"/>
    <s v="Boundary Walls, Fencing and Gates"/>
    <s v="C"/>
    <x v="2"/>
    <n v="393"/>
    <x v="268"/>
    <s v="m"/>
    <n v="60"/>
    <n v="350"/>
    <n v="21000"/>
    <s v="34_XN"/>
    <s v="04__C"/>
    <s v="30-30E"/>
    <n v="179"/>
    <s v="179 - CEDUNA - GOODES ROAD EXTERNAL WORKS"/>
    <b v="1"/>
    <m/>
    <b v="1"/>
    <n v="1724"/>
    <s v=""/>
    <s v=""/>
    <s v="393-Replace street facing chainmesh fencing with security palisade fencing-30"/>
    <n v="0"/>
    <s v="30-30E--393"/>
    <s v=""/>
    <s v="30-30E-"/>
    <n v="0"/>
    <m/>
    <s v="not APN"/>
    <s v="not APN"/>
    <n v="0"/>
    <n v="1.1750812567049809"/>
    <n v="45676.706390804597"/>
    <s v="direct"/>
    <n v="1"/>
    <n v="7.2225047930687403E-2"/>
    <m/>
    <n v="0"/>
    <x v="1"/>
    <n v="0.95349625446150599"/>
    <n v="43552.568459770118"/>
    <x v="0"/>
    <x v="0"/>
    <n v="0"/>
    <x v="3"/>
    <x v="3"/>
    <n v="300000"/>
    <s v="Other smaller work items"/>
    <s v="Regional"/>
    <x v="1"/>
  </r>
  <r>
    <n v="1829"/>
    <s v="32-32E-______393"/>
    <n v="5336"/>
    <x v="22"/>
    <x v="22"/>
    <x v="133"/>
    <x v="10"/>
    <s v=""/>
    <s v=""/>
    <s v="XN"/>
    <s v="Boundary Walls, Fencing and Gates"/>
    <s v="C"/>
    <x v="2"/>
    <n v="393"/>
    <x v="268"/>
    <s v="m"/>
    <n v="115"/>
    <n v="350"/>
    <n v="40250"/>
    <s v="34_XN"/>
    <s v="04__C"/>
    <s v="32-32E"/>
    <n v="191"/>
    <s v="191 - CLEVE - DEPOT STREET EXTERNAL WORKS"/>
    <b v="1"/>
    <m/>
    <b v="1"/>
    <n v="1829"/>
    <s v=""/>
    <s v=""/>
    <s v="393-Replace street facing chainmesh fencing with security palisade fencing-32"/>
    <n v="0"/>
    <s v="32-32E--393"/>
    <s v=""/>
    <s v="32-32E-"/>
    <n v="0"/>
    <m/>
    <s v="not APN"/>
    <s v="not APN"/>
    <n v="0"/>
    <n v="1.0202500519930675"/>
    <n v="81315.06459272097"/>
    <s v="direct"/>
    <n v="1"/>
    <n v="7.8454281895930622E-2"/>
    <m/>
    <n v="0"/>
    <x v="1"/>
    <n v="0.95024381730531704"/>
    <n v="77269.137383015594"/>
    <x v="0"/>
    <x v="0"/>
    <n v="0"/>
    <x v="3"/>
    <x v="3"/>
    <n v="300000"/>
    <s v="Other smaller work items"/>
    <s v="Regional"/>
    <x v="1"/>
  </r>
  <r>
    <n v="1863"/>
    <s v="33-33C-______393"/>
    <n v="5438"/>
    <x v="12"/>
    <x v="12"/>
    <x v="135"/>
    <x v="10"/>
    <s v=""/>
    <s v=""/>
    <s v="XN"/>
    <s v="Boundary Walls, Fencing and Gates"/>
    <s v="C"/>
    <x v="2"/>
    <n v="393"/>
    <x v="268"/>
    <s v="m"/>
    <n v="250"/>
    <n v="350"/>
    <n v="87500"/>
    <s v="34_XN"/>
    <s v="04__C"/>
    <s v="33-33C"/>
    <n v="195"/>
    <s v="195 - DAVENPORT - YORKEYS CROSSING ROAD EXTERNAL WORKS"/>
    <b v="1"/>
    <m/>
    <b v="1"/>
    <n v="1863"/>
    <s v=""/>
    <s v=""/>
    <s v="393-Replace street facing chainmesh fencing with security palisade fencing-33"/>
    <n v="0"/>
    <s v="33-33C--393"/>
    <s v=""/>
    <s v="33-33C-"/>
    <n v="1"/>
    <m/>
    <s v="not APN"/>
    <s v="not APN"/>
    <n v="0"/>
    <n v="0.85413813570754082"/>
    <n v="162237.08687440981"/>
    <s v="direct"/>
    <n v="1"/>
    <n v="8.5962199071070985E-2"/>
    <m/>
    <n v="0"/>
    <x v="1"/>
    <n v="0.94543361577378848"/>
    <n v="153384.39565627952"/>
    <x v="1"/>
    <x v="0"/>
    <n v="0"/>
    <x v="3"/>
    <x v="3"/>
    <n v="300000"/>
    <s v="Other smaller work items"/>
    <s v="Regional"/>
    <x v="1"/>
  </r>
  <r>
    <n v="2033"/>
    <s v="37-37E-______393"/>
    <n v="5943"/>
    <x v="38"/>
    <x v="38"/>
    <x v="145"/>
    <x v="10"/>
    <s v=""/>
    <s v=""/>
    <s v="XN"/>
    <s v="Boundary Walls, Fencing and Gates"/>
    <s v="C"/>
    <x v="2"/>
    <n v="393"/>
    <x v="268"/>
    <s v="m"/>
    <n v="17"/>
    <n v="350"/>
    <n v="5950"/>
    <s v="34_XN"/>
    <s v="04__C"/>
    <s v="37-37E"/>
    <n v="214"/>
    <s v="214 - VICTOR HARBOR - 45 MENTONE ROAD EXTERNAL WORKS"/>
    <b v="1"/>
    <m/>
    <b v="1"/>
    <n v="2033"/>
    <s v=""/>
    <s v=""/>
    <s v="393-Replace street facing chainmesh fencing with security palisade fencing-37"/>
    <n v="0"/>
    <s v="37-37E--393"/>
    <s v=""/>
    <s v="37-37E-"/>
    <n v="0"/>
    <m/>
    <s v="not APN"/>
    <s v="not APN"/>
    <n v="0"/>
    <n v="0.69174982492276005"/>
    <n v="10065.911458290422"/>
    <s v="direct"/>
    <n v="1"/>
    <n v="9.4915041306572731E-2"/>
    <m/>
    <n v="0"/>
    <x v="0"/>
    <n v="0.94034172309710606"/>
    <n v="9465.3965252317194"/>
    <x v="0"/>
    <x v="0"/>
    <n v="0"/>
    <x v="3"/>
    <x v="3"/>
    <n v="300000"/>
    <s v="Other smaller work items"/>
    <s v="Metropolitan"/>
    <x v="1"/>
  </r>
  <r>
    <n v="2048"/>
    <s v="38-38C-______393"/>
    <n v="5995"/>
    <x v="39"/>
    <x v="39"/>
    <x v="146"/>
    <x v="11"/>
    <s v=""/>
    <s v=""/>
    <s v="XN"/>
    <s v="Boundary Walls, Fencing and Gates"/>
    <s v="C"/>
    <x v="2"/>
    <n v="393"/>
    <x v="268"/>
    <s v="m"/>
    <n v="38"/>
    <n v="350"/>
    <n v="13300"/>
    <s v="34_XN"/>
    <s v="04__C"/>
    <s v="38-38C"/>
    <n v="218"/>
    <s v="218 - KADINA - SOUTH TERRACE EXTERNAL WORKS"/>
    <b v="1"/>
    <m/>
    <b v="1"/>
    <n v="2048"/>
    <s v=""/>
    <s v=""/>
    <s v="393-Replace street facing chainmesh fencing with security palisade fencing-38"/>
    <n v="0"/>
    <s v="38-38C--393"/>
    <s v=""/>
    <s v="38-38C-"/>
    <n v="1"/>
    <m/>
    <s v="not APN"/>
    <s v="not APN"/>
    <n v="0"/>
    <n v="0.772101308405169"/>
    <n v="23568.947401788748"/>
    <s v="direct"/>
    <n v="1"/>
    <n v="9.0139570678556769E-2"/>
    <m/>
    <n v="0"/>
    <x v="1"/>
    <n v="0.94341557945786936"/>
    <n v="22235.312170270576"/>
    <x v="1"/>
    <x v="0"/>
    <n v="0"/>
    <x v="3"/>
    <x v="3"/>
    <n v="300000"/>
    <s v="Other smaller work items"/>
    <s v="Regional"/>
    <x v="1"/>
  </r>
  <r>
    <n v="2118"/>
    <s v="40-40B-______393"/>
    <n v="6212"/>
    <x v="10"/>
    <x v="10"/>
    <x v="13"/>
    <x v="11"/>
    <s v=""/>
    <s v=""/>
    <s v="XN"/>
    <s v="Boundary Walls, Fencing and Gates"/>
    <s v="C"/>
    <x v="2"/>
    <n v="393"/>
    <x v="268"/>
    <s v="m"/>
    <n v="165"/>
    <n v="350"/>
    <n v="57750"/>
    <s v="34_XN"/>
    <s v="04__C"/>
    <s v="40-40B"/>
    <n v="227"/>
    <s v="227 - YORKETOWN - WAROOKA ROAD EXTERNAL WORKS"/>
    <b v="1"/>
    <m/>
    <b v="1"/>
    <n v="2118"/>
    <s v=""/>
    <s v=""/>
    <s v="393-Replace street facing chainmesh fencing with security palisade fencing-40"/>
    <n v="0"/>
    <s v="40-40B--393"/>
    <s v=""/>
    <s v="40-40B-"/>
    <n v="0"/>
    <m/>
    <s v="not APN"/>
    <s v="not APN"/>
    <n v="0"/>
    <n v="0.85120110737041266"/>
    <n v="106906.86395064133"/>
    <s v="direct"/>
    <n v="1"/>
    <n v="8.5843887602672198E-2"/>
    <m/>
    <n v="0"/>
    <x v="1"/>
    <n v="0.94589234117963028"/>
    <n v="101122.38383044435"/>
    <x v="0"/>
    <x v="0"/>
    <n v="0"/>
    <x v="3"/>
    <x v="3"/>
    <n v="300000"/>
    <s v="Other smaller work items"/>
    <s v="Regional"/>
    <x v="1"/>
  </r>
  <r>
    <n v="531"/>
    <s v="9--__________204"/>
    <n v="1455"/>
    <x v="25"/>
    <x v="25"/>
    <x v="53"/>
    <x v="39"/>
    <s v=""/>
    <s v=""/>
    <s v="XR"/>
    <s v="Roads, Footpaths and Paved Areas"/>
    <s v="C"/>
    <x v="2"/>
    <n v="204"/>
    <x v="269"/>
    <s v="m"/>
    <n v="115"/>
    <n v="65"/>
    <n v="7475"/>
    <s v="33_XR"/>
    <s v="04__C"/>
    <s v="9"/>
    <n v="47"/>
    <s v="047 - KESWICK (CARPARK) - RAILWAY TERRACE"/>
    <b v="1"/>
    <m/>
    <b v="1"/>
    <n v="531"/>
    <s v=""/>
    <s v=""/>
    <s v="204-Replace concrete kerb-9"/>
    <n v="0"/>
    <s v="9---204"/>
    <s v=""/>
    <s v="9--"/>
    <n v="1"/>
    <m/>
    <s v="not APN"/>
    <s v="not APN"/>
    <n v="0"/>
    <n v="0.61021334565375218"/>
    <n v="12036.344758761797"/>
    <s v="direct"/>
    <n v="1"/>
    <n v="0.10000747395801769"/>
    <m/>
    <n v="0"/>
    <x v="0"/>
    <n v="0.93769557849786533"/>
    <n v="11286.427261566892"/>
    <x v="1"/>
    <x v="0"/>
    <n v="0"/>
    <x v="3"/>
    <x v="3"/>
    <n v="300000"/>
    <s v="Other smaller work items"/>
    <s v="Metropolitan"/>
    <x v="1"/>
  </r>
  <r>
    <n v="1720"/>
    <s v="30-30E-______204"/>
    <n v="5009"/>
    <x v="35"/>
    <x v="35"/>
    <x v="125"/>
    <x v="10"/>
    <s v=""/>
    <s v=""/>
    <s v="XR"/>
    <s v="Roads, Footpaths and Paved Areas"/>
    <s v="C"/>
    <x v="2"/>
    <n v="204"/>
    <x v="269"/>
    <s v="m"/>
    <n v="30"/>
    <n v="65"/>
    <n v="1950"/>
    <s v="33_XR"/>
    <s v="04__C"/>
    <s v="30-30E"/>
    <n v="179"/>
    <s v="179 - CEDUNA - GOODES ROAD EXTERNAL WORKS"/>
    <b v="1"/>
    <m/>
    <b v="1"/>
    <n v="1720"/>
    <s v=""/>
    <s v=""/>
    <s v="204-Replace concrete kerb-30"/>
    <n v="0"/>
    <s v="30-30E--204"/>
    <s v=""/>
    <s v="30-30E-"/>
    <n v="0"/>
    <m/>
    <s v="not APN"/>
    <s v="not APN"/>
    <n v="0"/>
    <n v="1.1750812567049809"/>
    <n v="4241.4084505747123"/>
    <s v="direct"/>
    <n v="1"/>
    <n v="7.2225047930687403E-2"/>
    <m/>
    <n v="0"/>
    <x v="1"/>
    <n v="0.95349625446150599"/>
    <n v="4044.1670712643677"/>
    <x v="0"/>
    <x v="0"/>
    <n v="0"/>
    <x v="3"/>
    <x v="3"/>
    <n v="300000"/>
    <s v="Other smaller work items"/>
    <s v="Regional"/>
    <x v="1"/>
  </r>
  <r>
    <n v="81"/>
    <s v="1-1B-1BO______97"/>
    <n v="237"/>
    <x v="23"/>
    <x v="23"/>
    <x v="162"/>
    <x v="88"/>
    <s v="1BO"/>
    <s v="Administration Building"/>
    <s v="CT"/>
    <s v="Contingency"/>
    <s v="O"/>
    <x v="4"/>
    <n v="97"/>
    <x v="32"/>
    <s v="Item"/>
    <s v="-"/>
    <s v="-"/>
    <n v="42500"/>
    <s v="52_CT"/>
    <s v="05__O"/>
    <s v="1-1B-1BO"/>
    <n v="9"/>
    <s v="009 - ANGLE PARK - 500 GRAND JUNCTION ROAD POLE CONSTRUCTION Administration Building"/>
    <b v="1"/>
    <m/>
    <b v="1"/>
    <n v="81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B-1BO-97"/>
    <s v=""/>
    <s v="1-1B-1BO"/>
    <n v="0"/>
    <n v="6"/>
    <s v="minor"/>
    <n v="0.61158325471698105"/>
    <n v="68492.288325471702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318"/>
    <s v="4-4E-_________48"/>
    <n v="960"/>
    <x v="14"/>
    <x v="14"/>
    <x v="33"/>
    <x v="11"/>
    <s v=""/>
    <s v=""/>
    <s v="XR"/>
    <s v="Roads, Footpaths and Paved Areas"/>
    <s v="C"/>
    <x v="2"/>
    <n v="48"/>
    <x v="53"/>
    <s v="m"/>
    <n v="21"/>
    <n v="75"/>
    <n v="1575"/>
    <s v="33_XR"/>
    <s v="04__C"/>
    <s v="4-4E"/>
    <n v="35"/>
    <s v="035 - ELIZABETH - PEWSEY AVENUE EXTERNAL WORKS"/>
    <b v="1"/>
    <m/>
    <b v="1"/>
    <n v="318"/>
    <s v=""/>
    <s v=""/>
    <s v="48-Replace concrete kerb and gutter-4"/>
    <n v="0"/>
    <s v="4-4E--48"/>
    <s v=""/>
    <s v="4-4E-"/>
    <n v="0"/>
    <m/>
    <s v="not APN"/>
    <s v="not APN"/>
    <n v="0"/>
    <n v="0.60990146274489099"/>
    <n v="2535.5948038232036"/>
    <s v="direct"/>
    <n v="1"/>
    <n v="0.10001910898994268"/>
    <m/>
    <n v="0"/>
    <x v="0"/>
    <n v="0.9376777496183254"/>
    <n v="2377.5708295928607"/>
    <x v="0"/>
    <x v="0"/>
    <n v="0"/>
    <x v="3"/>
    <x v="3"/>
    <n v="300000"/>
    <s v="Other smaller work items"/>
    <s v="Metropolitan"/>
    <x v="1"/>
  </r>
  <r>
    <n v="82"/>
    <s v="1-1B-1BO_____114"/>
    <n v="240"/>
    <x v="23"/>
    <x v="23"/>
    <x v="162"/>
    <x v="88"/>
    <s v="1BO"/>
    <s v="Administration Building"/>
    <s v="ES"/>
    <s v="Escalation"/>
    <s v="O"/>
    <x v="4"/>
    <n v="114"/>
    <x v="33"/>
    <s v="Item"/>
    <s v="-"/>
    <s v="-"/>
    <n v="62200"/>
    <s v="53_ES"/>
    <s v="05__O"/>
    <s v="1-1B-1BO"/>
    <n v="9"/>
    <s v="009 - ANGLE PARK - 500 GRAND JUNCTION ROAD POLE CONSTRUCTION Administration Building"/>
    <b v="1"/>
    <m/>
    <b v="1"/>
    <n v="82"/>
    <n v="0"/>
    <n v="0"/>
    <s v="114-Escalation - calculated to the mid-point of seven year forecast-1"/>
    <n v="1"/>
    <s v="1-1B-1BO-114"/>
    <s v=""/>
    <s v="1-1B-1BO"/>
    <n v="0"/>
    <n v="6"/>
    <s v="minor"/>
    <n v="0.61158325471698105"/>
    <n v="100240.47844339622"/>
    <n v="0.61158325471698105"/>
    <n v="0"/>
    <s v="on costs"/>
    <n v="0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77"/>
    <s v="1-1B-1BO______28"/>
    <n v="225"/>
    <x v="23"/>
    <x v="23"/>
    <x v="162"/>
    <x v="88"/>
    <s v="1BO"/>
    <s v="Administration Building"/>
    <s v="EW"/>
    <s v="External Walls"/>
    <s v="S"/>
    <x v="3"/>
    <n v="28"/>
    <x v="54"/>
    <s v="Item"/>
    <s v="-"/>
    <s v="-"/>
    <n v="500"/>
    <s v="05_EW"/>
    <s v="02__S"/>
    <s v="1-1B-1BO"/>
    <n v="9"/>
    <s v="009 - ANGLE PARK - 500 GRAND JUNCTION ROAD POLE CONSTRUCTION Administration Building"/>
    <b v="1"/>
    <m/>
    <b v="1"/>
    <n v="77"/>
    <s v="Structural integrity of wall affected by crack"/>
    <s v="Eventual wall collapse"/>
    <s v="28-Remediate crack in masonry wall with flexible crack sealer or Helibar reinforcement or similar-1"/>
    <n v="1"/>
    <s v="1-1B-1BO-28"/>
    <s v=""/>
    <s v="1-1B-1BO"/>
    <n v="0"/>
    <n v="6"/>
    <s v="minor"/>
    <n v="0.61158325471698105"/>
    <n v="805.79162735849047"/>
    <n v="0.61158325471698105"/>
    <n v="805.79162735849047"/>
    <s v="direct"/>
    <n v="1"/>
    <n v="0.10014308224628983"/>
    <m/>
    <n v="1"/>
    <x v="0"/>
    <n v="0.93780287257067163"/>
    <n v="755.67370283018852"/>
    <x v="0"/>
    <x v="0"/>
    <n v="0"/>
    <x v="1"/>
    <x v="9"/>
    <n v="350000"/>
    <s v="Other smaller work items"/>
    <s v="Metropolitan"/>
    <x v="0"/>
  </r>
  <r>
    <n v="80"/>
    <s v="1-1B-1BO_____116"/>
    <n v="234"/>
    <x v="23"/>
    <x v="23"/>
    <x v="162"/>
    <x v="88"/>
    <s v="1BO"/>
    <s v="Administration Building"/>
    <s v="LL"/>
    <s v="Locality Loading"/>
    <s v="O"/>
    <x v="4"/>
    <n v="116"/>
    <x v="34"/>
    <s v="Item"/>
    <s v="-"/>
    <s v="-"/>
    <s v="Excl."/>
    <s v="51_LL"/>
    <s v="05__O"/>
    <s v="1-1B-1BO"/>
    <n v="9"/>
    <s v="009 - ANGLE PARK - 500 GRAND JUNCTION ROAD POLE CONSTRUCTION Administration Building"/>
    <b v="1"/>
    <m/>
    <b v="1"/>
    <n v="80"/>
    <s v="Not applicable to metro sites"/>
    <n v="0"/>
    <s v="116-Locality Loading-1"/>
    <n v="1"/>
    <s v="1-1B-1BO-116"/>
    <s v=""/>
    <s v="1-1B-1BO"/>
    <n v="0"/>
    <n v="6"/>
    <s v="minor"/>
    <n v="0.61158325471698105"/>
    <n v="0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556"/>
    <s v="10-10B-_______10"/>
    <n v="1526"/>
    <x v="20"/>
    <x v="20"/>
    <x v="55"/>
    <x v="41"/>
    <s v=""/>
    <s v=""/>
    <s v="AR"/>
    <s v="Alterations and Renovations"/>
    <s v="A"/>
    <x v="1"/>
    <n v="10"/>
    <x v="110"/>
    <s v="m²"/>
    <n v="150"/>
    <n v="100"/>
    <n v="15000"/>
    <s v="31_AR"/>
    <s v="01__A"/>
    <s v="10-10B"/>
    <n v="50"/>
    <s v="050 - KURRALTA PARK - 31-33 BROUGHTON AVENUE MUSEUM"/>
    <b v="1"/>
    <m/>
    <b v="1"/>
    <n v="556"/>
    <s v=""/>
    <s v=""/>
    <s v="10-Allowance for demolition of existing fitout including floors, walls, doors, ceiling, services, etc.-10"/>
    <n v="0"/>
    <s v="10-10B--10"/>
    <s v=""/>
    <s v="10-10B-"/>
    <n v="1"/>
    <m/>
    <s v="not APN"/>
    <s v="not APN"/>
    <n v="0"/>
    <n v="0.61520154269972449"/>
    <n v="24228.023140495869"/>
    <s v="direct"/>
    <n v="1"/>
    <n v="0.10020300302770691"/>
    <m/>
    <n v="0"/>
    <x v="0"/>
    <n v="0.9368943305457228"/>
    <n v="22699.097520661158"/>
    <x v="1"/>
    <x v="0"/>
    <n v="0"/>
    <x v="3"/>
    <x v="3"/>
    <n v="300000"/>
    <s v="Other smaller work items"/>
    <s v="Metropolitan"/>
    <x v="1"/>
  </r>
  <r>
    <n v="593"/>
    <s v="11-11A-_______10"/>
    <n v="1639"/>
    <x v="2"/>
    <x v="2"/>
    <x v="57"/>
    <x v="42"/>
    <s v=""/>
    <s v=""/>
    <s v="AR"/>
    <s v="Alterations and Renovations"/>
    <s v="A"/>
    <x v="1"/>
    <n v="10"/>
    <x v="110"/>
    <s v="m²"/>
    <n v="270"/>
    <n v="100"/>
    <n v="27000"/>
    <s v="31_AR"/>
    <s v="01__A"/>
    <s v="11-11A"/>
    <n v="54"/>
    <s v="054 - MARLESTON NORTH - 212 RICHMOND ROAD OIL TEST LAB (TRANSCARE)"/>
    <b v="1"/>
    <m/>
    <b v="1"/>
    <n v="593"/>
    <s v=""/>
    <s v=""/>
    <s v="10-Allowance for demolition of existing fitout including floors, walls, doors, ceiling, services, etc.-11"/>
    <n v="0"/>
    <s v="11-11A--10"/>
    <s v=""/>
    <s v="11-11A-"/>
    <n v="0"/>
    <m/>
    <s v="not APN"/>
    <s v="not APN"/>
    <n v="0"/>
    <n v="0.61212016055118357"/>
    <n v="43527.244334881951"/>
    <s v="direct"/>
    <n v="1"/>
    <n v="0.10006665215412662"/>
    <m/>
    <n v="1"/>
    <x v="0"/>
    <n v="0.93726608827829794"/>
    <n v="40796.61003128851"/>
    <x v="0"/>
    <x v="0"/>
    <n v="0"/>
    <x v="2"/>
    <x v="2"/>
    <n v="350000"/>
    <s v="Other smaller work items"/>
    <s v="Metropolitan"/>
    <x v="0"/>
  </r>
  <r>
    <n v="783"/>
    <s v="11-11P-_______10"/>
    <n v="2183"/>
    <x v="2"/>
    <x v="2"/>
    <x v="67"/>
    <x v="52"/>
    <s v=""/>
    <s v=""/>
    <s v="AR"/>
    <s v="Alterations and Renovations"/>
    <s v="A"/>
    <x v="1"/>
    <n v="10"/>
    <x v="110"/>
    <s v="m²"/>
    <n v="75"/>
    <n v="100"/>
    <n v="7500"/>
    <s v="31_AR"/>
    <s v="01__A"/>
    <s v="11-11P"/>
    <n v="69"/>
    <s v="069 - MARLESTON NORTH - 212 RICHMOND ROAD SUBSTATION STORE"/>
    <b v="1"/>
    <m/>
    <b v="1"/>
    <n v="783"/>
    <s v=""/>
    <s v=""/>
    <s v="10-Allowance for demolition of existing fitout including floors, walls, doors, ceiling, services, etc.-11"/>
    <n v="0"/>
    <s v="11-11P--10"/>
    <s v=""/>
    <s v="11-11P-"/>
    <n v="0"/>
    <m/>
    <s v="not APN"/>
    <s v="not APN"/>
    <n v="0"/>
    <n v="0.61351805236564083"/>
    <n v="12101.385392742306"/>
    <s v="direct"/>
    <n v="1"/>
    <n v="0.10023088183630995"/>
    <m/>
    <n v="1"/>
    <x v="0"/>
    <n v="0.93736884466699133"/>
    <n v="11343.46164446486"/>
    <x v="0"/>
    <x v="0"/>
    <n v="0"/>
    <x v="2"/>
    <x v="2"/>
    <n v="350000"/>
    <s v="Other smaller work items"/>
    <s v="Metropolitan"/>
    <x v="0"/>
  </r>
  <r>
    <n v="859"/>
    <s v="12-12C-_______10"/>
    <n v="2416"/>
    <x v="3"/>
    <x v="3"/>
    <x v="73"/>
    <x v="58"/>
    <s v=""/>
    <s v=""/>
    <s v="AR"/>
    <s v="Alterations and Renovations"/>
    <s v="A"/>
    <x v="1"/>
    <n v="10"/>
    <x v="110"/>
    <s v="m²"/>
    <n v="48"/>
    <n v="100"/>
    <n v="4800"/>
    <s v="31_AR"/>
    <s v="01__A"/>
    <s v="12-12C"/>
    <n v="77"/>
    <s v="077 - MARLESTON SOUTH - 41-55 BARNES AVENUE MAIN OFFICE"/>
    <b v="1"/>
    <m/>
    <b v="1"/>
    <n v="859"/>
    <s v=""/>
    <s v=""/>
    <s v="10-Allowance for demolition of existing fitout including floors, walls, doors, ceiling, services, etc.-12"/>
    <n v="0"/>
    <s v="12-12C--10"/>
    <s v=""/>
    <s v="12-12C-"/>
    <n v="0"/>
    <m/>
    <s v="not APN"/>
    <s v="not APN"/>
    <n v="0"/>
    <n v="0.61323962920046349"/>
    <n v="7743.5502201622239"/>
    <s v="direct"/>
    <n v="1"/>
    <n v="0.10008751336102456"/>
    <m/>
    <n v="0"/>
    <x v="0"/>
    <n v="0.93774956140974641"/>
    <n v="7261.5108227114706"/>
    <x v="0"/>
    <x v="0"/>
    <n v="0"/>
    <x v="3"/>
    <x v="3"/>
    <n v="300000"/>
    <s v="Other smaller work items"/>
    <s v="Metropolitan"/>
    <x v="1"/>
  </r>
  <r>
    <n v="1143"/>
    <s v="20-20A-_______10"/>
    <n v="3293"/>
    <x v="32"/>
    <x v="32"/>
    <x v="93"/>
    <x v="1"/>
    <s v=""/>
    <s v=""/>
    <s v="AR"/>
    <s v="Alterations and Renovations"/>
    <s v="A"/>
    <x v="1"/>
    <n v="10"/>
    <x v="110"/>
    <s v="m²"/>
    <n v="400"/>
    <n v="100"/>
    <n v="40000"/>
    <s v="31_AR"/>
    <s v="01__A"/>
    <s v="20-20A"/>
    <n v="115"/>
    <s v="115 - BARMERA - 59-61 TONKIN AVENUE OFFICE BUILDING"/>
    <b v="1"/>
    <m/>
    <b v="1"/>
    <n v="1143"/>
    <s v=""/>
    <s v=""/>
    <s v="10-Allowance for demolition of existing fitout including floors, walls, doors, ceiling, services, etc.-20"/>
    <n v="0"/>
    <s v="20-20A--10"/>
    <s v=""/>
    <s v="20-20A-"/>
    <n v="1"/>
    <m/>
    <s v="not APN"/>
    <s v="not APN"/>
    <n v="0"/>
    <n v="0.85205364624076485"/>
    <n v="74082.1458496306"/>
    <s v="direct"/>
    <n v="1"/>
    <n v="8.5924500638501614E-2"/>
    <m/>
    <n v="0"/>
    <x v="1"/>
    <n v="0.94556003917649756"/>
    <n v="70049.116731855713"/>
    <x v="1"/>
    <x v="0"/>
    <n v="0"/>
    <x v="3"/>
    <x v="3"/>
    <n v="300000"/>
    <s v="Other smaller work items"/>
    <s v="Regional"/>
    <x v="1"/>
  </r>
  <r>
    <n v="1153"/>
    <s v="20-20B-_______10"/>
    <n v="3323"/>
    <x v="32"/>
    <x v="32"/>
    <x v="94"/>
    <x v="5"/>
    <s v=""/>
    <s v=""/>
    <s v="AR"/>
    <s v="Alterations and Renovations"/>
    <s v="A"/>
    <x v="1"/>
    <n v="10"/>
    <x v="110"/>
    <s v="m²"/>
    <n v="21"/>
    <n v="100"/>
    <n v="2100"/>
    <s v="31_AR"/>
    <s v="01__A"/>
    <s v="20-20B"/>
    <n v="116"/>
    <s v="116 - BARMERA - 59-61 TONKIN AVENUE WORKSHOP"/>
    <b v="1"/>
    <m/>
    <b v="1"/>
    <n v="1153"/>
    <s v=""/>
    <s v=""/>
    <s v="10-Allowance for demolition of existing fitout including floors, walls, doors, ceiling, services, etc.-20"/>
    <n v="0"/>
    <s v="20-20B--10"/>
    <s v=""/>
    <s v="20-20B-"/>
    <n v="0"/>
    <m/>
    <s v="not APN"/>
    <s v="not APN"/>
    <n v="0"/>
    <n v="0.87242337662337666"/>
    <n v="3932.0890909090908"/>
    <s v="direct"/>
    <n v="1"/>
    <n v="8.8043713955532399E-2"/>
    <m/>
    <n v="0"/>
    <x v="1"/>
    <n v="0.94220051427670415"/>
    <n v="3704.8163636363633"/>
    <x v="0"/>
    <x v="0"/>
    <n v="0"/>
    <x v="3"/>
    <x v="3"/>
    <n v="300000"/>
    <s v="Other smaller work items"/>
    <s v="Regional"/>
    <x v="1"/>
  </r>
  <r>
    <n v="1192"/>
    <s v="21-21B-_______10"/>
    <n v="3439"/>
    <x v="4"/>
    <x v="4"/>
    <x v="30"/>
    <x v="22"/>
    <s v=""/>
    <s v=""/>
    <s v="AR"/>
    <s v="Alterations and Renovations"/>
    <s v="A"/>
    <x v="1"/>
    <n v="10"/>
    <x v="110"/>
    <s v="m²"/>
    <n v="75"/>
    <n v="100"/>
    <n v="7500"/>
    <s v="31_AR"/>
    <s v="01__A"/>
    <s v="21-21B"/>
    <n v="120"/>
    <s v="120 - MT GAMBIER - 18 AVEY ROAD AMENITIES / OFFICES"/>
    <b v="1"/>
    <m/>
    <b v="1"/>
    <n v="1192"/>
    <s v=""/>
    <s v=""/>
    <s v="10-Allowance for demolition of existing fitout including floors, walls, doors, ceiling, services, etc.-21"/>
    <n v="0"/>
    <s v="21-21B--10"/>
    <s v=""/>
    <s v="21-21B-"/>
    <n v="0"/>
    <m/>
    <s v="not APN"/>
    <s v="not APN"/>
    <n v="0"/>
    <n v="0.85835295546558699"/>
    <n v="13937.647165991903"/>
    <s v="direct"/>
    <n v="1"/>
    <n v="8.6130773299592789E-2"/>
    <m/>
    <n v="0"/>
    <x v="1"/>
    <n v="0.94553533299414194"/>
    <n v="13178.537854251012"/>
    <x v="0"/>
    <x v="0"/>
    <n v="0"/>
    <x v="3"/>
    <x v="3"/>
    <n v="300000"/>
    <s v="Other smaller work items"/>
    <s v="Regional"/>
    <x v="1"/>
  </r>
  <r>
    <n v="1288"/>
    <s v="22-22B-_______10"/>
    <n v="3707"/>
    <x v="15"/>
    <x v="15"/>
    <x v="98"/>
    <x v="71"/>
    <s v=""/>
    <s v=""/>
    <s v="AR"/>
    <s v="Alterations and Renovations"/>
    <s v="A"/>
    <x v="1"/>
    <n v="10"/>
    <x v="110"/>
    <s v="m²"/>
    <n v="75"/>
    <n v="100"/>
    <n v="7500"/>
    <s v="31_AR"/>
    <s v="01__A"/>
    <s v="22-22B"/>
    <n v="127"/>
    <s v="127 - NARACOORTE - 99 CEDAR AVENUE LUNCHROOM / OFFICES"/>
    <b v="1"/>
    <m/>
    <b v="1"/>
    <n v="1288"/>
    <s v=""/>
    <s v=""/>
    <s v="10-Allowance for demolition of existing fitout including floors, walls, doors, ceiling, services, etc.-22"/>
    <n v="0"/>
    <s v="22-22B--10"/>
    <s v=""/>
    <s v="22-22B-"/>
    <n v="0"/>
    <m/>
    <s v="not APN"/>
    <s v="not APN"/>
    <n v="0"/>
    <n v="0.86585071823204429"/>
    <n v="13993.880386740333"/>
    <s v="direct"/>
    <n v="1"/>
    <n v="8.6196088768849044E-2"/>
    <m/>
    <n v="0"/>
    <x v="1"/>
    <n v="0.94374020672453762"/>
    <n v="13206.587569060774"/>
    <x v="0"/>
    <x v="0"/>
    <n v="0"/>
    <x v="3"/>
    <x v="3"/>
    <n v="300000"/>
    <s v="Other smaller work items"/>
    <s v="Regional"/>
    <x v="1"/>
  </r>
  <r>
    <n v="1352"/>
    <s v="23-23A-_______10"/>
    <n v="3886"/>
    <x v="21"/>
    <x v="21"/>
    <x v="101"/>
    <x v="1"/>
    <s v=""/>
    <s v=""/>
    <s v="AR"/>
    <s v="Alterations and Renovations"/>
    <s v="A"/>
    <x v="1"/>
    <n v="10"/>
    <x v="110"/>
    <s v="m²"/>
    <n v="168"/>
    <n v="100"/>
    <n v="16800"/>
    <s v="31_AR"/>
    <s v="01__A"/>
    <s v="23-23A"/>
    <n v="132"/>
    <s v="132 - BORDERTOWN - POWER HOUSE ROAD OFFICE BUILDING"/>
    <b v="1"/>
    <m/>
    <b v="1"/>
    <n v="1352"/>
    <s v=""/>
    <s v=""/>
    <s v="10-Allowance for demolition of existing fitout including floors, walls, doors, ceiling, services, etc.-23"/>
    <n v="0"/>
    <s v="23-23A--10"/>
    <s v=""/>
    <s v="23-23A-"/>
    <n v="0"/>
    <m/>
    <s v="not APN"/>
    <s v="not APN"/>
    <n v="0"/>
    <n v="0.8545407604251839"/>
    <n v="31156.284775143089"/>
    <s v="direct"/>
    <n v="1"/>
    <n v="8.5942598914245744E-2"/>
    <m/>
    <n v="0"/>
    <x v="1"/>
    <n v="0.94599011548569867"/>
    <n v="29473.537432542926"/>
    <x v="0"/>
    <x v="0"/>
    <n v="0"/>
    <x v="3"/>
    <x v="3"/>
    <n v="300000"/>
    <s v="Other smaller work items"/>
    <s v="Regional"/>
    <x v="1"/>
  </r>
  <r>
    <n v="1408"/>
    <s v="24-24A-_______10"/>
    <n v="4042"/>
    <x v="19"/>
    <x v="19"/>
    <x v="31"/>
    <x v="1"/>
    <s v=""/>
    <s v=""/>
    <s v="AR"/>
    <s v="Alterations and Renovations"/>
    <s v="A"/>
    <x v="1"/>
    <n v="10"/>
    <x v="110"/>
    <s v="m²"/>
    <n v="45"/>
    <n v="100"/>
    <n v="4500"/>
    <s v="31_AR"/>
    <s v="01__A"/>
    <s v="24-24A"/>
    <n v="137"/>
    <s v="137 - MURRAY BRIDGE - 16-18 WILLOW AVENUE OFFICE BUILDING"/>
    <b v="1"/>
    <m/>
    <b v="1"/>
    <n v="1408"/>
    <s v=""/>
    <s v=""/>
    <s v="10-Allowance for demolition of existing fitout including floors, walls, doors, ceiling, services, etc.-24"/>
    <n v="0"/>
    <s v="24-24A--10"/>
    <s v=""/>
    <s v="24-24A-"/>
    <n v="0"/>
    <m/>
    <s v="not APN"/>
    <s v="not APN"/>
    <n v="0"/>
    <n v="0.66665610169491529"/>
    <n v="7499.9524576271187"/>
    <s v="direct"/>
    <n v="1"/>
    <n v="9.7062779871321531E-2"/>
    <m/>
    <n v="0"/>
    <x v="1"/>
    <n v="0.93898266405959929"/>
    <n v="7042.3253389830506"/>
    <x v="0"/>
    <x v="0"/>
    <n v="0"/>
    <x v="3"/>
    <x v="3"/>
    <n v="300000"/>
    <s v="Other smaller work items"/>
    <s v="Regional"/>
    <x v="1"/>
  </r>
  <r>
    <n v="1421"/>
    <s v="24-24B-_______10"/>
    <n v="4081"/>
    <x v="19"/>
    <x v="19"/>
    <x v="104"/>
    <x v="73"/>
    <s v=""/>
    <s v=""/>
    <s v="AR"/>
    <s v="Alterations and Renovations"/>
    <s v="A"/>
    <x v="1"/>
    <n v="10"/>
    <x v="110"/>
    <s v="m²"/>
    <n v="60"/>
    <n v="100"/>
    <n v="6000"/>
    <s v="31_AR"/>
    <s v="01__A"/>
    <s v="24-24B"/>
    <n v="138"/>
    <s v="138 - MURRAY BRIDGE - 16-18 WILLOW AVENUE WORKSHOP / OFFICES"/>
    <b v="1"/>
    <m/>
    <b v="1"/>
    <n v="1421"/>
    <s v=""/>
    <s v=""/>
    <s v="10-Allowance for demolition of existing fitout including floors, walls, doors, ceiling, services, etc.-24"/>
    <n v="0"/>
    <s v="24-24B--10"/>
    <s v=""/>
    <s v="24-24B-"/>
    <n v="0"/>
    <m/>
    <s v="not APN"/>
    <s v="not APN"/>
    <n v="0"/>
    <n v="0.66273961165048534"/>
    <n v="9976.4376699029126"/>
    <s v="direct"/>
    <n v="1"/>
    <n v="9.739707596036401E-2"/>
    <m/>
    <n v="0"/>
    <x v="1"/>
    <n v="0.93869049196968068"/>
    <n v="9364.7871844660203"/>
    <x v="0"/>
    <x v="0"/>
    <n v="0"/>
    <x v="3"/>
    <x v="3"/>
    <n v="300000"/>
    <s v="Other smaller work items"/>
    <s v="Regional"/>
    <x v="1"/>
  </r>
  <r>
    <n v="1564"/>
    <s v="28-28A-_______10"/>
    <n v="4520"/>
    <x v="7"/>
    <x v="7"/>
    <x v="113"/>
    <x v="40"/>
    <s v=""/>
    <s v=""/>
    <s v="AR"/>
    <s v="Alterations and Renovations"/>
    <s v="A"/>
    <x v="1"/>
    <n v="10"/>
    <x v="110"/>
    <s v="m²"/>
    <n v="627"/>
    <n v="100"/>
    <n v="62700"/>
    <s v="31_AR"/>
    <s v="01__A"/>
    <s v="28-28A"/>
    <n v="158"/>
    <s v="158 - PT AUGUSTA - PT 12 CHAPEL STREET OFFICE BUILDING"/>
    <b v="1"/>
    <m/>
    <b v="1"/>
    <n v="1564"/>
    <s v=""/>
    <s v=""/>
    <s v="10-Allowance for demolition of existing fitout including floors, walls, doors, ceiling, services, etc.-28"/>
    <n v="0"/>
    <s v="28-28A--10"/>
    <s v=""/>
    <s v="28-28A-"/>
    <n v="0"/>
    <m/>
    <s v="not APN"/>
    <s v="not APN"/>
    <n v="0"/>
    <n v="0.85211736322651388"/>
    <n v="116127.75867430243"/>
    <s v="direct"/>
    <n v="1"/>
    <n v="8.5867402785098496E-2"/>
    <m/>
    <n v="0"/>
    <x v="1"/>
    <n v="0.94572485255448979"/>
    <n v="109824.90744973804"/>
    <x v="0"/>
    <x v="0"/>
    <n v="0"/>
    <x v="3"/>
    <x v="3"/>
    <n v="300000"/>
    <s v="Other smaller work items"/>
    <s v="Regional"/>
    <x v="1"/>
  </r>
  <r>
    <n v="1648"/>
    <s v="29-29B-_______10"/>
    <n v="4774"/>
    <x v="34"/>
    <x v="34"/>
    <x v="118"/>
    <x v="72"/>
    <s v=""/>
    <s v=""/>
    <s v="AR"/>
    <s v="Alterations and Renovations"/>
    <s v="A"/>
    <x v="1"/>
    <n v="10"/>
    <x v="110"/>
    <s v="m²"/>
    <n v="20"/>
    <n v="100"/>
    <n v="2000"/>
    <s v="31_AR"/>
    <s v="01__A"/>
    <s v="29-29B"/>
    <n v="168"/>
    <s v="168 - PT LINCOLN - BEL AIRE DRIVE WORKSHOP / STORE"/>
    <b v="1"/>
    <m/>
    <b v="1"/>
    <n v="1648"/>
    <s v=""/>
    <s v=""/>
    <s v="10-Allowance for demolition of existing fitout including floors, walls, doors, ceiling, services, etc.-29"/>
    <n v="0"/>
    <s v="29-29B--10"/>
    <s v=""/>
    <s v="29-29B-"/>
    <n v="0"/>
    <m/>
    <s v="not APN"/>
    <s v="not APN"/>
    <n v="0"/>
    <n v="0.97562825688073396"/>
    <n v="3951.2565137614679"/>
    <s v="direct"/>
    <n v="1"/>
    <n v="8.2435473633013762E-2"/>
    <m/>
    <n v="0"/>
    <x v="1"/>
    <n v="0.9442750716204642"/>
    <n v="3731.0730275229357"/>
    <x v="0"/>
    <x v="0"/>
    <n v="0"/>
    <x v="3"/>
    <x v="3"/>
    <n v="300000"/>
    <s v="Other smaller work items"/>
    <s v="Regional"/>
    <x v="1"/>
  </r>
  <r>
    <n v="2005"/>
    <s v="37-37A-_______10"/>
    <n v="5857"/>
    <x v="38"/>
    <x v="38"/>
    <x v="143"/>
    <x v="40"/>
    <s v=""/>
    <s v=""/>
    <s v="AR"/>
    <s v="Alterations and Renovations"/>
    <s v="A"/>
    <x v="1"/>
    <n v="10"/>
    <x v="110"/>
    <s v="m²"/>
    <n v="350"/>
    <n v="100"/>
    <n v="35000"/>
    <s v="31_AR"/>
    <s v="01__A"/>
    <s v="37-37A"/>
    <n v="210"/>
    <s v="210 - VICTOR HARBOR - 45 MENTONE ROAD OFFICE BUILDING"/>
    <b v="1"/>
    <m/>
    <b v="1"/>
    <n v="2005"/>
    <s v=""/>
    <s v=""/>
    <s v="10-Allowance for demolition of existing fitout including floors, walls, doors, ceiling, services, etc.-37"/>
    <n v="0"/>
    <s v="37-37A--10"/>
    <s v=""/>
    <s v="37-37A-"/>
    <n v="0"/>
    <m/>
    <s v="not APN"/>
    <s v="not APN"/>
    <n v="0"/>
    <n v="0.6915223100303951"/>
    <n v="59203.280851063828"/>
    <s v="direct"/>
    <n v="1"/>
    <n v="9.4910028676836927E-2"/>
    <m/>
    <n v="0"/>
    <x v="0"/>
    <n v="0.94034258164674744"/>
    <n v="55671.365957446804"/>
    <x v="0"/>
    <x v="0"/>
    <n v="0"/>
    <x v="3"/>
    <x v="3"/>
    <n v="300000"/>
    <s v="Other smaller work items"/>
    <s v="Metropolitan"/>
    <x v="1"/>
  </r>
  <r>
    <n v="1907"/>
    <s v="35-35B-______210"/>
    <n v="5570"/>
    <x v="8"/>
    <x v="8"/>
    <x v="138"/>
    <x v="81"/>
    <s v=""/>
    <s v=""/>
    <s v="AR"/>
    <s v="Alterations and Renovations"/>
    <s v="A"/>
    <x v="1"/>
    <n v="210"/>
    <x v="270"/>
    <s v="m²"/>
    <n v="35"/>
    <n v="80"/>
    <n v="2800"/>
    <s v="31_AR"/>
    <s v="01__A"/>
    <s v="35-35B"/>
    <n v="201"/>
    <s v="201 - GUMERACHA - BIRDWOOD ROAD LUNCH/MEETING ROOM"/>
    <b v="1"/>
    <m/>
    <b v="1"/>
    <n v="1907"/>
    <s v=""/>
    <s v=""/>
    <s v="210-Allowance to demolish existing lightweight clad office including removal of debris from site-35"/>
    <n v="0"/>
    <s v="35-35B--210"/>
    <s v=""/>
    <s v="35-35B-"/>
    <n v="0"/>
    <m/>
    <s v="not APN"/>
    <s v="not APN"/>
    <n v="0"/>
    <n v="0.61029060150375947"/>
    <n v="4508.8136842105268"/>
    <s v="direct"/>
    <n v="1"/>
    <n v="0.1001702123069123"/>
    <m/>
    <n v="0"/>
    <x v="1"/>
    <n v="0.93774376719779795"/>
    <n v="4228.1119298245621"/>
    <x v="0"/>
    <x v="1"/>
    <n v="0"/>
    <x v="3"/>
    <x v="3"/>
    <n v="300000"/>
    <s v="Other smaller work items"/>
    <s v="Regional"/>
    <x v="1"/>
  </r>
  <r>
    <n v="2103"/>
    <s v="40-40A-______210"/>
    <n v="6170"/>
    <x v="10"/>
    <x v="10"/>
    <x v="151"/>
    <x v="80"/>
    <s v=""/>
    <s v=""/>
    <s v="AR"/>
    <s v="Alterations and Renovations"/>
    <s v="A"/>
    <x v="1"/>
    <n v="210"/>
    <x v="270"/>
    <s v="m²"/>
    <n v="170"/>
    <n v="80"/>
    <n v="13600"/>
    <s v="31_AR"/>
    <s v="01__A"/>
    <s v="40-40A"/>
    <n v="226"/>
    <s v="226 - YORKETOWN - WAROOKA ROAD MAIN BUILDING"/>
    <b v="1"/>
    <m/>
    <b v="1"/>
    <n v="2103"/>
    <s v=""/>
    <s v=""/>
    <s v="210-Allowance to demolish existing lightweight clad office including removal of debris from site-40"/>
    <n v="0"/>
    <s v="40-40A--210"/>
    <s v=""/>
    <s v="40-40A-"/>
    <n v="0"/>
    <m/>
    <s v="not APN"/>
    <s v="not APN"/>
    <n v="0"/>
    <n v="0.85250058076715296"/>
    <n v="25194.007898433283"/>
    <s v="direct"/>
    <n v="1"/>
    <n v="8.5900353230961277E-2"/>
    <m/>
    <n v="0"/>
    <x v="1"/>
    <n v="0.94568353347031342"/>
    <n v="23825.558411669372"/>
    <x v="0"/>
    <x v="0"/>
    <n v="0"/>
    <x v="3"/>
    <x v="3"/>
    <n v="300000"/>
    <s v="Other smaller work items"/>
    <s v="Regional"/>
    <x v="1"/>
  </r>
  <r>
    <n v="1916"/>
    <s v="35-35C-______211"/>
    <n v="5599"/>
    <x v="8"/>
    <x v="8"/>
    <x v="139"/>
    <x v="5"/>
    <s v=""/>
    <s v=""/>
    <s v="AR"/>
    <s v="Alterations and Renovations"/>
    <s v="A"/>
    <x v="1"/>
    <n v="211"/>
    <x v="271"/>
    <s v="m²"/>
    <n v="470"/>
    <n v="80"/>
    <n v="37600"/>
    <s v="31_AR"/>
    <s v="01__A"/>
    <s v="35-35C"/>
    <n v="202"/>
    <s v="202 - GUMERACHA - BIRDWOOD ROAD WORKSHOP"/>
    <b v="1"/>
    <m/>
    <b v="1"/>
    <n v="1916"/>
    <s v=""/>
    <s v=""/>
    <s v="211-Allowance to demolish existing lightweight clad workshop/store including removal of debris from site-35"/>
    <n v="0"/>
    <s v="35-35C--211"/>
    <s v=""/>
    <s v="35-35C-"/>
    <n v="0"/>
    <m/>
    <s v="not APN"/>
    <s v="not APN"/>
    <n v="0"/>
    <n v="0.60947064336372847"/>
    <n v="60516.096190476193"/>
    <s v="direct"/>
    <n v="1"/>
    <n v="0.10006595870174009"/>
    <m/>
    <n v="0"/>
    <x v="1"/>
    <n v="0.93783629482536257"/>
    <n v="56754.19142857143"/>
    <x v="0"/>
    <x v="1"/>
    <n v="0"/>
    <x v="3"/>
    <x v="3"/>
    <n v="300000"/>
    <s v="Other smaller work items"/>
    <s v="Regional"/>
    <x v="1"/>
  </r>
  <r>
    <n v="2104"/>
    <s v="40-40A-______211"/>
    <n v="6171"/>
    <x v="10"/>
    <x v="10"/>
    <x v="151"/>
    <x v="80"/>
    <s v=""/>
    <s v=""/>
    <s v="AR"/>
    <s v="Alterations and Renovations"/>
    <s v="A"/>
    <x v="1"/>
    <n v="211"/>
    <x v="271"/>
    <s v="m²"/>
    <n v="210"/>
    <n v="80"/>
    <n v="16800"/>
    <s v="31_AR"/>
    <s v="01__A"/>
    <s v="40-40A"/>
    <n v="226"/>
    <s v="226 - YORKETOWN - WAROOKA ROAD MAIN BUILDING"/>
    <b v="1"/>
    <m/>
    <b v="1"/>
    <n v="2104"/>
    <s v=""/>
    <s v=""/>
    <s v="211-Allowance to demolish existing lightweight clad workshop/store including removal of debris from site-40"/>
    <n v="0"/>
    <s v="40-40A--211"/>
    <s v=""/>
    <s v="40-40A-"/>
    <n v="0"/>
    <m/>
    <s v="not APN"/>
    <s v="not APN"/>
    <n v="0"/>
    <n v="0.85250058076715296"/>
    <n v="31122.009756888172"/>
    <s v="direct"/>
    <n v="1"/>
    <n v="8.5900353230961277E-2"/>
    <m/>
    <n v="0"/>
    <x v="1"/>
    <n v="0.94568353347031342"/>
    <n v="29431.572155591577"/>
    <x v="0"/>
    <x v="0"/>
    <n v="0"/>
    <x v="3"/>
    <x v="3"/>
    <n v="300000"/>
    <s v="Other smaller work items"/>
    <s v="Regional"/>
    <x v="1"/>
  </r>
  <r>
    <n v="546"/>
    <s v="10-10A-______209"/>
    <n v="1494"/>
    <x v="20"/>
    <x v="20"/>
    <x v="54"/>
    <x v="40"/>
    <s v=""/>
    <s v=""/>
    <s v="AR"/>
    <s v="Alterations and Renovations"/>
    <s v="A"/>
    <x v="1"/>
    <n v="209"/>
    <x v="272"/>
    <s v="m²"/>
    <n v="200"/>
    <n v="100"/>
    <n v="20000"/>
    <s v="31_AR"/>
    <s v="01__A"/>
    <s v="10-10A"/>
    <n v="49"/>
    <s v="049 - KURRALTA PARK - 31-33 BROUGHTON AVENUE OFFICE BUILDING"/>
    <b v="1"/>
    <m/>
    <b v="1"/>
    <n v="546"/>
    <s v=""/>
    <s v=""/>
    <s v="209-Allowance to demolish existing solid brick office including removal of debris from site-10"/>
    <n v="0"/>
    <s v="10-10A--209"/>
    <s v=""/>
    <s v="10-10A-"/>
    <n v="1"/>
    <m/>
    <s v="not APN"/>
    <s v="not APN"/>
    <n v="0"/>
    <n v="0.6089109782608696"/>
    <n v="32178.21956521739"/>
    <s v="direct"/>
    <n v="1"/>
    <n v="0.10002986775917712"/>
    <m/>
    <n v="0"/>
    <x v="0"/>
    <n v="0.93784615721368647"/>
    <n v="30178.21956521739"/>
    <x v="1"/>
    <x v="0"/>
    <n v="0"/>
    <x v="3"/>
    <x v="3"/>
    <n v="300000"/>
    <s v="Other smaller work items"/>
    <s v="Metropolitan"/>
    <x v="1"/>
  </r>
  <r>
    <n v="1735"/>
    <s v="31-31A-______209"/>
    <n v="5050"/>
    <x v="36"/>
    <x v="36"/>
    <x v="126"/>
    <x v="1"/>
    <s v=""/>
    <s v=""/>
    <s v="AR"/>
    <s v="Alterations and Renovations"/>
    <s v="A"/>
    <x v="1"/>
    <n v="209"/>
    <x v="272"/>
    <s v="m²"/>
    <n v="165"/>
    <n v="100"/>
    <n v="16500"/>
    <s v="31_AR"/>
    <s v="01__A"/>
    <s v="31-31A"/>
    <n v="181"/>
    <s v="181 - CLARE - 14 LENNON STREET OFFICE BUILDING"/>
    <b v="1"/>
    <m/>
    <b v="1"/>
    <n v="1735"/>
    <s v=""/>
    <s v=""/>
    <s v="209-Allowance to demolish existing solid brick office including removal of debris from site-31"/>
    <n v="0"/>
    <s v="31-31A--209"/>
    <s v=""/>
    <s v="31-31A-"/>
    <n v="0"/>
    <m/>
    <s v="not APN"/>
    <s v="not APN"/>
    <n v="0"/>
    <n v="0.77045310805173117"/>
    <n v="29212.476282853568"/>
    <s v="direct"/>
    <n v="1"/>
    <n v="9.01670147430262E-2"/>
    <m/>
    <n v="1"/>
    <x v="1"/>
    <n v="0.94344659229312311"/>
    <n v="27560.41120150188"/>
    <x v="0"/>
    <x v="0"/>
    <n v="0"/>
    <x v="2"/>
    <x v="2"/>
    <n v="350000"/>
    <s v="Other smaller work items"/>
    <s v="Regional"/>
    <x v="0"/>
  </r>
  <r>
    <n v="1897"/>
    <s v="35-35A-______209"/>
    <n v="5540"/>
    <x v="8"/>
    <x v="8"/>
    <x v="11"/>
    <x v="1"/>
    <s v=""/>
    <s v=""/>
    <s v="AR"/>
    <s v="Alterations and Renovations"/>
    <s v="A"/>
    <x v="1"/>
    <n v="209"/>
    <x v="272"/>
    <s v="m²"/>
    <n v="170"/>
    <n v="100"/>
    <n v="17000"/>
    <s v="31_AR"/>
    <s v="01__A"/>
    <s v="35-35A"/>
    <n v="200"/>
    <s v="200 - GUMERACHA - BIRDWOOD ROAD OFFICE BUILDING"/>
    <b v="1"/>
    <m/>
    <b v="1"/>
    <n v="1897"/>
    <s v=""/>
    <s v=""/>
    <s v="209-Allowance to demolish existing solid brick office including removal of debris from site-35"/>
    <n v="0"/>
    <s v="35-35A--209"/>
    <s v=""/>
    <s v="35-35A-"/>
    <n v="0"/>
    <m/>
    <s v="not APN"/>
    <s v="not APN"/>
    <n v="0"/>
    <n v="0.61178098484848487"/>
    <n v="27400.276742424245"/>
    <s v="direct"/>
    <n v="1"/>
    <n v="0.1001438779677384"/>
    <m/>
    <n v="0"/>
    <x v="1"/>
    <n v="0.93733013234450313"/>
    <n v="25683.105025252527"/>
    <x v="0"/>
    <x v="1"/>
    <n v="0"/>
    <x v="3"/>
    <x v="3"/>
    <n v="300000"/>
    <s v="Other smaller work items"/>
    <s v="Regional"/>
    <x v="1"/>
  </r>
  <r>
    <n v="1362"/>
    <s v="23-23B-______135"/>
    <n v="3916"/>
    <x v="21"/>
    <x v="21"/>
    <x v="102"/>
    <x v="72"/>
    <s v=""/>
    <s v=""/>
    <s v="AR"/>
    <s v="Alterations and Renovations"/>
    <s v="A"/>
    <x v="1"/>
    <n v="135"/>
    <x v="273"/>
    <s v="m²"/>
    <n v="90"/>
    <n v="200"/>
    <n v="18000"/>
    <s v="31_AR"/>
    <s v="01__A"/>
    <s v="23-23B"/>
    <n v="133"/>
    <s v="133 - BORDERTOWN - POWER HOUSE ROAD WORKSHOP / STORE"/>
    <b v="1"/>
    <m/>
    <b v="1"/>
    <n v="1362"/>
    <s v=""/>
    <s v=""/>
    <s v="135-Allowance to demolish existing solid brick/block workshop/store (built 1930) including protection and remediation of adjoining building-23"/>
    <n v="0"/>
    <s v="23-23B--135"/>
    <s v=""/>
    <s v="23-23B-"/>
    <n v="0"/>
    <m/>
    <s v="not APN"/>
    <s v="not APN"/>
    <n v="0"/>
    <n v="0.85614123456790125"/>
    <n v="33410.542222222219"/>
    <s v="direct"/>
    <n v="1"/>
    <n v="8.5953196389907963E-2"/>
    <m/>
    <n v="0"/>
    <x v="1"/>
    <n v="0.94512710026855129"/>
    <n v="31577.208888888887"/>
    <x v="0"/>
    <x v="0"/>
    <n v="0"/>
    <x v="3"/>
    <x v="3"/>
    <n v="300000"/>
    <s v="Other smaller work items"/>
    <s v="Regional"/>
    <x v="1"/>
  </r>
  <r>
    <n v="515"/>
    <s v="8--__________272"/>
    <n v="1414"/>
    <x v="24"/>
    <x v="24"/>
    <x v="53"/>
    <x v="39"/>
    <s v=""/>
    <s v=""/>
    <s v="AR"/>
    <s v="Alterations and Renovations"/>
    <s v="A"/>
    <x v="1"/>
    <n v="272"/>
    <x v="274"/>
    <s v="m²"/>
    <n v="700"/>
    <n v="100"/>
    <n v="70000"/>
    <s v="31_AR"/>
    <s v="01__A"/>
    <s v="8"/>
    <n v="46"/>
    <s v="046 - KESWICK - 1F, 12-22 RICHMOND ROAD"/>
    <b v="1"/>
    <m/>
    <b v="1"/>
    <n v="515"/>
    <s v=""/>
    <s v=""/>
    <s v="272-Demolish existing fitout (asbestos)-8"/>
    <n v="0"/>
    <s v="8---272"/>
    <s v=""/>
    <s v="8--"/>
    <n v="1"/>
    <m/>
    <s v="not APN"/>
    <s v="not APN"/>
    <n v="0"/>
    <n v="0.6092263186813186"/>
    <n v="112645.84230769231"/>
    <s v="direct"/>
    <n v="1"/>
    <n v="0.10006040057438578"/>
    <m/>
    <n v="0"/>
    <x v="0"/>
    <n v="0.93785833674287344"/>
    <n v="105645.84230769231"/>
    <x v="1"/>
    <x v="0"/>
    <n v="0"/>
    <x v="3"/>
    <x v="3"/>
    <n v="300000"/>
    <s v="Other smaller work items"/>
    <s v="Metropolitan"/>
    <x v="1"/>
  </r>
  <r>
    <n v="83"/>
    <s v="1-1B-1BO______99"/>
    <n v="243"/>
    <x v="23"/>
    <x v="23"/>
    <x v="162"/>
    <x v="88"/>
    <s v="1BO"/>
    <s v="Administration Building"/>
    <s v="PF"/>
    <s v="Professional Fees"/>
    <s v="O"/>
    <x v="4"/>
    <n v="99"/>
    <x v="36"/>
    <s v="Item"/>
    <s v="-"/>
    <s v="-"/>
    <n v="53500"/>
    <s v="54_PF"/>
    <s v="05__O"/>
    <s v="1-1B-1BO"/>
    <n v="9"/>
    <s v="009 - ANGLE PARK - 500 GRAND JUNCTION ROAD POLE CONSTRUCTION Administration Building"/>
    <b v="1"/>
    <m/>
    <b v="1"/>
    <n v="83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B-1BO-99"/>
    <s v=""/>
    <s v="1-1B-1BO"/>
    <n v="0"/>
    <n v="6"/>
    <s v="minor"/>
    <n v="0.61158325471698105"/>
    <n v="86219.704127358491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1591"/>
    <s v="28-28C-______219"/>
    <n v="4599"/>
    <x v="7"/>
    <x v="7"/>
    <x v="10"/>
    <x v="9"/>
    <s v=""/>
    <s v=""/>
    <s v="CF"/>
    <s v="Ceiling Finishes"/>
    <s v="A"/>
    <x v="1"/>
    <n v="219"/>
    <x v="275"/>
    <s v="m²"/>
    <n v="100"/>
    <n v="25"/>
    <n v="2500"/>
    <s v="13_CF"/>
    <s v="01__A"/>
    <s v="28-28C"/>
    <n v="160"/>
    <s v="160 - PT AUGUSTA - PT 12 CHAPEL STREET GARAGE / STORE"/>
    <b v="1"/>
    <m/>
    <b v="1"/>
    <n v="1591"/>
    <s v=""/>
    <s v=""/>
    <s v="219-Replace existing insulation-28"/>
    <n v="0"/>
    <s v="28-28C--219"/>
    <s v=""/>
    <s v="28-28C-"/>
    <n v="0"/>
    <m/>
    <s v="not APN"/>
    <s v="not APN"/>
    <n v="0"/>
    <n v="0.89367966339410942"/>
    <n v="4734.199158485274"/>
    <s v="direct"/>
    <n v="1"/>
    <n v="8.6942969276286738E-2"/>
    <m/>
    <n v="0"/>
    <x v="1"/>
    <n v="0.94074923773894348"/>
    <n v="4453.6942496493693"/>
    <x v="0"/>
    <x v="0"/>
    <n v="0"/>
    <x v="3"/>
    <x v="3"/>
    <n v="300000"/>
    <s v="Other smaller work items"/>
    <s v="Regional"/>
    <x v="1"/>
  </r>
  <r>
    <n v="409"/>
    <s v="7-7A-________306"/>
    <n v="1218"/>
    <x v="0"/>
    <x v="0"/>
    <x v="1"/>
    <x v="1"/>
    <s v=""/>
    <s v=""/>
    <s v="ED"/>
    <s v="External Doors"/>
    <s v="A"/>
    <x v="1"/>
    <n v="306"/>
    <x v="276"/>
    <s v="m²"/>
    <n v="6"/>
    <n v="200"/>
    <n v="1200"/>
    <s v="07_ED"/>
    <s v="01__A"/>
    <s v="7-7A"/>
    <n v="44"/>
    <s v="044 - KESWICK - 1 ANZAC HIGHWAY OFFICE BUILDING"/>
    <b v="1"/>
    <m/>
    <b v="1"/>
    <n v="409"/>
    <s v=""/>
    <s v=""/>
    <s v="306-Repaint external pair door panels (including services doors)-7"/>
    <n v="0"/>
    <s v="7-7A--306"/>
    <s v=""/>
    <s v="7-7A-"/>
    <n v="0"/>
    <m/>
    <s v="not APN"/>
    <s v="not APN"/>
    <n v="0"/>
    <n v="0.60882316575975093"/>
    <n v="1930.5877989117012"/>
    <s v="direct"/>
    <n v="1"/>
    <n v="0.10000088373843743"/>
    <m/>
    <n v="1"/>
    <x v="0"/>
    <n v="0.93783079843594719"/>
    <n v="1810.5646969040586"/>
    <x v="0"/>
    <x v="0"/>
    <n v="0"/>
    <x v="0"/>
    <x v="1"/>
    <n v="350000"/>
    <s v="Other smaller work items"/>
    <s v="Metropolitan"/>
    <x v="0"/>
  </r>
  <r>
    <n v="408"/>
    <s v="7-7A-________305"/>
    <n v="1217"/>
    <x v="0"/>
    <x v="0"/>
    <x v="1"/>
    <x v="1"/>
    <s v=""/>
    <s v=""/>
    <s v="ED"/>
    <s v="External Doors"/>
    <s v="A"/>
    <x v="1"/>
    <n v="305"/>
    <x v="277"/>
    <s v="m²"/>
    <n v="14"/>
    <n v="150"/>
    <n v="2100"/>
    <s v="07_ED"/>
    <s v="01__A"/>
    <s v="7-7A"/>
    <n v="44"/>
    <s v="044 - KESWICK - 1 ANZAC HIGHWAY OFFICE BUILDING"/>
    <b v="1"/>
    <m/>
    <b v="1"/>
    <n v="408"/>
    <s v=""/>
    <s v=""/>
    <s v="305-Repaint external single door panels-7"/>
    <n v="0"/>
    <s v="7-7A--305"/>
    <s v=""/>
    <s v="7-7A-"/>
    <n v="0"/>
    <m/>
    <s v="not APN"/>
    <s v="not APN"/>
    <n v="0"/>
    <n v="0.60882316575975093"/>
    <n v="3378.5286480954769"/>
    <s v="direct"/>
    <n v="1"/>
    <n v="0.10000088373843743"/>
    <m/>
    <n v="1"/>
    <x v="0"/>
    <n v="0.93783079843594719"/>
    <n v="3168.4882195821024"/>
    <x v="0"/>
    <x v="0"/>
    <n v="0"/>
    <x v="0"/>
    <x v="1"/>
    <n v="350000"/>
    <s v="Other smaller work items"/>
    <s v="Metropolitan"/>
    <x v="0"/>
  </r>
  <r>
    <n v="407"/>
    <s v="7-7A-________300"/>
    <n v="1216"/>
    <x v="0"/>
    <x v="0"/>
    <x v="1"/>
    <x v="1"/>
    <s v=""/>
    <s v=""/>
    <s v="ED"/>
    <s v="External Doors"/>
    <s v="A"/>
    <x v="1"/>
    <n v="300"/>
    <x v="278"/>
    <s v="m²"/>
    <n v="1"/>
    <n v="500"/>
    <n v="500"/>
    <s v="07_ED"/>
    <s v="01__A"/>
    <s v="7-7A"/>
    <n v="44"/>
    <s v="044 - KESWICK - 1 ANZAC HIGHWAY OFFICE BUILDING"/>
    <b v="1"/>
    <m/>
    <b v="1"/>
    <n v="407"/>
    <s v=""/>
    <s v=""/>
    <s v="300-Service external auto sliding door-7"/>
    <n v="0"/>
    <s v="7-7A--300"/>
    <s v=""/>
    <s v="7-7A-"/>
    <n v="0"/>
    <m/>
    <s v="not APN"/>
    <s v="not APN"/>
    <n v="0"/>
    <n v="0.60882316575975093"/>
    <n v="804.41158287987548"/>
    <s v="direct"/>
    <n v="1"/>
    <n v="0.10000088373843743"/>
    <m/>
    <n v="1"/>
    <x v="0"/>
    <n v="0.93783079843594719"/>
    <n v="754.4019570433577"/>
    <x v="0"/>
    <x v="0"/>
    <n v="0"/>
    <x v="0"/>
    <x v="1"/>
    <n v="350000"/>
    <s v="Other smaller work items"/>
    <s v="Metropolitan"/>
    <x v="0"/>
  </r>
  <r>
    <n v="485"/>
    <s v="7-7B-________316"/>
    <n v="1344"/>
    <x v="0"/>
    <x v="0"/>
    <x v="0"/>
    <x v="0"/>
    <s v=""/>
    <s v=""/>
    <s v="EW"/>
    <s v="External Walls"/>
    <s v="A"/>
    <x v="1"/>
    <n v="316"/>
    <x v="279"/>
    <s v="m²"/>
    <n v="6"/>
    <n v="300"/>
    <n v="1800"/>
    <s v="05_EW"/>
    <s v="01__A"/>
    <s v="7-7B"/>
    <n v="45"/>
    <s v="045 - KESWICK - 1 ANZAC HIGHWAY UNDERCROFT &amp; DECK CARPARK"/>
    <b v="1"/>
    <m/>
    <b v="1"/>
    <n v="485"/>
    <s v=""/>
    <s v=""/>
    <s v="316-Replace perforated mesh used to close in the underside of deck ramp and repaint supporting steelwork-7"/>
    <n v="0"/>
    <s v="7-7B--316"/>
    <s v=""/>
    <s v="7-7B-"/>
    <n v="0"/>
    <m/>
    <s v="not APN"/>
    <s v="not APN"/>
    <n v="0"/>
    <n v="0.61163824655979571"/>
    <n v="2900.9488438076323"/>
    <s v="direct"/>
    <n v="1"/>
    <n v="0.10013133279839573"/>
    <m/>
    <n v="1"/>
    <x v="0"/>
    <n v="0.93750240967821841"/>
    <n v="2719.6465314228972"/>
    <x v="0"/>
    <x v="0"/>
    <n v="0"/>
    <x v="0"/>
    <x v="0"/>
    <n v="350000"/>
    <s v="Other smaller work items"/>
    <s v="Metropolitan"/>
    <x v="0"/>
  </r>
  <r>
    <n v="203"/>
    <s v="3-3B-_________60"/>
    <n v="612"/>
    <x v="5"/>
    <x v="5"/>
    <x v="6"/>
    <x v="6"/>
    <s v=""/>
    <s v=""/>
    <s v="EW"/>
    <s v="External Walls"/>
    <s v="A"/>
    <x v="1"/>
    <n v="60"/>
    <x v="280"/>
    <s v="m²"/>
    <n v="1600"/>
    <n v="65"/>
    <n v="104000"/>
    <s v="05_EW"/>
    <s v="01__A"/>
    <s v="3-3B"/>
    <n v="24"/>
    <s v="024 - ANGLE PARK - 622 SOUTH ROAD FLEET WORKSHOP"/>
    <b v="1"/>
    <m/>
    <b v="1"/>
    <n v="203"/>
    <s v=""/>
    <s v=""/>
    <s v="60-Replace sheet metal wall cladding including insulation-3"/>
    <n v="0"/>
    <s v="3-3B--60"/>
    <s v=""/>
    <s v="3-3B-"/>
    <n v="0"/>
    <m/>
    <s v="not APN"/>
    <s v="not APN"/>
    <n v="0"/>
    <n v="0.61023433849497422"/>
    <n v="167464.37120347732"/>
    <s v="direct"/>
    <n v="1"/>
    <n v="0.10003205851166475"/>
    <m/>
    <n v="0"/>
    <x v="0"/>
    <n v="0.93757668577618647"/>
    <n v="157010.69013854931"/>
    <x v="0"/>
    <x v="0"/>
    <n v="0"/>
    <x v="3"/>
    <x v="3"/>
    <n v="300000"/>
    <s v="Other smaller work items"/>
    <s v="Metropolitan"/>
    <x v="1"/>
  </r>
  <r>
    <n v="284"/>
    <s v="4-4B-_________60"/>
    <n v="854"/>
    <x v="14"/>
    <x v="14"/>
    <x v="25"/>
    <x v="19"/>
    <s v=""/>
    <s v=""/>
    <s v="EW"/>
    <s v="External Walls"/>
    <s v="A"/>
    <x v="1"/>
    <n v="60"/>
    <x v="280"/>
    <s v="m²"/>
    <n v="133"/>
    <n v="65"/>
    <n v="8645"/>
    <s v="05_EW"/>
    <s v="01__A"/>
    <s v="4-4B"/>
    <n v="32"/>
    <s v="032 - ELIZABETH - PEWSEY AVENUE WORKSHOP / OFFICE"/>
    <b v="1"/>
    <m/>
    <b v="1"/>
    <n v="284"/>
    <s v=""/>
    <s v=""/>
    <s v="60-Replace sheet metal wall cladding including insulation-4"/>
    <n v="0"/>
    <s v="4-4B--60"/>
    <s v=""/>
    <s v="4-4B-"/>
    <n v="0"/>
    <m/>
    <s v="not APN"/>
    <s v="not APN"/>
    <n v="0"/>
    <n v="0.62736642811848897"/>
    <n v="14068.582771084337"/>
    <s v="direct"/>
    <n v="1"/>
    <n v="0.10046250733100646"/>
    <m/>
    <n v="0"/>
    <x v="0"/>
    <n v="0.9332015845920103"/>
    <n v="13128.823734939759"/>
    <x v="0"/>
    <x v="0"/>
    <n v="0"/>
    <x v="3"/>
    <x v="3"/>
    <n v="300000"/>
    <s v="Other smaller work items"/>
    <s v="Metropolitan"/>
    <x v="1"/>
  </r>
  <r>
    <n v="644"/>
    <s v="11-11E-_______60"/>
    <n v="1787"/>
    <x v="2"/>
    <x v="2"/>
    <x v="60"/>
    <x v="45"/>
    <s v=""/>
    <s v=""/>
    <s v="EW"/>
    <s v="External Walls"/>
    <s v="A"/>
    <x v="1"/>
    <n v="60"/>
    <x v="280"/>
    <s v="m²"/>
    <n v="1800"/>
    <n v="65"/>
    <n v="117000"/>
    <s v="05_EW"/>
    <s v="01__A"/>
    <s v="11-11E"/>
    <n v="58"/>
    <s v="058 - MARLESTON NORTH - 212 RICHMOND ROAD TRANSFORMER WORKSHOP &amp; OFFICE (INCL. ADJACENT SHEDS)"/>
    <b v="1"/>
    <m/>
    <b v="1"/>
    <n v="644"/>
    <s v=""/>
    <s v=""/>
    <s v="60-Replace sheet metal wall cladding including insulation-11"/>
    <n v="0"/>
    <s v="11-11E--60"/>
    <s v=""/>
    <s v="11-11E-"/>
    <n v="0"/>
    <m/>
    <s v="not APN"/>
    <s v="not APN"/>
    <n v="0"/>
    <n v="0.61104665055107144"/>
    <n v="188492.45811447536"/>
    <s v="direct"/>
    <n v="1"/>
    <n v="0.10004248000652716"/>
    <m/>
    <n v="1"/>
    <x v="0"/>
    <n v="0.93743771683108224"/>
    <n v="176699.93957471219"/>
    <x v="0"/>
    <x v="0"/>
    <n v="0"/>
    <x v="2"/>
    <x v="2"/>
    <n v="350000"/>
    <s v="Other smaller work items"/>
    <s v="Metropolitan"/>
    <x v="0"/>
  </r>
  <r>
    <n v="781"/>
    <s v="11-11P-_______60"/>
    <n v="2177"/>
    <x v="2"/>
    <x v="2"/>
    <x v="67"/>
    <x v="52"/>
    <s v=""/>
    <s v=""/>
    <s v="EW"/>
    <s v="External Walls"/>
    <s v="A"/>
    <x v="1"/>
    <n v="60"/>
    <x v="280"/>
    <s v="m²"/>
    <n v="700"/>
    <n v="65"/>
    <n v="45500"/>
    <s v="05_EW"/>
    <s v="01__A"/>
    <s v="11-11P"/>
    <n v="69"/>
    <s v="069 - MARLESTON NORTH - 212 RICHMOND ROAD SUBSTATION STORE"/>
    <b v="1"/>
    <m/>
    <b v="1"/>
    <n v="781"/>
    <s v=""/>
    <s v=""/>
    <s v="60-Replace sheet metal wall cladding including insulation-11"/>
    <n v="0"/>
    <s v="11-11P--60"/>
    <s v=""/>
    <s v="11-11P-"/>
    <n v="0"/>
    <m/>
    <s v="not APN"/>
    <s v="not APN"/>
    <n v="0"/>
    <n v="0.61351805236564083"/>
    <n v="73415.071382636655"/>
    <s v="direct"/>
    <n v="1"/>
    <n v="0.10023088183630995"/>
    <m/>
    <n v="1"/>
    <x v="0"/>
    <n v="0.93736884466699133"/>
    <n v="68817.000643086823"/>
    <x v="0"/>
    <x v="0"/>
    <n v="0"/>
    <x v="2"/>
    <x v="2"/>
    <n v="350000"/>
    <s v="Other smaller work items"/>
    <s v="Metropolitan"/>
    <x v="0"/>
  </r>
  <r>
    <n v="1207"/>
    <s v="21-21C-_______60"/>
    <n v="3481"/>
    <x v="4"/>
    <x v="4"/>
    <x v="5"/>
    <x v="5"/>
    <s v=""/>
    <s v=""/>
    <s v="EW"/>
    <s v="External Walls"/>
    <s v="A"/>
    <x v="1"/>
    <n v="60"/>
    <x v="280"/>
    <s v="m²"/>
    <n v="325"/>
    <n v="65"/>
    <n v="21125"/>
    <s v="05_EW"/>
    <s v="01__A"/>
    <s v="21-21C"/>
    <n v="121"/>
    <s v="121 - MT GAMBIER - 18 AVEY ROAD WORKSHOP"/>
    <b v="1"/>
    <m/>
    <b v="1"/>
    <n v="1207"/>
    <s v=""/>
    <s v=""/>
    <s v="60-Replace sheet metal wall cladding including insulation-21"/>
    <n v="0"/>
    <s v="21-21C--60"/>
    <s v=""/>
    <s v="21-21C-"/>
    <n v="0"/>
    <m/>
    <s v="not APN"/>
    <s v="not APN"/>
    <n v="0"/>
    <n v="0.8551278476091746"/>
    <n v="39189.575780743813"/>
    <s v="direct"/>
    <n v="1"/>
    <n v="8.586150981427397E-2"/>
    <m/>
    <n v="0"/>
    <x v="1"/>
    <n v="0.94551558933104707"/>
    <n v="37054.354839963715"/>
    <x v="0"/>
    <x v="0"/>
    <n v="0"/>
    <x v="3"/>
    <x v="3"/>
    <n v="300000"/>
    <s v="Other smaller work items"/>
    <s v="Regional"/>
    <x v="1"/>
  </r>
  <r>
    <n v="1229"/>
    <s v="21-21D-_______60"/>
    <n v="3539"/>
    <x v="4"/>
    <x v="4"/>
    <x v="38"/>
    <x v="27"/>
    <s v=""/>
    <s v=""/>
    <s v="EW"/>
    <s v="External Walls"/>
    <s v="A"/>
    <x v="1"/>
    <n v="60"/>
    <x v="280"/>
    <s v="m²"/>
    <n v="23"/>
    <n v="65"/>
    <n v="1495"/>
    <s v="05_EW"/>
    <s v="01__A"/>
    <s v="21-21D"/>
    <n v="122"/>
    <s v="122 - MT GAMBIER - 18 AVEY ROAD WASHDOWN BAY / SHED"/>
    <b v="1"/>
    <m/>
    <b v="1"/>
    <n v="1229"/>
    <s v=""/>
    <s v=""/>
    <s v="60-Replace sheet metal wall cladding including insulation-21"/>
    <n v="0"/>
    <s v="21-21D--60"/>
    <s v=""/>
    <s v="21-21D-"/>
    <n v="0"/>
    <m/>
    <s v="not APN"/>
    <s v="not APN"/>
    <n v="0"/>
    <n v="0.86483182198212116"/>
    <n v="2787.923573863271"/>
    <s v="direct"/>
    <n v="1"/>
    <n v="8.6154357893443528E-2"/>
    <m/>
    <n v="0"/>
    <x v="1"/>
    <n v="0.94482048898013438"/>
    <n v="2634.0873142967394"/>
    <x v="0"/>
    <x v="0"/>
    <n v="0"/>
    <x v="3"/>
    <x v="3"/>
    <n v="300000"/>
    <s v="Other smaller work items"/>
    <s v="Regional"/>
    <x v="1"/>
  </r>
  <r>
    <n v="1417"/>
    <s v="24-24B-_______60"/>
    <n v="4071"/>
    <x v="19"/>
    <x v="19"/>
    <x v="104"/>
    <x v="73"/>
    <s v=""/>
    <s v=""/>
    <s v="EW"/>
    <s v="External Walls"/>
    <s v="A"/>
    <x v="1"/>
    <n v="60"/>
    <x v="280"/>
    <s v="m²"/>
    <n v="450"/>
    <n v="65"/>
    <n v="29250"/>
    <s v="05_EW"/>
    <s v="01__A"/>
    <s v="24-24B"/>
    <n v="138"/>
    <s v="138 - MURRAY BRIDGE - 16-18 WILLOW AVENUE WORKSHOP / OFFICES"/>
    <b v="1"/>
    <m/>
    <b v="1"/>
    <n v="1417"/>
    <s v=""/>
    <s v=""/>
    <s v="60-Replace sheet metal wall cladding including insulation-24"/>
    <n v="0"/>
    <s v="24-24B--60"/>
    <s v=""/>
    <s v="24-24B-"/>
    <n v="0"/>
    <m/>
    <s v="not APN"/>
    <s v="not APN"/>
    <n v="0"/>
    <n v="0.66273961165048534"/>
    <n v="48635.133640776694"/>
    <s v="direct"/>
    <n v="1"/>
    <n v="9.739707596036401E-2"/>
    <m/>
    <n v="0"/>
    <x v="1"/>
    <n v="0.93869049196968068"/>
    <n v="45653.337524271839"/>
    <x v="0"/>
    <x v="0"/>
    <n v="0"/>
    <x v="3"/>
    <x v="3"/>
    <n v="300000"/>
    <s v="Other smaller work items"/>
    <s v="Regional"/>
    <x v="1"/>
  </r>
  <r>
    <n v="1760"/>
    <s v="31-31C-_______60"/>
    <n v="5124"/>
    <x v="36"/>
    <x v="36"/>
    <x v="128"/>
    <x v="5"/>
    <s v=""/>
    <s v=""/>
    <s v="EW"/>
    <s v="External Walls"/>
    <s v="A"/>
    <x v="1"/>
    <n v="60"/>
    <x v="280"/>
    <s v="m²"/>
    <n v="132"/>
    <n v="65"/>
    <n v="8580"/>
    <s v="05_EW"/>
    <s v="01__A"/>
    <s v="31-31C"/>
    <n v="183"/>
    <s v="183 - CLARE - 14 LENNON STREET WORKSHOP"/>
    <b v="1"/>
    <m/>
    <b v="1"/>
    <n v="1760"/>
    <s v=""/>
    <s v=""/>
    <s v="60-Replace sheet metal wall cladding including insulation-31"/>
    <n v="0"/>
    <s v="31-31C--60"/>
    <s v=""/>
    <s v="31-31C-"/>
    <n v="0"/>
    <m/>
    <s v="not APN"/>
    <s v="not APN"/>
    <n v="0"/>
    <n v="0.81872757111597372"/>
    <n v="15604.682560175053"/>
    <s v="direct"/>
    <n v="1"/>
    <n v="9.196507691893345E-2"/>
    <m/>
    <n v="1"/>
    <x v="1"/>
    <n v="0.93984300226731721"/>
    <n v="14665.951706783368"/>
    <x v="0"/>
    <x v="0"/>
    <n v="0"/>
    <x v="2"/>
    <x v="2"/>
    <n v="350000"/>
    <s v="Other smaller work items"/>
    <s v="Regional"/>
    <x v="0"/>
  </r>
  <r>
    <n v="1808"/>
    <s v="32-32B-_______60"/>
    <n v="5268"/>
    <x v="22"/>
    <x v="22"/>
    <x v="40"/>
    <x v="29"/>
    <s v=""/>
    <s v=""/>
    <s v="EW"/>
    <s v="External Walls"/>
    <s v="A"/>
    <x v="1"/>
    <n v="60"/>
    <x v="280"/>
    <s v="m²"/>
    <n v="225"/>
    <n v="65"/>
    <n v="14625"/>
    <s v="05_EW"/>
    <s v="01__A"/>
    <s v="32-32B"/>
    <n v="188"/>
    <s v="188 - CLEVE - DEPOT STREET GARAGE / WORKSHOP"/>
    <b v="1"/>
    <m/>
    <b v="1"/>
    <n v="1808"/>
    <s v=""/>
    <s v=""/>
    <s v="60-Replace sheet metal wall cladding including insulation-32"/>
    <n v="0"/>
    <s v="32-32B--60"/>
    <s v=""/>
    <s v="32-32B-"/>
    <n v="0"/>
    <m/>
    <s v="not APN"/>
    <s v="not APN"/>
    <n v="0"/>
    <n v="1.0422144716293598"/>
    <n v="29867.386647579391"/>
    <s v="direct"/>
    <n v="1"/>
    <n v="7.9227662338305416E-2"/>
    <m/>
    <n v="0"/>
    <x v="1"/>
    <n v="0.94901982975681953"/>
    <n v="28344.7421915669"/>
    <x v="0"/>
    <x v="0"/>
    <n v="0"/>
    <x v="3"/>
    <x v="3"/>
    <n v="300000"/>
    <s v="Other smaller work items"/>
    <s v="Regional"/>
    <x v="1"/>
  </r>
  <r>
    <n v="1962"/>
    <s v="36-36B-_______60"/>
    <n v="5731"/>
    <x v="13"/>
    <x v="13"/>
    <x v="141"/>
    <x v="72"/>
    <s v=""/>
    <s v=""/>
    <s v="EW"/>
    <s v="External Walls"/>
    <s v="A"/>
    <x v="1"/>
    <n v="60"/>
    <x v="280"/>
    <s v="m²"/>
    <n v="287"/>
    <n v="65"/>
    <n v="18655"/>
    <s v="05_EW"/>
    <s v="01__A"/>
    <s v="36-36B"/>
    <n v="206"/>
    <s v="206 - MT BARKER - 31 ALEXANDRINA ROAD WORKSHOP / STORE"/>
    <b v="1"/>
    <m/>
    <b v="1"/>
    <n v="1962"/>
    <s v=""/>
    <s v=""/>
    <s v="60-Replace sheet metal wall cladding including insulation-36"/>
    <n v="0"/>
    <s v="36-36B--60"/>
    <s v=""/>
    <s v="36-36B-"/>
    <n v="0"/>
    <m/>
    <s v="not APN"/>
    <s v="not APN"/>
    <n v="0"/>
    <n v="0.62393232597184556"/>
    <n v="30294.457541004776"/>
    <s v="direct"/>
    <n v="1"/>
    <n v="0.10066431444800766"/>
    <m/>
    <n v="0"/>
    <x v="1"/>
    <n v="0.93637719669657682"/>
    <n v="28367.039227689525"/>
    <x v="0"/>
    <x v="0"/>
    <n v="0"/>
    <x v="3"/>
    <x v="3"/>
    <n v="300000"/>
    <s v="Other smaller work items"/>
    <s v="Regional"/>
    <x v="1"/>
  </r>
  <r>
    <n v="2076"/>
    <s v="39-39C-______128"/>
    <n v="6083"/>
    <x v="18"/>
    <x v="18"/>
    <x v="29"/>
    <x v="5"/>
    <s v=""/>
    <s v=""/>
    <s v="EW"/>
    <s v="External Walls"/>
    <s v="A"/>
    <x v="1"/>
    <n v="128"/>
    <x v="281"/>
    <s v="m²"/>
    <n v="17"/>
    <n v="65"/>
    <n v="1105"/>
    <s v="05_EW"/>
    <s v="01__A"/>
    <s v="39-39C"/>
    <n v="222"/>
    <s v="222 - PT PIRIE - FEELEY STREET WORKSHOP"/>
    <b v="1"/>
    <m/>
    <b v="1"/>
    <n v="2076"/>
    <s v=""/>
    <s v=""/>
    <s v="128-Replace translucent sheet wall cladding-39"/>
    <n v="0"/>
    <s v="39-39C--128"/>
    <s v=""/>
    <s v="39-39C-"/>
    <n v="1"/>
    <m/>
    <s v="not APN"/>
    <s v="not APN"/>
    <n v="0"/>
    <n v="0.73098301987360081"/>
    <n v="1912.7362369603288"/>
    <s v="direct"/>
    <n v="1"/>
    <n v="9.1201459223347561E-2"/>
    <m/>
    <n v="0"/>
    <x v="1"/>
    <n v="0.93401662780979189"/>
    <n v="1786.5274499352774"/>
    <x v="1"/>
    <x v="0"/>
    <n v="0"/>
    <x v="3"/>
    <x v="3"/>
    <n v="300000"/>
    <s v="Other smaller work items"/>
    <s v="Regional"/>
    <x v="1"/>
  </r>
  <r>
    <n v="1069"/>
    <s v="16--_________216"/>
    <n v="3056"/>
    <x v="28"/>
    <x v="28"/>
    <x v="53"/>
    <x v="39"/>
    <s v=""/>
    <s v=""/>
    <s v="FF"/>
    <s v="Floor Finishes"/>
    <s v="A"/>
    <x v="1"/>
    <n v="216"/>
    <x v="282"/>
    <s v="m²"/>
    <n v="1675"/>
    <n v="65"/>
    <n v="108875"/>
    <s v="12_FF"/>
    <s v="01__A"/>
    <s v="16"/>
    <n v="103"/>
    <s v="103 - WAYVILLE - 2-3 GREENHILL ROAD"/>
    <b v="1"/>
    <m/>
    <b v="1"/>
    <n v="1069"/>
    <s v=""/>
    <s v=""/>
    <s v="216-Replace carpet floor finish (trafficable areas only)-16"/>
    <n v="0"/>
    <s v="16---216"/>
    <s v=""/>
    <s v="16--"/>
    <n v="1"/>
    <m/>
    <s v="not APN"/>
    <s v="not APN"/>
    <n v="0"/>
    <n v="0.62064657578576921"/>
    <n v="176447.89593867562"/>
    <s v="direct"/>
    <n v="1"/>
    <n v="0.10053839132640464"/>
    <m/>
    <n v="0"/>
    <x v="0"/>
    <n v="0.93759984648563832"/>
    <n v="165437.52014481614"/>
    <x v="1"/>
    <x v="0"/>
    <n v="0"/>
    <x v="3"/>
    <x v="3"/>
    <n v="300000"/>
    <s v="Other smaller work items"/>
    <s v="Metropolitan"/>
    <x v="1"/>
  </r>
  <r>
    <n v="1068"/>
    <s v="16--_________213"/>
    <n v="3055"/>
    <x v="28"/>
    <x v="28"/>
    <x v="53"/>
    <x v="39"/>
    <s v=""/>
    <s v=""/>
    <s v="FF"/>
    <s v="Floor Finishes"/>
    <s v="A"/>
    <x v="1"/>
    <n v="213"/>
    <x v="283"/>
    <s v="m²"/>
    <n v="59"/>
    <n v="120"/>
    <n v="7080"/>
    <s v="12_FF"/>
    <s v="01__A"/>
    <s v="16"/>
    <n v="103"/>
    <s v="103 - WAYVILLE - 2-3 GREENHILL ROAD"/>
    <b v="1"/>
    <m/>
    <b v="1"/>
    <n v="1068"/>
    <s v=""/>
    <s v=""/>
    <s v="213-Replace cork vinyl floor finish-16"/>
    <n v="0"/>
    <s v="16---213"/>
    <s v=""/>
    <s v="16--"/>
    <n v="1"/>
    <m/>
    <s v="not APN"/>
    <s v="not APN"/>
    <n v="0"/>
    <n v="0.62064657578576921"/>
    <n v="11474.177756563246"/>
    <s v="direct"/>
    <n v="1"/>
    <n v="0.10053839132640464"/>
    <m/>
    <n v="0"/>
    <x v="0"/>
    <n v="0.93759984648563832"/>
    <n v="10758.187303102624"/>
    <x v="1"/>
    <x v="0"/>
    <n v="0"/>
    <x v="3"/>
    <x v="3"/>
    <n v="300000"/>
    <s v="Other smaller work items"/>
    <s v="Metropolitan"/>
    <x v="1"/>
  </r>
  <r>
    <n v="84"/>
    <s v="1-1B-1BO_____389"/>
    <n v="245"/>
    <x v="23"/>
    <x v="23"/>
    <x v="162"/>
    <x v="88"/>
    <s v="1BO"/>
    <s v="Administration Building"/>
    <s v="PF"/>
    <s v="Professional Fees"/>
    <s v="PF"/>
    <x v="5"/>
    <n v="389"/>
    <x v="37"/>
    <s v="Item"/>
    <s v="-"/>
    <s v="-"/>
    <n v="34011.300000000003"/>
    <s v="54_PF"/>
    <s v="09_PF"/>
    <s v="1-1B-1BO"/>
    <n v="9"/>
    <s v="009 - ANGLE PARK - 500 GRAND JUNCTION ROAD POLE CONSTRUCTION Administration Building"/>
    <b v="1"/>
    <m/>
    <b v="1"/>
    <n v="84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B-1BO-389"/>
    <s v=""/>
    <s v="1-1B-1BO"/>
    <n v="0"/>
    <n v="6"/>
    <s v="minor"/>
    <n v="0.61158325471698105"/>
    <n v="54812.041551155664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416"/>
    <s v="7-7A-________307"/>
    <n v="1229"/>
    <x v="0"/>
    <x v="0"/>
    <x v="1"/>
    <x v="1"/>
    <s v=""/>
    <s v=""/>
    <s v="ND"/>
    <s v="Internal Doors"/>
    <s v="A"/>
    <x v="1"/>
    <n v="307"/>
    <x v="284"/>
    <s v="m²"/>
    <n v="5"/>
    <n v="150"/>
    <n v="750"/>
    <s v="10_ND"/>
    <s v="01__A"/>
    <s v="7-7A"/>
    <n v="44"/>
    <s v="044 - KESWICK - 1 ANZAC HIGHWAY OFFICE BUILDING"/>
    <b v="1"/>
    <m/>
    <b v="1"/>
    <n v="416"/>
    <s v=""/>
    <s v=""/>
    <s v="307-Repaint internal door panels-7"/>
    <n v="0"/>
    <s v="7-7A--307"/>
    <s v=""/>
    <s v="7-7A-"/>
    <n v="0"/>
    <m/>
    <s v="not APN"/>
    <s v="not APN"/>
    <n v="0"/>
    <n v="0.60882316575975093"/>
    <n v="1206.6173743198133"/>
    <s v="direct"/>
    <n v="1"/>
    <n v="0.10000088373843743"/>
    <m/>
    <n v="1"/>
    <x v="0"/>
    <n v="0.93783079843594719"/>
    <n v="1131.6029355650367"/>
    <x v="0"/>
    <x v="0"/>
    <n v="0"/>
    <x v="0"/>
    <x v="1"/>
    <n v="350000"/>
    <s v="Other smaller work items"/>
    <s v="Metropolitan"/>
    <x v="0"/>
  </r>
  <r>
    <n v="415"/>
    <s v="7-7A-________303"/>
    <n v="1228"/>
    <x v="0"/>
    <x v="0"/>
    <x v="1"/>
    <x v="1"/>
    <s v=""/>
    <s v=""/>
    <s v="ND"/>
    <s v="Internal Doors"/>
    <s v="A"/>
    <x v="1"/>
    <n v="303"/>
    <x v="285"/>
    <s v="m²"/>
    <n v="13"/>
    <n v="200"/>
    <n v="2600"/>
    <s v="10_ND"/>
    <s v="01__A"/>
    <s v="7-7A"/>
    <n v="44"/>
    <s v="044 - KESWICK - 1 ANZAC HIGHWAY OFFICE BUILDING"/>
    <b v="1"/>
    <m/>
    <b v="1"/>
    <n v="415"/>
    <s v=""/>
    <s v=""/>
    <s v="303-Repaint internal pair door panels-7"/>
    <n v="0"/>
    <s v="7-7A--303"/>
    <s v=""/>
    <s v="7-7A-"/>
    <n v="0"/>
    <m/>
    <s v="not APN"/>
    <s v="not APN"/>
    <n v="0"/>
    <n v="0.60882316575975093"/>
    <n v="4182.9402309753523"/>
    <s v="direct"/>
    <n v="1"/>
    <n v="0.10000088373843743"/>
    <m/>
    <n v="1"/>
    <x v="0"/>
    <n v="0.93783079843594719"/>
    <n v="3922.8901766254598"/>
    <x v="0"/>
    <x v="0"/>
    <n v="0"/>
    <x v="0"/>
    <x v="1"/>
    <n v="350000"/>
    <s v="Other smaller work items"/>
    <s v="Metropolitan"/>
    <x v="0"/>
  </r>
  <r>
    <n v="414"/>
    <s v="7-7A-________302"/>
    <n v="1227"/>
    <x v="0"/>
    <x v="0"/>
    <x v="1"/>
    <x v="1"/>
    <s v=""/>
    <s v=""/>
    <s v="ND"/>
    <s v="Internal Doors"/>
    <s v="A"/>
    <x v="1"/>
    <n v="302"/>
    <x v="286"/>
    <s v="m²"/>
    <n v="33"/>
    <n v="150"/>
    <n v="4950"/>
    <s v="10_ND"/>
    <s v="01__A"/>
    <s v="7-7A"/>
    <n v="44"/>
    <s v="044 - KESWICK - 1 ANZAC HIGHWAY OFFICE BUILDING"/>
    <b v="1"/>
    <m/>
    <b v="1"/>
    <n v="414"/>
    <s v=""/>
    <s v=""/>
    <s v="302-Repaint internal single door panels-7"/>
    <n v="0"/>
    <s v="7-7A--302"/>
    <s v=""/>
    <s v="7-7A-"/>
    <n v="0"/>
    <m/>
    <s v="not APN"/>
    <s v="not APN"/>
    <n v="0"/>
    <n v="0.60882316575975093"/>
    <n v="7963.6746705107671"/>
    <s v="direct"/>
    <n v="1"/>
    <n v="0.10000088373843743"/>
    <m/>
    <n v="1"/>
    <x v="0"/>
    <n v="0.93783079843594719"/>
    <n v="7468.579374729241"/>
    <x v="0"/>
    <x v="0"/>
    <n v="0"/>
    <x v="0"/>
    <x v="1"/>
    <n v="350000"/>
    <s v="Other smaller work items"/>
    <s v="Metropolitan"/>
    <x v="0"/>
  </r>
  <r>
    <n v="79"/>
    <s v="1-1B-1BO______98"/>
    <n v="231"/>
    <x v="23"/>
    <x v="23"/>
    <x v="162"/>
    <x v="88"/>
    <s v="1BO"/>
    <s v="Administration Building"/>
    <s v="PR"/>
    <s v="Preliminaries"/>
    <s v="O"/>
    <x v="4"/>
    <n v="98"/>
    <x v="38"/>
    <s v="Item"/>
    <s v="-"/>
    <s v="-"/>
    <n v="64000"/>
    <s v="46_PR"/>
    <s v="05__O"/>
    <s v="1-1B-1BO"/>
    <n v="9"/>
    <s v="009 - ANGLE PARK - 500 GRAND JUNCTION ROAD POLE CONSTRUCTION Administration Building"/>
    <b v="1"/>
    <m/>
    <b v="1"/>
    <n v="79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B-1BO-98"/>
    <s v=""/>
    <s v="1-1B-1BO"/>
    <n v="0"/>
    <n v="6"/>
    <s v="minor"/>
    <n v="0.61158325471698105"/>
    <n v="103141.32830188678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413"/>
    <s v="7-7A-________301"/>
    <n v="1226"/>
    <x v="0"/>
    <x v="0"/>
    <x v="1"/>
    <x v="1"/>
    <s v=""/>
    <s v=""/>
    <s v="ND"/>
    <s v="Internal Doors"/>
    <s v="A"/>
    <x v="1"/>
    <n v="301"/>
    <x v="287"/>
    <s v="m²"/>
    <n v="1"/>
    <n v="500"/>
    <n v="500"/>
    <s v="10_ND"/>
    <s v="01__A"/>
    <s v="7-7A"/>
    <n v="44"/>
    <s v="044 - KESWICK - 1 ANZAC HIGHWAY OFFICE BUILDING"/>
    <b v="1"/>
    <m/>
    <b v="1"/>
    <n v="413"/>
    <s v=""/>
    <s v=""/>
    <s v="301-Service internal auto sliding door-7"/>
    <n v="0"/>
    <s v="7-7A--301"/>
    <s v=""/>
    <s v="7-7A-"/>
    <n v="0"/>
    <m/>
    <s v="not APN"/>
    <s v="not APN"/>
    <n v="0"/>
    <n v="0.60882316575975093"/>
    <n v="804.41158287987548"/>
    <s v="direct"/>
    <n v="1"/>
    <n v="0.10000088373843743"/>
    <m/>
    <n v="1"/>
    <x v="0"/>
    <n v="0.93783079843594719"/>
    <n v="754.4019570433577"/>
    <x v="0"/>
    <x v="0"/>
    <n v="0"/>
    <x v="0"/>
    <x v="1"/>
    <n v="350000"/>
    <s v="Other smaller work items"/>
    <s v="Metropolitan"/>
    <x v="0"/>
  </r>
  <r>
    <n v="412"/>
    <s v="7-7A-________304"/>
    <n v="1223"/>
    <x v="0"/>
    <x v="0"/>
    <x v="1"/>
    <x v="1"/>
    <s v=""/>
    <s v=""/>
    <s v="NW"/>
    <s v="Internal Walls"/>
    <s v="A"/>
    <x v="1"/>
    <n v="304"/>
    <x v="288"/>
    <s v="m²"/>
    <n v="3288"/>
    <n v="12"/>
    <n v="39456"/>
    <s v="08_NW"/>
    <s v="01__A"/>
    <s v="7-7A"/>
    <n v="44"/>
    <s v="044 - KESWICK - 1 ANZAC HIGHWAY OFFICE BUILDING"/>
    <b v="1"/>
    <m/>
    <b v="1"/>
    <n v="412"/>
    <s v=""/>
    <s v=""/>
    <s v="304-Repaint internal walls and columns-7"/>
    <n v="0"/>
    <s v="7-7A--304"/>
    <s v=""/>
    <s v="7-7A-"/>
    <n v="0"/>
    <m/>
    <s v="not APN"/>
    <s v="not APN"/>
    <n v="0"/>
    <n v="0.60882316575975093"/>
    <n v="63477.726828216735"/>
    <s v="direct"/>
    <n v="1"/>
    <n v="0.10000088373843743"/>
    <m/>
    <n v="1"/>
    <x v="0"/>
    <n v="0.93783079843594719"/>
    <n v="59531.367234205449"/>
    <x v="0"/>
    <x v="0"/>
    <n v="0"/>
    <x v="0"/>
    <x v="1"/>
    <n v="350000"/>
    <s v="Other smaller work items"/>
    <s v="Metropolitan"/>
    <x v="0"/>
  </r>
  <r>
    <n v="85"/>
    <s v="1-1B-1BO_____100"/>
    <n v="248"/>
    <x v="23"/>
    <x v="23"/>
    <x v="162"/>
    <x v="88"/>
    <s v="1BO"/>
    <s v="Administration Building"/>
    <s v="ST"/>
    <s v="Statutory Charges"/>
    <s v="O"/>
    <x v="4"/>
    <n v="100"/>
    <x v="39"/>
    <s v="Item"/>
    <s v="-"/>
    <s v="-"/>
    <n v="3100"/>
    <s v="55_ST"/>
    <s v="05__O"/>
    <s v="1-1B-1BO"/>
    <n v="9"/>
    <s v="009 - ANGLE PARK - 500 GRAND JUNCTION ROAD POLE CONSTRUCTION Administration Building"/>
    <b v="1"/>
    <m/>
    <b v="1"/>
    <n v="85"/>
    <s v="Statutory fees applicable to all building works"/>
    <s v="Levies need to be paid to obtain Development Approval"/>
    <s v="100-Statutory Charges - CITB Levy and Development Approval Fees-1"/>
    <n v="1"/>
    <s v="1-1B-1BO-100"/>
    <s v=""/>
    <s v="1-1B-1BO"/>
    <n v="0"/>
    <n v="6"/>
    <s v="minor"/>
    <n v="0.61158325471698105"/>
    <n v="4995.9080896226415"/>
    <n v="0.61158325471698105"/>
    <n v="0"/>
    <s v="on costs"/>
    <n v="1"/>
    <n v="0.10014308224628983"/>
    <m/>
    <n v="1"/>
    <x v="0"/>
    <n v="0.93780287257067163"/>
    <n v="0"/>
    <x v="0"/>
    <x v="0"/>
    <n v="0"/>
    <x v="1"/>
    <x v="9"/>
    <n v="350000"/>
    <s v="Other smaller work items"/>
    <s v="Metropolitan"/>
    <x v="0"/>
  </r>
  <r>
    <n v="314"/>
    <s v="4-4E-________142"/>
    <n v="950"/>
    <x v="14"/>
    <x v="14"/>
    <x v="33"/>
    <x v="11"/>
    <s v=""/>
    <s v=""/>
    <s v="RF"/>
    <s v="Roof"/>
    <s v="A"/>
    <x v="1"/>
    <n v="142"/>
    <x v="187"/>
    <s v="m²"/>
    <n v="308"/>
    <n v="75"/>
    <n v="23100"/>
    <s v="04_RF"/>
    <s v="01__A"/>
    <s v="4-4E"/>
    <n v="35"/>
    <s v="035 - ELIZABETH - PEWSEY AVENUE EXTERNAL WORKS"/>
    <b v="1"/>
    <m/>
    <b v="1"/>
    <n v="314"/>
    <s v=""/>
    <s v=""/>
    <s v="142-Replace existing metal deck roof sheeting including gutters-4"/>
    <n v="0"/>
    <s v="4-4E--142"/>
    <s v=""/>
    <s v="4-4E-"/>
    <n v="0"/>
    <m/>
    <s v="not APN"/>
    <s v="not APN"/>
    <n v="0"/>
    <n v="0.60990146274489099"/>
    <n v="37188.723789406984"/>
    <s v="direct"/>
    <n v="1"/>
    <n v="0.10001910898994268"/>
    <m/>
    <n v="0"/>
    <x v="0"/>
    <n v="0.9376777496183254"/>
    <n v="34871.038834028623"/>
    <x v="0"/>
    <x v="0"/>
    <n v="0"/>
    <x v="3"/>
    <x v="3"/>
    <n v="300000"/>
    <s v="Other smaller work items"/>
    <s v="Metropolitan"/>
    <x v="1"/>
  </r>
  <r>
    <n v="345"/>
    <s v="5-5B-________142"/>
    <n v="1037"/>
    <x v="17"/>
    <x v="17"/>
    <x v="51"/>
    <x v="11"/>
    <s v=""/>
    <s v=""/>
    <s v="RF"/>
    <s v="Roof"/>
    <s v="A"/>
    <x v="1"/>
    <n v="142"/>
    <x v="187"/>
    <s v="m²"/>
    <n v="94"/>
    <n v="75"/>
    <n v="7050"/>
    <s v="04_RF"/>
    <s v="01__A"/>
    <s v="5-5B"/>
    <n v="38"/>
    <s v="038 - HINDMARSH - 1 STATION PLACE EXTERNAL WORKS"/>
    <b v="1"/>
    <m/>
    <b v="1"/>
    <n v="345"/>
    <s v=""/>
    <s v=""/>
    <s v="142-Replace existing metal deck roof sheeting including gutters-5"/>
    <n v="0"/>
    <s v="5-5B--142"/>
    <s v=""/>
    <s v="5-5B-"/>
    <n v="0"/>
    <m/>
    <s v="not APN"/>
    <s v="not APN"/>
    <n v="0"/>
    <n v="0.61142605781315451"/>
    <n v="11360.55370758274"/>
    <s v="direct"/>
    <n v="1"/>
    <n v="0.10010084445072379"/>
    <m/>
    <n v="0"/>
    <x v="0"/>
    <n v="0.93760519374367279"/>
    <n v="10651.714160033514"/>
    <x v="0"/>
    <x v="0"/>
    <n v="0"/>
    <x v="3"/>
    <x v="3"/>
    <n v="300000"/>
    <s v="Other smaller work items"/>
    <s v="Metropolitan"/>
    <x v="1"/>
  </r>
  <r>
    <n v="1163"/>
    <s v="20-20C-______142"/>
    <n v="3355"/>
    <x v="32"/>
    <x v="32"/>
    <x v="95"/>
    <x v="11"/>
    <s v=""/>
    <s v=""/>
    <s v="RF"/>
    <s v="Roof"/>
    <s v="A"/>
    <x v="1"/>
    <n v="142"/>
    <x v="187"/>
    <s v="m²"/>
    <n v="125"/>
    <n v="75"/>
    <n v="9375"/>
    <s v="04_RF"/>
    <s v="01__A"/>
    <s v="20-20C"/>
    <n v="117"/>
    <s v="117 - BARMERA - 59-61 TONKIN AVENUE EXTERNAL WORKS"/>
    <b v="1"/>
    <m/>
    <b v="1"/>
    <n v="1163"/>
    <s v=""/>
    <s v=""/>
    <s v="142-Replace existing metal deck roof sheeting including gutters-20"/>
    <n v="0"/>
    <s v="20-20C--142"/>
    <s v=""/>
    <s v="20-20C-"/>
    <n v="0"/>
    <m/>
    <s v="not APN"/>
    <s v="not APN"/>
    <n v="0"/>
    <n v="0.85420873979310619"/>
    <n v="17383.206935560371"/>
    <s v="direct"/>
    <n v="1"/>
    <n v="8.5880290772047146E-2"/>
    <m/>
    <n v="0"/>
    <x v="1"/>
    <n v="0.94538491392226898"/>
    <n v="16433.821592467732"/>
    <x v="0"/>
    <x v="0"/>
    <n v="0"/>
    <x v="3"/>
    <x v="3"/>
    <n v="300000"/>
    <s v="Other smaller work items"/>
    <s v="Regional"/>
    <x v="1"/>
  </r>
  <r>
    <n v="1226"/>
    <s v="21-21D-______142"/>
    <n v="3533"/>
    <x v="4"/>
    <x v="4"/>
    <x v="38"/>
    <x v="27"/>
    <s v=""/>
    <s v=""/>
    <s v="RF"/>
    <s v="Roof"/>
    <s v="A"/>
    <x v="1"/>
    <n v="142"/>
    <x v="187"/>
    <s v="m²"/>
    <n v="40"/>
    <n v="75"/>
    <n v="3000"/>
    <s v="04_RF"/>
    <s v="01__A"/>
    <s v="21-21D"/>
    <n v="122"/>
    <s v="122 - MT GAMBIER - 18 AVEY ROAD WASHDOWN BAY / SHED"/>
    <b v="1"/>
    <m/>
    <b v="1"/>
    <n v="1226"/>
    <s v=""/>
    <s v=""/>
    <s v="142-Replace existing metal deck roof sheeting including gutters-21"/>
    <n v="0"/>
    <s v="21-21D--142"/>
    <s v=""/>
    <s v="21-21D-"/>
    <n v="0"/>
    <m/>
    <s v="not APN"/>
    <s v="not APN"/>
    <n v="0"/>
    <n v="0.86483182198212116"/>
    <n v="5594.4954659463638"/>
    <s v="direct"/>
    <n v="1"/>
    <n v="8.6154357893443528E-2"/>
    <m/>
    <n v="0"/>
    <x v="1"/>
    <n v="0.94482048898013438"/>
    <n v="5285.7939417325879"/>
    <x v="0"/>
    <x v="0"/>
    <n v="0"/>
    <x v="3"/>
    <x v="3"/>
    <n v="300000"/>
    <s v="Other smaller work items"/>
    <s v="Regional"/>
    <x v="1"/>
  </r>
  <r>
    <n v="1240"/>
    <s v="21-21E-______142"/>
    <n v="3572"/>
    <x v="4"/>
    <x v="4"/>
    <x v="96"/>
    <x v="70"/>
    <s v=""/>
    <s v=""/>
    <s v="RF"/>
    <s v="Roof"/>
    <s v="A"/>
    <x v="1"/>
    <n v="142"/>
    <x v="187"/>
    <s v="m²"/>
    <n v="15"/>
    <n v="75"/>
    <n v="1125"/>
    <s v="04_RF"/>
    <s v="01__A"/>
    <s v="21-21E"/>
    <n v="123"/>
    <s v="123 - MT GAMBIER - 18 AVEY ROAD STORAGE SHEDS"/>
    <b v="1"/>
    <m/>
    <b v="1"/>
    <n v="1240"/>
    <s v=""/>
    <s v=""/>
    <s v="142-Replace existing metal deck roof sheeting including gutters-21"/>
    <n v="0"/>
    <s v="21-21E--142"/>
    <s v=""/>
    <s v="21-21E-"/>
    <n v="0"/>
    <m/>
    <s v="not APN"/>
    <s v="not APN"/>
    <n v="0"/>
    <n v="1.4971117166212533"/>
    <n v="2809.2506811989101"/>
    <s v="direct"/>
    <n v="1"/>
    <n v="9.5643441251016217E-2"/>
    <m/>
    <n v="0"/>
    <x v="1"/>
    <n v="0.89088210903059661"/>
    <n v="2502.7111716621253"/>
    <x v="0"/>
    <x v="0"/>
    <n v="0"/>
    <x v="3"/>
    <x v="3"/>
    <n v="300000"/>
    <s v="Other smaller work items"/>
    <s v="Regional"/>
    <x v="1"/>
  </r>
  <r>
    <n v="1252"/>
    <s v="21-21F-______142"/>
    <n v="3608"/>
    <x v="4"/>
    <x v="4"/>
    <x v="21"/>
    <x v="11"/>
    <s v=""/>
    <s v=""/>
    <s v="RF"/>
    <s v="Roof"/>
    <s v="A"/>
    <x v="1"/>
    <n v="142"/>
    <x v="187"/>
    <s v="m²"/>
    <n v="90"/>
    <n v="75"/>
    <n v="6750"/>
    <s v="04_RF"/>
    <s v="01__A"/>
    <s v="21-21F"/>
    <n v="124"/>
    <s v="124 - MT GAMBIER - 18 AVEY ROAD EXTERNAL WORKS"/>
    <b v="1"/>
    <m/>
    <b v="1"/>
    <n v="1252"/>
    <s v=""/>
    <s v=""/>
    <s v="142-Replace existing metal deck roof sheeting including gutters-21"/>
    <n v="0"/>
    <s v="21-21F--142"/>
    <s v=""/>
    <s v="21-21F-"/>
    <n v="0"/>
    <m/>
    <s v="not APN"/>
    <s v="not APN"/>
    <n v="0"/>
    <n v="0.85389854395110565"/>
    <n v="12513.815171669963"/>
    <s v="direct"/>
    <n v="1"/>
    <n v="8.5919720487986947E-2"/>
    <m/>
    <n v="0"/>
    <x v="1"/>
    <n v="0.94570085343520061"/>
    <n v="11834.325687578645"/>
    <x v="0"/>
    <x v="0"/>
    <n v="0"/>
    <x v="3"/>
    <x v="3"/>
    <n v="300000"/>
    <s v="Other smaller work items"/>
    <s v="Regional"/>
    <x v="1"/>
  </r>
  <r>
    <n v="1310"/>
    <s v="22-22D-______142"/>
    <n v="3773"/>
    <x v="15"/>
    <x v="15"/>
    <x v="100"/>
    <x v="70"/>
    <s v=""/>
    <s v=""/>
    <s v="RF"/>
    <s v="Roof"/>
    <s v="A"/>
    <x v="1"/>
    <n v="142"/>
    <x v="187"/>
    <s v="m²"/>
    <n v="20"/>
    <n v="75"/>
    <n v="1500"/>
    <s v="04_RF"/>
    <s v="01__A"/>
    <s v="22-22D"/>
    <n v="129"/>
    <s v="129 - NARACOORTE - 99 CEDAR AVENUE STORAGE SHEDS"/>
    <b v="1"/>
    <m/>
    <b v="1"/>
    <n v="1310"/>
    <s v=""/>
    <s v=""/>
    <s v="142-Replace existing metal deck roof sheeting including gutters-22"/>
    <n v="0"/>
    <s v="22-22D--142"/>
    <s v=""/>
    <s v="22-22D-"/>
    <n v="0"/>
    <m/>
    <s v="not APN"/>
    <s v="not APN"/>
    <n v="0"/>
    <n v="0.95185731343283586"/>
    <n v="2927.7859701492539"/>
    <s v="direct"/>
    <n v="1"/>
    <n v="8.6397078981218928E-2"/>
    <m/>
    <n v="0"/>
    <x v="1"/>
    <n v="0.93882596629738957"/>
    <n v="2748.6814925373133"/>
    <x v="0"/>
    <x v="0"/>
    <n v="0"/>
    <x v="3"/>
    <x v="3"/>
    <n v="300000"/>
    <s v="Other smaller work items"/>
    <s v="Regional"/>
    <x v="1"/>
  </r>
  <r>
    <n v="1325"/>
    <s v="22-22E-______142"/>
    <n v="3818"/>
    <x v="15"/>
    <x v="15"/>
    <x v="22"/>
    <x v="11"/>
    <s v=""/>
    <s v=""/>
    <s v="RF"/>
    <s v="Roof"/>
    <s v="A"/>
    <x v="1"/>
    <n v="142"/>
    <x v="187"/>
    <s v="m²"/>
    <n v="40"/>
    <n v="75"/>
    <n v="3000"/>
    <s v="04_RF"/>
    <s v="01__A"/>
    <s v="22-22E"/>
    <n v="130"/>
    <s v="130 - NARACOORTE - 99 CEDAR AVENUE EXTERNAL WORKS"/>
    <b v="1"/>
    <m/>
    <b v="1"/>
    <n v="1325"/>
    <s v=""/>
    <s v=""/>
    <s v="142-Replace existing metal deck roof sheeting including gutters-22"/>
    <n v="0"/>
    <s v="22-22E--142"/>
    <s v=""/>
    <s v="22-22E-"/>
    <n v="0"/>
    <m/>
    <s v="not APN"/>
    <s v="not APN"/>
    <n v="0"/>
    <n v="0.85124977011494252"/>
    <n v="5553.7493103448278"/>
    <s v="direct"/>
    <n v="1"/>
    <n v="8.5896096871919E-2"/>
    <m/>
    <n v="0"/>
    <x v="1"/>
    <n v="0.94598243758658718"/>
    <n v="5253.7493103448278"/>
    <x v="0"/>
    <x v="0"/>
    <n v="0"/>
    <x v="3"/>
    <x v="3"/>
    <n v="300000"/>
    <s v="Other smaller work items"/>
    <s v="Regional"/>
    <x v="1"/>
  </r>
  <r>
    <n v="1383"/>
    <s v="23-23D-______142"/>
    <n v="3981"/>
    <x v="21"/>
    <x v="21"/>
    <x v="103"/>
    <x v="11"/>
    <s v=""/>
    <s v=""/>
    <s v="RF"/>
    <s v="Roof"/>
    <s v="A"/>
    <x v="1"/>
    <n v="142"/>
    <x v="187"/>
    <s v="m²"/>
    <n v="20"/>
    <n v="75"/>
    <n v="1500"/>
    <s v="04_RF"/>
    <s v="01__A"/>
    <s v="23-23D"/>
    <n v="135"/>
    <s v="135 - BORDERTOWN - POWER HOUSE ROAD EXTERNAL WORKS"/>
    <b v="1"/>
    <m/>
    <b v="1"/>
    <n v="1383"/>
    <s v=""/>
    <s v=""/>
    <s v="142-Replace existing metal deck roof sheeting including gutters-23"/>
    <n v="0"/>
    <s v="23-23D--142"/>
    <s v=""/>
    <s v="23-23D-"/>
    <n v="0"/>
    <m/>
    <s v="not APN"/>
    <s v="not APN"/>
    <n v="0"/>
    <n v="0.85517256346179138"/>
    <n v="2782.7588451926872"/>
    <s v="direct"/>
    <n v="1"/>
    <n v="8.5919668035966471E-2"/>
    <m/>
    <n v="0"/>
    <x v="1"/>
    <n v="0.94540895322943974"/>
    <n v="2630.8451269235829"/>
    <x v="0"/>
    <x v="0"/>
    <n v="0"/>
    <x v="3"/>
    <x v="3"/>
    <n v="300000"/>
    <s v="Other smaller work items"/>
    <s v="Regional"/>
    <x v="1"/>
  </r>
  <r>
    <n v="1432"/>
    <s v="24-24D-______142"/>
    <n v="4119"/>
    <x v="19"/>
    <x v="19"/>
    <x v="105"/>
    <x v="11"/>
    <s v=""/>
    <s v=""/>
    <s v="RF"/>
    <s v="Roof"/>
    <s v="A"/>
    <x v="1"/>
    <n v="142"/>
    <x v="187"/>
    <s v="m²"/>
    <n v="39"/>
    <n v="75"/>
    <n v="2925"/>
    <s v="04_RF"/>
    <s v="01__A"/>
    <s v="24-24D"/>
    <n v="140"/>
    <s v="140 - MURRAY BRIDGE - 16-18 WILLOW AVENUE EXTERNAL WORKS"/>
    <b v="1"/>
    <m/>
    <b v="1"/>
    <n v="1432"/>
    <s v=""/>
    <s v=""/>
    <s v="142-Replace existing metal deck roof sheeting including gutters-24"/>
    <n v="0"/>
    <s v="24-24D--142"/>
    <s v=""/>
    <s v="24-24D-"/>
    <n v="0"/>
    <m/>
    <s v="not APN"/>
    <s v="not APN"/>
    <n v="0"/>
    <n v="0.66022781021484034"/>
    <n v="4856.1663448784084"/>
    <s v="direct"/>
    <n v="1"/>
    <n v="9.6928552885019961E-2"/>
    <m/>
    <n v="0"/>
    <x v="1"/>
    <n v="0.9392244191858703"/>
    <n v="4561.0300147383941"/>
    <x v="0"/>
    <x v="0"/>
    <n v="0"/>
    <x v="3"/>
    <x v="3"/>
    <n v="300000"/>
    <s v="Other smaller work items"/>
    <s v="Regional"/>
    <x v="1"/>
  </r>
  <r>
    <n v="1658"/>
    <s v="29-29D-______142"/>
    <n v="4809"/>
    <x v="34"/>
    <x v="34"/>
    <x v="119"/>
    <x v="75"/>
    <s v=""/>
    <s v=""/>
    <s v="RF"/>
    <s v="Roof"/>
    <s v="A"/>
    <x v="1"/>
    <n v="142"/>
    <x v="187"/>
    <s v="m²"/>
    <n v="40"/>
    <n v="75"/>
    <n v="3000"/>
    <s v="04_RF"/>
    <s v="01__A"/>
    <s v="29-29D"/>
    <n v="170"/>
    <s v="170 - PT LINCOLN - BEL AIRE DRIVE STORAGE SHED"/>
    <b v="1"/>
    <m/>
    <b v="1"/>
    <n v="1658"/>
    <s v=""/>
    <s v=""/>
    <s v="142-Replace existing metal deck roof sheeting including gutters-29"/>
    <n v="0"/>
    <s v="29-29D--142"/>
    <s v=""/>
    <s v="29-29D-"/>
    <n v="0"/>
    <m/>
    <s v="not APN"/>
    <s v="not APN"/>
    <n v="0"/>
    <n v="1.2230742857142858"/>
    <n v="6669.2228571428568"/>
    <s v="direct"/>
    <n v="1"/>
    <n v="8.3556615177223584E-2"/>
    <m/>
    <n v="0"/>
    <x v="1"/>
    <n v="0.93573892524637692"/>
    <n v="6240.6514285714284"/>
    <x v="0"/>
    <x v="0"/>
    <n v="0"/>
    <x v="3"/>
    <x v="3"/>
    <n v="300000"/>
    <s v="Other smaller work items"/>
    <s v="Regional"/>
    <x v="1"/>
  </r>
  <r>
    <n v="1770"/>
    <s v="31-31D-______142"/>
    <n v="5156"/>
    <x v="36"/>
    <x v="36"/>
    <x v="129"/>
    <x v="79"/>
    <s v=""/>
    <s v=""/>
    <s v="RF"/>
    <s v="Roof"/>
    <s v="A"/>
    <x v="1"/>
    <n v="142"/>
    <x v="187"/>
    <s v="m²"/>
    <n v="270"/>
    <n v="75"/>
    <n v="20250"/>
    <s v="04_RF"/>
    <s v="01__A"/>
    <s v="31-31D"/>
    <n v="184"/>
    <s v="184 - CLARE - 14 LENNON STREET TRUCK SHELTER"/>
    <b v="1"/>
    <m/>
    <b v="1"/>
    <n v="1770"/>
    <s v=""/>
    <s v=""/>
    <s v="142-Replace existing metal deck roof sheeting including gutters-31"/>
    <n v="0"/>
    <s v="31-31D--142"/>
    <s v=""/>
    <s v="31-31D-"/>
    <n v="0"/>
    <m/>
    <s v="not APN"/>
    <s v="not APN"/>
    <n v="0"/>
    <n v="0.82183274161735698"/>
    <n v="36892.113017751479"/>
    <s v="direct"/>
    <n v="1"/>
    <n v="9.223464683353727E-2"/>
    <m/>
    <n v="1"/>
    <x v="1"/>
    <n v="0.93504167942375904"/>
    <n v="34495.663313609468"/>
    <x v="0"/>
    <x v="0"/>
    <n v="0"/>
    <x v="2"/>
    <x v="4"/>
    <n v="350000"/>
    <s v="Other smaller work items"/>
    <s v="Regional"/>
    <x v="0"/>
  </r>
  <r>
    <n v="1838"/>
    <s v="33-33A-______142"/>
    <n v="5365"/>
    <x v="12"/>
    <x v="12"/>
    <x v="16"/>
    <x v="14"/>
    <s v=""/>
    <s v=""/>
    <s v="RF"/>
    <s v="Roof"/>
    <s v="A"/>
    <x v="1"/>
    <n v="142"/>
    <x v="187"/>
    <s v="m²"/>
    <n v="65"/>
    <n v="75"/>
    <n v="4875"/>
    <s v="04_RF"/>
    <s v="01__A"/>
    <s v="33-33A"/>
    <n v="193"/>
    <s v="193 - DAVENPORT - YORKEYS CROSSING ROAD TRAINING OFFICE"/>
    <b v="1"/>
    <m/>
    <b v="1"/>
    <n v="1838"/>
    <s v=""/>
    <s v=""/>
    <s v="142-Replace existing metal deck roof sheeting including gutters-33"/>
    <n v="0"/>
    <s v="33-33A--142"/>
    <s v=""/>
    <s v="33-33A-"/>
    <n v="1"/>
    <m/>
    <s v="not APN"/>
    <s v="not APN"/>
    <n v="0"/>
    <n v="0.94422281481481474"/>
    <n v="9478.0862222222222"/>
    <s v="direct"/>
    <n v="1"/>
    <n v="8.6067749884470621E-2"/>
    <m/>
    <n v="0"/>
    <x v="1"/>
    <n v="0.93904067084522547"/>
    <n v="8900.3084444444448"/>
    <x v="1"/>
    <x v="0"/>
    <n v="0"/>
    <x v="3"/>
    <x v="3"/>
    <n v="300000"/>
    <s v="Other smaller work items"/>
    <s v="Regional"/>
    <x v="1"/>
  </r>
  <r>
    <n v="2004"/>
    <s v="37-37A-______142"/>
    <n v="5854"/>
    <x v="38"/>
    <x v="38"/>
    <x v="143"/>
    <x v="40"/>
    <s v=""/>
    <s v=""/>
    <s v="RF"/>
    <s v="Roof"/>
    <s v="A"/>
    <x v="1"/>
    <n v="142"/>
    <x v="187"/>
    <s v="m²"/>
    <n v="350"/>
    <n v="75"/>
    <n v="26250"/>
    <s v="04_RF"/>
    <s v="01__A"/>
    <s v="37-37A"/>
    <n v="210"/>
    <s v="210 - VICTOR HARBOR - 45 MENTONE ROAD OFFICE BUILDING"/>
    <b v="1"/>
    <m/>
    <b v="1"/>
    <n v="2004"/>
    <s v=""/>
    <s v=""/>
    <s v="142-Replace existing metal deck roof sheeting including gutters-37"/>
    <n v="0"/>
    <s v="37-37A--142"/>
    <s v=""/>
    <s v="37-37A-"/>
    <n v="0"/>
    <m/>
    <s v="not APN"/>
    <s v="not APN"/>
    <n v="0"/>
    <n v="0.6915223100303951"/>
    <n v="44402.460638297875"/>
    <s v="direct"/>
    <n v="1"/>
    <n v="9.4910028676836927E-2"/>
    <m/>
    <n v="0"/>
    <x v="0"/>
    <n v="0.94034258164674744"/>
    <n v="41753.52446808511"/>
    <x v="0"/>
    <x v="0"/>
    <n v="0"/>
    <x v="3"/>
    <x v="3"/>
    <n v="300000"/>
    <s v="Other smaller work items"/>
    <s v="Metropolitan"/>
    <x v="1"/>
  </r>
  <r>
    <n v="2014"/>
    <s v="37-37B-______142"/>
    <n v="5886"/>
    <x v="38"/>
    <x v="38"/>
    <x v="144"/>
    <x v="82"/>
    <s v=""/>
    <s v=""/>
    <s v="RF"/>
    <s v="Roof"/>
    <s v="A"/>
    <x v="1"/>
    <n v="142"/>
    <x v="187"/>
    <s v="m²"/>
    <n v="120"/>
    <n v="75"/>
    <n v="9000"/>
    <s v="04_RF"/>
    <s v="01__A"/>
    <s v="37-37B"/>
    <n v="211"/>
    <s v="211 - VICTOR HARBOR - 45 MENTONE ROAD GARAGE"/>
    <b v="1"/>
    <m/>
    <b v="1"/>
    <n v="2014"/>
    <s v=""/>
    <s v=""/>
    <s v="142-Replace existing metal deck roof sheeting including gutters-37"/>
    <n v="0"/>
    <s v="37-37B--142"/>
    <s v=""/>
    <s v="37-37B-"/>
    <n v="0"/>
    <m/>
    <s v="not APN"/>
    <s v="not APN"/>
    <n v="0"/>
    <n v="0.75154405594405604"/>
    <n v="15763.896503496504"/>
    <s v="direct"/>
    <n v="1"/>
    <n v="9.6292392725897583E-2"/>
    <m/>
    <n v="0"/>
    <x v="0"/>
    <n v="0.94011277961343198"/>
    <n v="14819.840559440559"/>
    <x v="0"/>
    <x v="0"/>
    <n v="0"/>
    <x v="3"/>
    <x v="3"/>
    <n v="300000"/>
    <s v="Other smaller work items"/>
    <s v="Metropolitan"/>
    <x v="1"/>
  </r>
  <r>
    <n v="202"/>
    <s v="3-3B-_________51"/>
    <n v="609"/>
    <x v="5"/>
    <x v="5"/>
    <x v="6"/>
    <x v="6"/>
    <s v=""/>
    <s v=""/>
    <s v="RF"/>
    <s v="Roof"/>
    <s v="A"/>
    <x v="1"/>
    <n v="51"/>
    <x v="289"/>
    <s v="m²"/>
    <n v="1700"/>
    <n v="75"/>
    <n v="127500"/>
    <s v="04_RF"/>
    <s v="01__A"/>
    <s v="3-3B"/>
    <n v="24"/>
    <s v="024 - ANGLE PARK - 622 SOUTH ROAD FLEET WORKSHOP"/>
    <b v="1"/>
    <m/>
    <b v="1"/>
    <n v="202"/>
    <s v=""/>
    <s v=""/>
    <s v="51-Replace existing metal deck roof sheeting including insulation-3"/>
    <n v="0"/>
    <s v="3-3B--51"/>
    <s v=""/>
    <s v="3-3B-"/>
    <n v="0"/>
    <m/>
    <s v="not APN"/>
    <s v="not APN"/>
    <n v="0"/>
    <n v="0.61023433849497422"/>
    <n v="205304.8781581092"/>
    <s v="direct"/>
    <n v="1"/>
    <n v="0.10003205851166475"/>
    <m/>
    <n v="0"/>
    <x v="0"/>
    <n v="0.93757668577618647"/>
    <n v="192489.06723716381"/>
    <x v="0"/>
    <x v="0"/>
    <n v="0"/>
    <x v="3"/>
    <x v="3"/>
    <n v="300000"/>
    <s v="Other smaller work items"/>
    <s v="Metropolitan"/>
    <x v="1"/>
  </r>
  <r>
    <n v="332"/>
    <s v="5-5A-_________51"/>
    <n v="996"/>
    <x v="17"/>
    <x v="17"/>
    <x v="26"/>
    <x v="1"/>
    <s v=""/>
    <s v=""/>
    <s v="RF"/>
    <s v="Roof"/>
    <s v="A"/>
    <x v="1"/>
    <n v="51"/>
    <x v="289"/>
    <s v="m²"/>
    <n v="895"/>
    <n v="75"/>
    <n v="67125"/>
    <s v="04_RF"/>
    <s v="01__A"/>
    <s v="5-5A"/>
    <n v="37"/>
    <s v="037 - HINDMARSH - 1 STATION PLACE OFFICE BUILDING"/>
    <b v="1"/>
    <m/>
    <b v="1"/>
    <n v="332"/>
    <s v=""/>
    <s v=""/>
    <s v="51-Replace existing metal deck roof sheeting including insulation-5"/>
    <n v="0"/>
    <s v="5-5A--51"/>
    <s v=""/>
    <s v="5-5A-"/>
    <n v="0"/>
    <m/>
    <s v="not APN"/>
    <s v="not APN"/>
    <n v="0"/>
    <n v="0.61426500237004267"/>
    <n v="108357.53828408911"/>
    <s v="direct"/>
    <n v="1"/>
    <n v="0.10038037700629353"/>
    <m/>
    <n v="0"/>
    <x v="0"/>
    <n v="0.93735736075285181"/>
    <n v="101569.73610364986"/>
    <x v="0"/>
    <x v="0"/>
    <n v="0"/>
    <x v="3"/>
    <x v="3"/>
    <n v="300000"/>
    <s v="Other smaller work items"/>
    <s v="Metropolitan"/>
    <x v="1"/>
  </r>
  <r>
    <n v="642"/>
    <s v="11-11E-_______51"/>
    <n v="1783"/>
    <x v="2"/>
    <x v="2"/>
    <x v="60"/>
    <x v="45"/>
    <s v=""/>
    <s v=""/>
    <s v="RF"/>
    <s v="Roof"/>
    <s v="A"/>
    <x v="1"/>
    <n v="51"/>
    <x v="289"/>
    <s v="m²"/>
    <n v="1540"/>
    <n v="75"/>
    <n v="115500"/>
    <s v="04_RF"/>
    <s v="01__A"/>
    <s v="11-11E"/>
    <n v="58"/>
    <s v="058 - MARLESTON NORTH - 212 RICHMOND ROAD TRANSFORMER WORKSHOP &amp; OFFICE (INCL. ADJACENT SHEDS)"/>
    <b v="1"/>
    <m/>
    <b v="1"/>
    <n v="642"/>
    <s v=""/>
    <s v=""/>
    <s v="51-Replace existing metal deck roof sheeting including insulation-11"/>
    <n v="0"/>
    <s v="11-11E--51"/>
    <s v=""/>
    <s v="11-11E-"/>
    <n v="0"/>
    <m/>
    <s v="not APN"/>
    <s v="not APN"/>
    <n v="0"/>
    <n v="0.61104665055107144"/>
    <n v="186075.88813864876"/>
    <s v="direct"/>
    <n v="1"/>
    <n v="0.10004248000652716"/>
    <m/>
    <n v="1"/>
    <x v="0"/>
    <n v="0.93743771683108224"/>
    <n v="174434.55573401076"/>
    <x v="0"/>
    <x v="0"/>
    <n v="0"/>
    <x v="2"/>
    <x v="2"/>
    <n v="350000"/>
    <s v="Other smaller work items"/>
    <s v="Metropolitan"/>
    <x v="0"/>
  </r>
  <r>
    <n v="779"/>
    <s v="11-11P-_______51"/>
    <n v="2173"/>
    <x v="2"/>
    <x v="2"/>
    <x v="67"/>
    <x v="52"/>
    <s v=""/>
    <s v=""/>
    <s v="RF"/>
    <s v="Roof"/>
    <s v="A"/>
    <x v="1"/>
    <n v="51"/>
    <x v="289"/>
    <s v="m²"/>
    <n v="600"/>
    <n v="75"/>
    <n v="45000"/>
    <s v="04_RF"/>
    <s v="01__A"/>
    <s v="11-11P"/>
    <n v="69"/>
    <s v="069 - MARLESTON NORTH - 212 RICHMOND ROAD SUBSTATION STORE"/>
    <b v="1"/>
    <m/>
    <b v="1"/>
    <n v="779"/>
    <s v=""/>
    <s v=""/>
    <s v="51-Replace existing metal deck roof sheeting including insulation-11"/>
    <n v="0"/>
    <s v="11-11P--51"/>
    <s v=""/>
    <s v="11-11P-"/>
    <n v="0"/>
    <m/>
    <s v="not APN"/>
    <s v="not APN"/>
    <n v="0"/>
    <n v="0.61351805236564083"/>
    <n v="72608.312356453825"/>
    <s v="direct"/>
    <n v="1"/>
    <n v="0.10023088183630995"/>
    <m/>
    <n v="1"/>
    <x v="0"/>
    <n v="0.93736884466699133"/>
    <n v="68060.769866789153"/>
    <x v="0"/>
    <x v="0"/>
    <n v="0"/>
    <x v="2"/>
    <x v="2"/>
    <n v="350000"/>
    <s v="Other smaller work items"/>
    <s v="Metropolitan"/>
    <x v="0"/>
  </r>
  <r>
    <n v="833"/>
    <s v="12-12A-_______51"/>
    <n v="2334"/>
    <x v="3"/>
    <x v="3"/>
    <x v="72"/>
    <x v="57"/>
    <s v=""/>
    <s v=""/>
    <s v="RF"/>
    <s v="Roof"/>
    <s v="A"/>
    <x v="1"/>
    <n v="51"/>
    <x v="289"/>
    <s v="m²"/>
    <n v="565"/>
    <n v="75"/>
    <n v="42375"/>
    <s v="04_RF"/>
    <s v="01__A"/>
    <s v="12-12A"/>
    <n v="75"/>
    <s v="075 - MARLESTON SOUTH - 41-55 BARNES AVENUE STORE A"/>
    <b v="1"/>
    <m/>
    <b v="1"/>
    <n v="833"/>
    <s v=""/>
    <s v=""/>
    <s v="51-Replace existing metal deck roof sheeting including insulation-12"/>
    <n v="0"/>
    <s v="12-12A--51"/>
    <s v=""/>
    <s v="12-12A-"/>
    <n v="0"/>
    <m/>
    <s v="not APN"/>
    <s v="not APN"/>
    <n v="0"/>
    <n v="0.62367148381844084"/>
    <n v="68803.07912680642"/>
    <s v="direct"/>
    <n v="1"/>
    <n v="0.10072997494997309"/>
    <m/>
    <n v="0"/>
    <x v="0"/>
    <n v="0.93732056444586742"/>
    <n v="64490.540962751875"/>
    <x v="0"/>
    <x v="0"/>
    <n v="0"/>
    <x v="3"/>
    <x v="3"/>
    <n v="300000"/>
    <s v="Other smaller work items"/>
    <s v="Metropolitan"/>
    <x v="1"/>
  </r>
  <r>
    <n v="1205"/>
    <s v="21-21C-_______51"/>
    <n v="3476"/>
    <x v="4"/>
    <x v="4"/>
    <x v="5"/>
    <x v="5"/>
    <s v=""/>
    <s v=""/>
    <s v="RF"/>
    <s v="Roof"/>
    <s v="A"/>
    <x v="1"/>
    <n v="51"/>
    <x v="289"/>
    <s v="m²"/>
    <n v="720"/>
    <n v="75"/>
    <n v="54000"/>
    <s v="04_RF"/>
    <s v="01__A"/>
    <s v="21-21C"/>
    <n v="121"/>
    <s v="121 - MT GAMBIER - 18 AVEY ROAD WORKSHOP"/>
    <b v="1"/>
    <m/>
    <b v="1"/>
    <n v="1205"/>
    <s v=""/>
    <s v=""/>
    <s v="51-Replace existing metal deck roof sheeting including insulation-21"/>
    <n v="0"/>
    <s v="21-21C--51"/>
    <s v=""/>
    <s v="21-21C-"/>
    <n v="0"/>
    <m/>
    <s v="not APN"/>
    <s v="not APN"/>
    <n v="0"/>
    <n v="0.8551278476091746"/>
    <n v="100176.90377089543"/>
    <s v="direct"/>
    <n v="1"/>
    <n v="8.586150981427397E-2"/>
    <m/>
    <n v="0"/>
    <x v="1"/>
    <n v="0.94551558933104707"/>
    <n v="94718.824206297781"/>
    <x v="0"/>
    <x v="0"/>
    <n v="0"/>
    <x v="3"/>
    <x v="3"/>
    <n v="300000"/>
    <s v="Other smaller work items"/>
    <s v="Regional"/>
    <x v="1"/>
  </r>
  <r>
    <n v="1350"/>
    <s v="23-23A-_______51"/>
    <n v="3880"/>
    <x v="21"/>
    <x v="21"/>
    <x v="101"/>
    <x v="1"/>
    <s v=""/>
    <s v=""/>
    <s v="RF"/>
    <s v="Roof"/>
    <s v="A"/>
    <x v="1"/>
    <n v="51"/>
    <x v="289"/>
    <s v="m²"/>
    <n v="168"/>
    <n v="75"/>
    <n v="12600"/>
    <s v="04_RF"/>
    <s v="01__A"/>
    <s v="23-23A"/>
    <n v="132"/>
    <s v="132 - BORDERTOWN - POWER HOUSE ROAD OFFICE BUILDING"/>
    <b v="1"/>
    <m/>
    <b v="1"/>
    <n v="1350"/>
    <s v=""/>
    <s v=""/>
    <s v="51-Replace existing metal deck roof sheeting including insulation-23"/>
    <n v="0"/>
    <s v="23-23A--51"/>
    <s v=""/>
    <s v="23-23A-"/>
    <n v="0"/>
    <m/>
    <s v="not APN"/>
    <s v="not APN"/>
    <n v="0"/>
    <n v="0.8545407604251839"/>
    <n v="23367.213581357315"/>
    <s v="direct"/>
    <n v="1"/>
    <n v="8.5942598914245744E-2"/>
    <m/>
    <n v="0"/>
    <x v="1"/>
    <n v="0.94599011548569867"/>
    <n v="22105.153074407193"/>
    <x v="0"/>
    <x v="0"/>
    <n v="0"/>
    <x v="3"/>
    <x v="3"/>
    <n v="300000"/>
    <s v="Other smaller work items"/>
    <s v="Regional"/>
    <x v="1"/>
  </r>
  <r>
    <n v="1806"/>
    <s v="32-32B-_______51"/>
    <n v="5263"/>
    <x v="22"/>
    <x v="22"/>
    <x v="40"/>
    <x v="29"/>
    <s v=""/>
    <s v=""/>
    <s v="RF"/>
    <s v="Roof"/>
    <s v="A"/>
    <x v="1"/>
    <n v="51"/>
    <x v="289"/>
    <s v="m²"/>
    <n v="238"/>
    <n v="75"/>
    <n v="17850"/>
    <s v="04_RF"/>
    <s v="01__A"/>
    <s v="32-32B"/>
    <n v="188"/>
    <s v="188 - CLEVE - DEPOT STREET GARAGE / WORKSHOP"/>
    <b v="1"/>
    <m/>
    <b v="1"/>
    <n v="1806"/>
    <s v=""/>
    <s v=""/>
    <s v="51-Replace existing metal deck roof sheeting including insulation-32"/>
    <n v="0"/>
    <s v="32-32B--51"/>
    <s v=""/>
    <s v="32-32B-"/>
    <n v="0"/>
    <m/>
    <s v="not APN"/>
    <s v="not APN"/>
    <n v="0"/>
    <n v="1.0422144716293598"/>
    <n v="36453.528318584074"/>
    <s v="direct"/>
    <n v="1"/>
    <n v="7.9227662338305416E-2"/>
    <m/>
    <n v="0"/>
    <x v="1"/>
    <n v="0.94901982975681953"/>
    <n v="34595.12123893806"/>
    <x v="0"/>
    <x v="0"/>
    <n v="0"/>
    <x v="3"/>
    <x v="3"/>
    <n v="300000"/>
    <s v="Other smaller work items"/>
    <s v="Regional"/>
    <x v="1"/>
  </r>
  <r>
    <n v="1872"/>
    <s v="34-34A-_______51"/>
    <n v="5467"/>
    <x v="37"/>
    <x v="37"/>
    <x v="136"/>
    <x v="80"/>
    <s v=""/>
    <s v=""/>
    <s v="RF"/>
    <s v="Roof"/>
    <s v="A"/>
    <x v="1"/>
    <n v="51"/>
    <x v="289"/>
    <s v="m²"/>
    <n v="345"/>
    <n v="75"/>
    <n v="25875"/>
    <s v="04_RF"/>
    <s v="01__A"/>
    <s v="34-34A"/>
    <n v="197"/>
    <s v="197 - KINGSCOTE - 32 TELEGRAPH ROAD MAIN BUILDING"/>
    <b v="1"/>
    <m/>
    <b v="1"/>
    <n v="1872"/>
    <s v=""/>
    <s v=""/>
    <s v="51-Replace existing metal deck roof sheeting including insulation-34"/>
    <n v="0"/>
    <s v="34-34A--51"/>
    <s v=""/>
    <s v="34-34A-"/>
    <n v="1"/>
    <m/>
    <s v="not APN"/>
    <s v="not APN"/>
    <n v="0"/>
    <n v="1.449142338494394"/>
    <n v="63371.558008542444"/>
    <s v="direct"/>
    <n v="1"/>
    <n v="6.5006771383907799E-2"/>
    <m/>
    <n v="0"/>
    <x v="1"/>
    <n v="0.95640083295336664"/>
    <n v="60608.610864922586"/>
    <x v="1"/>
    <x v="0"/>
    <n v="0"/>
    <x v="3"/>
    <x v="3"/>
    <n v="300000"/>
    <s v="Other smaller work items"/>
    <s v="Regional"/>
    <x v="1"/>
  </r>
  <r>
    <n v="1961"/>
    <s v="36-36B-_______51"/>
    <n v="5728"/>
    <x v="13"/>
    <x v="13"/>
    <x v="141"/>
    <x v="72"/>
    <s v=""/>
    <s v=""/>
    <s v="RF"/>
    <s v="Roof"/>
    <s v="A"/>
    <x v="1"/>
    <n v="51"/>
    <x v="289"/>
    <s v="m²"/>
    <n v="223"/>
    <n v="75"/>
    <n v="16725"/>
    <s v="04_RF"/>
    <s v="01__A"/>
    <s v="36-36B"/>
    <n v="206"/>
    <s v="206 - MT BARKER - 31 ALEXANDRINA ROAD WORKSHOP / STORE"/>
    <b v="1"/>
    <m/>
    <b v="1"/>
    <n v="1961"/>
    <s v=""/>
    <s v=""/>
    <s v="51-Replace existing metal deck roof sheeting including insulation-36"/>
    <n v="0"/>
    <s v="36-36B--51"/>
    <s v=""/>
    <s v="36-36B-"/>
    <n v="0"/>
    <m/>
    <s v="not APN"/>
    <s v="not APN"/>
    <n v="0"/>
    <n v="0.62393232597184556"/>
    <n v="27160.268151879114"/>
    <s v="direct"/>
    <n v="1"/>
    <n v="0.10066431444800766"/>
    <m/>
    <n v="0"/>
    <x v="1"/>
    <n v="0.93637719669657682"/>
    <n v="25432.255753583879"/>
    <x v="0"/>
    <x v="0"/>
    <n v="0"/>
    <x v="3"/>
    <x v="3"/>
    <n v="300000"/>
    <s v="Other smaller work items"/>
    <s v="Regional"/>
    <x v="1"/>
  </r>
  <r>
    <n v="1976"/>
    <s v="36-36C-_______51"/>
    <n v="5773"/>
    <x v="13"/>
    <x v="13"/>
    <x v="19"/>
    <x v="16"/>
    <s v=""/>
    <s v=""/>
    <s v="RF"/>
    <s v="Roof"/>
    <s v="A"/>
    <x v="1"/>
    <n v="51"/>
    <x v="289"/>
    <s v="m²"/>
    <n v="165"/>
    <n v="75"/>
    <n v="12375"/>
    <s v="04_RF"/>
    <s v="01__A"/>
    <s v="36-36C"/>
    <n v="207"/>
    <s v="207 - MT BARKER - 31 ALEXANDRINA ROAD LINESMANS OFFICE"/>
    <b v="1"/>
    <m/>
    <b v="1"/>
    <n v="1976"/>
    <s v=""/>
    <s v=""/>
    <s v="51-Replace existing metal deck roof sheeting including insulation-36"/>
    <n v="0"/>
    <s v="36-36C--51"/>
    <s v=""/>
    <s v="36-36C-"/>
    <n v="0"/>
    <m/>
    <s v="not APN"/>
    <s v="not APN"/>
    <n v="0"/>
    <n v="0.62779656211235157"/>
    <n v="20143.982456140351"/>
    <s v="direct"/>
    <n v="1"/>
    <n v="0.10065116510912983"/>
    <m/>
    <n v="0"/>
    <x v="1"/>
    <n v="0.93468076749227269"/>
    <n v="18828.192982456141"/>
    <x v="0"/>
    <x v="0"/>
    <n v="0"/>
    <x v="3"/>
    <x v="3"/>
    <n v="300000"/>
    <s v="Other smaller work items"/>
    <s v="Regional"/>
    <x v="1"/>
  </r>
  <r>
    <n v="78"/>
    <s v="1-1B-1BO______10"/>
    <n v="228"/>
    <x v="23"/>
    <x v="23"/>
    <x v="162"/>
    <x v="88"/>
    <s v="1BO"/>
    <s v="Administration Building"/>
    <s v="AR"/>
    <s v="Alterations and Renovations"/>
    <s v="A"/>
    <x v="1"/>
    <n v="10"/>
    <x v="110"/>
    <s v="m²"/>
    <n v="325"/>
    <n v="100"/>
    <n v="32500"/>
    <s v="31_AR"/>
    <s v="01__A"/>
    <s v="1-1B-1BO"/>
    <n v="9"/>
    <s v="009 - ANGLE PARK - 500 GRAND JUNCTION ROAD POLE CONSTRUCTION Administration Building"/>
    <b v="1"/>
    <m/>
    <b v="1"/>
    <n v="78"/>
    <s v="Current fitout not suitable compared with current HQ office standards"/>
    <s v="WHS claim / loss of staff"/>
    <s v="10-Allowance for demolition of existing fitout including floors, walls, doors, ceiling, services, etc.-1"/>
    <n v="1"/>
    <s v="1-1B-1BO-10"/>
    <n v="1"/>
    <s v="1-1B-1BO"/>
    <n v="1"/>
    <n v="6"/>
    <s v="minor"/>
    <n v="0.61158325471698105"/>
    <n v="52376.455778301883"/>
    <n v="0.61158325471698105"/>
    <n v="52376.455778301883"/>
    <s v="direct"/>
    <n v="1"/>
    <n v="0.10014308224628983"/>
    <m/>
    <n v="1"/>
    <x v="0"/>
    <n v="0.93780287257067163"/>
    <n v="49118.790683962259"/>
    <x v="0"/>
    <x v="1"/>
    <n v="0"/>
    <x v="1"/>
    <x v="9"/>
    <n v="350000"/>
    <s v="Other smaller work items"/>
    <s v="Metropolitan"/>
    <x v="0"/>
  </r>
  <r>
    <n v="201"/>
    <s v="3-3B-_________33"/>
    <n v="608"/>
    <x v="5"/>
    <x v="5"/>
    <x v="6"/>
    <x v="6"/>
    <s v=""/>
    <s v=""/>
    <s v="RF"/>
    <s v="Roof"/>
    <s v="A"/>
    <x v="1"/>
    <n v="33"/>
    <x v="290"/>
    <s v="m²"/>
    <n v="30"/>
    <n v="65"/>
    <n v="1950"/>
    <s v="04_RF"/>
    <s v="01__A"/>
    <s v="3-3B"/>
    <n v="24"/>
    <s v="024 - ANGLE PARK - 622 SOUTH ROAD FLEET WORKSHOP"/>
    <b v="1"/>
    <m/>
    <b v="1"/>
    <n v="201"/>
    <s v=""/>
    <s v=""/>
    <s v="33-Replace translucent roof sheeting-3"/>
    <n v="0"/>
    <s v="3-3B--33"/>
    <s v=""/>
    <s v="3-3B-"/>
    <n v="0"/>
    <m/>
    <s v="not APN"/>
    <s v="not APN"/>
    <n v="0"/>
    <n v="0.61023433849497422"/>
    <n v="3139.9569600651998"/>
    <s v="direct"/>
    <n v="1"/>
    <n v="0.10003205851166475"/>
    <m/>
    <n v="0"/>
    <x v="0"/>
    <n v="0.93757668577618647"/>
    <n v="2943.9504400977994"/>
    <x v="0"/>
    <x v="0"/>
    <n v="0"/>
    <x v="3"/>
    <x v="3"/>
    <n v="300000"/>
    <s v="Other smaller work items"/>
    <s v="Metropolitan"/>
    <x v="1"/>
  </r>
  <r>
    <n v="249"/>
    <s v="3-3G-_________33"/>
    <n v="757"/>
    <x v="5"/>
    <x v="5"/>
    <x v="7"/>
    <x v="3"/>
    <s v=""/>
    <s v=""/>
    <s v="RF"/>
    <s v="Roof"/>
    <s v="A"/>
    <x v="1"/>
    <n v="33"/>
    <x v="290"/>
    <s v="m²"/>
    <n v="100"/>
    <n v="65"/>
    <n v="6500"/>
    <s v="04_RF"/>
    <s v="01__A"/>
    <s v="3-3G"/>
    <n v="29"/>
    <s v="029 - ANGLE PARK - 622 SOUTH ROAD SUBSTATION WORKSHOP"/>
    <b v="1"/>
    <m/>
    <b v="1"/>
    <n v="249"/>
    <s v=""/>
    <s v=""/>
    <s v="33-Replace translucent roof sheeting-3"/>
    <n v="0"/>
    <s v="3-3G--33"/>
    <s v=""/>
    <s v="3-3G-"/>
    <n v="0"/>
    <m/>
    <s v="not APN"/>
    <s v="not APN"/>
    <n v="0"/>
    <n v="0.61354871794871801"/>
    <n v="10488.066666666668"/>
    <s v="direct"/>
    <n v="1"/>
    <n v="0.10024174579159509"/>
    <m/>
    <n v="0"/>
    <x v="0"/>
    <n v="0.93643569517101977"/>
    <n v="9821.4000000000015"/>
    <x v="0"/>
    <x v="0"/>
    <n v="0"/>
    <x v="3"/>
    <x v="3"/>
    <n v="300000"/>
    <s v="Other smaller work items"/>
    <s v="Metropolitan"/>
    <x v="1"/>
  </r>
  <r>
    <n v="376"/>
    <s v="6-6B-_________33"/>
    <n v="1131"/>
    <x v="11"/>
    <x v="11"/>
    <x v="34"/>
    <x v="5"/>
    <s v=""/>
    <s v=""/>
    <s v="RF"/>
    <s v="Roof"/>
    <s v="A"/>
    <x v="1"/>
    <n v="33"/>
    <x v="290"/>
    <s v="m²"/>
    <n v="210"/>
    <n v="65"/>
    <n v="13650"/>
    <s v="04_RF"/>
    <s v="01__A"/>
    <s v="6-6B"/>
    <n v="41"/>
    <s v="041 - HOLDEN HILL - 38-44 JACOBSON CRESCENT WORKSHOP"/>
    <b v="1"/>
    <m/>
    <b v="1"/>
    <n v="376"/>
    <s v=""/>
    <s v=""/>
    <s v="33-Replace translucent roof sheeting-6"/>
    <n v="0"/>
    <s v="6-6B--33"/>
    <s v=""/>
    <s v="6-6B-"/>
    <n v="1"/>
    <m/>
    <s v="not APN"/>
    <s v="not APN"/>
    <n v="0"/>
    <n v="0.65521535714285706"/>
    <n v="22593.689624999999"/>
    <s v="direct"/>
    <n v="1"/>
    <n v="0.10226887056875526"/>
    <m/>
    <n v="0"/>
    <x v="0"/>
    <n v="0.93526953657087786"/>
    <n v="21131.189624999999"/>
    <x v="1"/>
    <x v="0"/>
    <n v="0"/>
    <x v="3"/>
    <x v="3"/>
    <n v="300000"/>
    <s v="Other smaller work items"/>
    <s v="Metropolitan"/>
    <x v="1"/>
  </r>
  <r>
    <n v="1204"/>
    <s v="21-21C-_______33"/>
    <n v="3475"/>
    <x v="4"/>
    <x v="4"/>
    <x v="5"/>
    <x v="5"/>
    <s v=""/>
    <s v=""/>
    <s v="RF"/>
    <s v="Roof"/>
    <s v="A"/>
    <x v="1"/>
    <n v="33"/>
    <x v="290"/>
    <s v="m²"/>
    <n v="120"/>
    <n v="65"/>
    <n v="7800"/>
    <s v="04_RF"/>
    <s v="01__A"/>
    <s v="21-21C"/>
    <n v="121"/>
    <s v="121 - MT GAMBIER - 18 AVEY ROAD WORKSHOP"/>
    <b v="1"/>
    <m/>
    <b v="1"/>
    <n v="1204"/>
    <s v=""/>
    <s v=""/>
    <s v="33-Replace translucent roof sheeting-21"/>
    <n v="0"/>
    <s v="21-21C--33"/>
    <s v=""/>
    <s v="21-21C-"/>
    <n v="0"/>
    <m/>
    <s v="not APN"/>
    <s v="not APN"/>
    <n v="0"/>
    <n v="0.8551278476091746"/>
    <n v="14469.997211351561"/>
    <s v="direct"/>
    <n v="1"/>
    <n v="8.586150981427397E-2"/>
    <m/>
    <n v="0"/>
    <x v="1"/>
    <n v="0.94551558933104707"/>
    <n v="13681.60794090968"/>
    <x v="0"/>
    <x v="0"/>
    <n v="0"/>
    <x v="3"/>
    <x v="3"/>
    <n v="300000"/>
    <s v="Other smaller work items"/>
    <s v="Regional"/>
    <x v="1"/>
  </r>
  <r>
    <n v="1239"/>
    <s v="21-21E-_______33"/>
    <n v="3571"/>
    <x v="4"/>
    <x v="4"/>
    <x v="96"/>
    <x v="70"/>
    <s v=""/>
    <s v=""/>
    <s v="RF"/>
    <s v="Roof"/>
    <s v="A"/>
    <x v="1"/>
    <n v="33"/>
    <x v="290"/>
    <s v="m²"/>
    <n v="4"/>
    <n v="65"/>
    <n v="260"/>
    <s v="04_RF"/>
    <s v="01__A"/>
    <s v="21-21E"/>
    <n v="123"/>
    <s v="123 - MT GAMBIER - 18 AVEY ROAD STORAGE SHEDS"/>
    <b v="1"/>
    <m/>
    <b v="1"/>
    <n v="1239"/>
    <s v=""/>
    <s v=""/>
    <s v="33-Replace translucent roof sheeting-21"/>
    <n v="0"/>
    <s v="21-21E--33"/>
    <s v=""/>
    <s v="21-21E-"/>
    <n v="0"/>
    <m/>
    <s v="not APN"/>
    <s v="not APN"/>
    <n v="0"/>
    <n v="1.4971117166212533"/>
    <n v="649.24904632152584"/>
    <s v="direct"/>
    <n v="1"/>
    <n v="9.5643441251016217E-2"/>
    <m/>
    <n v="0"/>
    <x v="1"/>
    <n v="0.89088210903059661"/>
    <n v="578.40435967302449"/>
    <x v="0"/>
    <x v="0"/>
    <n v="0"/>
    <x v="3"/>
    <x v="3"/>
    <n v="300000"/>
    <s v="Other smaller work items"/>
    <s v="Regional"/>
    <x v="1"/>
  </r>
  <r>
    <n v="1251"/>
    <s v="21-21F-_______33"/>
    <n v="3607"/>
    <x v="4"/>
    <x v="4"/>
    <x v="21"/>
    <x v="11"/>
    <s v=""/>
    <s v=""/>
    <s v="RF"/>
    <s v="Roof"/>
    <s v="A"/>
    <x v="1"/>
    <n v="33"/>
    <x v="290"/>
    <s v="m²"/>
    <n v="60"/>
    <n v="65"/>
    <n v="3900"/>
    <s v="04_RF"/>
    <s v="01__A"/>
    <s v="21-21F"/>
    <n v="124"/>
    <s v="124 - MT GAMBIER - 18 AVEY ROAD EXTERNAL WORKS"/>
    <b v="1"/>
    <m/>
    <b v="1"/>
    <n v="1251"/>
    <s v=""/>
    <s v=""/>
    <s v="33-Replace translucent roof sheeting-21"/>
    <n v="0"/>
    <s v="21-21F--33"/>
    <s v=""/>
    <s v="21-21F-"/>
    <n v="0"/>
    <m/>
    <s v="not APN"/>
    <s v="not APN"/>
    <n v="0"/>
    <n v="0.85389854395110565"/>
    <n v="7230.2043214093119"/>
    <s v="direct"/>
    <n v="1"/>
    <n v="8.5919720487986947E-2"/>
    <m/>
    <n v="0"/>
    <x v="1"/>
    <n v="0.94570085343520061"/>
    <n v="6837.6103972676619"/>
    <x v="0"/>
    <x v="0"/>
    <n v="0"/>
    <x v="3"/>
    <x v="3"/>
    <n v="300000"/>
    <s v="Other smaller work items"/>
    <s v="Regional"/>
    <x v="1"/>
  </r>
  <r>
    <n v="482"/>
    <s v="7-7B-________367"/>
    <n v="1336"/>
    <x v="0"/>
    <x v="0"/>
    <x v="0"/>
    <x v="0"/>
    <s v=""/>
    <s v=""/>
    <s v="SB"/>
    <s v="Substructure"/>
    <s v="S"/>
    <x v="3"/>
    <n v="367"/>
    <x v="291"/>
    <s v="m²"/>
    <n v="180"/>
    <n v="40"/>
    <n v="7200"/>
    <s v="00_SB"/>
    <s v="02__S"/>
    <s v="7-7B"/>
    <n v="45"/>
    <s v="045 - KESWICK - 1 ANZAC HIGHWAY UNDERCROFT &amp; DECK CARPARK"/>
    <b v="1"/>
    <m/>
    <b v="1"/>
    <n v="482"/>
    <s v=""/>
    <s v=""/>
    <s v="367-Repairs to loading dock concrete slab - multiple cracks-7"/>
    <n v="0"/>
    <s v="7-7B--367"/>
    <s v=""/>
    <s v="7-7B-"/>
    <n v="0"/>
    <m/>
    <s v="not APN"/>
    <s v="not APN"/>
    <n v="0"/>
    <n v="0.61163824655979571"/>
    <n v="11603.795375230529"/>
    <s v="direct"/>
    <n v="1"/>
    <n v="0.10013133279839573"/>
    <m/>
    <n v="1"/>
    <x v="0"/>
    <n v="0.93750240967821841"/>
    <n v="10878.586125691589"/>
    <x v="0"/>
    <x v="0"/>
    <n v="0"/>
    <x v="0"/>
    <x v="0"/>
    <n v="350000"/>
    <s v="Other smaller work items"/>
    <s v="Metropolitan"/>
    <x v="0"/>
  </r>
  <r>
    <n v="499"/>
    <s v="7-7B-________382"/>
    <n v="1372"/>
    <x v="0"/>
    <x v="0"/>
    <x v="0"/>
    <x v="0"/>
    <s v=""/>
    <s v=""/>
    <s v="SS"/>
    <s v="Special Services"/>
    <s v="C"/>
    <x v="2"/>
    <n v="382"/>
    <x v="292"/>
    <s v="m²"/>
    <n v="2"/>
    <n v="10000"/>
    <n v="20000"/>
    <s v="28_SS"/>
    <s v="04__C"/>
    <s v="7-7B"/>
    <n v="45"/>
    <s v="045 - KESWICK - 1 ANZAC HIGHWAY UNDERCROFT &amp; DECK CARPARK"/>
    <b v="1"/>
    <m/>
    <b v="1"/>
    <n v="499"/>
    <s v=""/>
    <s v=""/>
    <s v="382-Boom gate replacement-7"/>
    <n v="0"/>
    <s v="7-7B--382"/>
    <s v=""/>
    <s v="7-7B-"/>
    <n v="0"/>
    <m/>
    <s v="not APN"/>
    <s v="not APN"/>
    <n v="0"/>
    <n v="0.61163824655979571"/>
    <n v="32232.764931195918"/>
    <s v="direct"/>
    <n v="1"/>
    <n v="0.10013133279839573"/>
    <m/>
    <n v="1"/>
    <x v="0"/>
    <n v="0.93750240967821841"/>
    <n v="30218.294793587746"/>
    <x v="0"/>
    <x v="0"/>
    <n v="0"/>
    <x v="0"/>
    <x v="0"/>
    <n v="350000"/>
    <s v="Other smaller work items"/>
    <s v="Metropolitan"/>
    <x v="0"/>
  </r>
  <r>
    <n v="491"/>
    <s v="7-7B-________383"/>
    <n v="1353"/>
    <x v="0"/>
    <x v="0"/>
    <x v="0"/>
    <x v="0"/>
    <s v=""/>
    <s v=""/>
    <s v="WF"/>
    <s v="Wall Finishes"/>
    <s v="C"/>
    <x v="2"/>
    <n v="383"/>
    <x v="293"/>
    <s v="m²"/>
    <n v="1200"/>
    <n v="35"/>
    <n v="42000"/>
    <s v="11_WF"/>
    <s v="04__C"/>
    <s v="7-7B"/>
    <n v="45"/>
    <s v="045 - KESWICK - 1 ANZAC HIGHWAY UNDERCROFT &amp; DECK CARPARK"/>
    <b v="1"/>
    <m/>
    <b v="1"/>
    <n v="491"/>
    <s v=""/>
    <s v=""/>
    <s v="383-Repaint external carpark deck-7"/>
    <n v="0"/>
    <s v="7-7B--383"/>
    <s v=""/>
    <s v="7-7B-"/>
    <n v="0"/>
    <m/>
    <s v="not APN"/>
    <s v="not APN"/>
    <n v="0"/>
    <n v="0.61163824655979571"/>
    <n v="67688.80635551142"/>
    <s v="direct"/>
    <n v="1"/>
    <n v="0.10013133279839573"/>
    <m/>
    <n v="1"/>
    <x v="0"/>
    <n v="0.93750240967821841"/>
    <n v="63458.419066534261"/>
    <x v="0"/>
    <x v="0"/>
    <n v="0"/>
    <x v="0"/>
    <x v="0"/>
    <n v="350000"/>
    <s v="Other smaller work items"/>
    <s v="Metropolitan"/>
    <x v="0"/>
  </r>
  <r>
    <n v="1209"/>
    <s v="21-21C-______169"/>
    <n v="3487"/>
    <x v="4"/>
    <x v="4"/>
    <x v="5"/>
    <x v="5"/>
    <s v=""/>
    <s v=""/>
    <s v="WF"/>
    <s v="Wall Finishes"/>
    <s v="A"/>
    <x v="1"/>
    <n v="169"/>
    <x v="294"/>
    <s v="m²"/>
    <n v="50"/>
    <n v="65"/>
    <n v="3250"/>
    <s v="11_WF"/>
    <s v="01__A"/>
    <s v="21-21C"/>
    <n v="121"/>
    <s v="121 - MT GAMBIER - 18 AVEY ROAD WORKSHOP"/>
    <b v="1"/>
    <m/>
    <b v="1"/>
    <n v="1209"/>
    <s v=""/>
    <s v=""/>
    <s v="169-Replace MDF wall linings-21"/>
    <n v="0"/>
    <s v="21-21C--169"/>
    <s v=""/>
    <s v="21-21C-"/>
    <n v="0"/>
    <m/>
    <s v="not APN"/>
    <s v="not APN"/>
    <n v="0"/>
    <n v="0.8551278476091746"/>
    <n v="6029.1655047298173"/>
    <s v="direct"/>
    <n v="1"/>
    <n v="8.586150981427397E-2"/>
    <m/>
    <n v="0"/>
    <x v="1"/>
    <n v="0.94551558933104707"/>
    <n v="5700.6699753790326"/>
    <x v="0"/>
    <x v="0"/>
    <n v="0"/>
    <x v="3"/>
    <x v="3"/>
    <n v="300000"/>
    <s v="Other smaller work items"/>
    <s v="Regional"/>
    <x v="1"/>
  </r>
  <r>
    <n v="86"/>
    <s v="1-1B-1BO_______9"/>
    <n v="251"/>
    <x v="23"/>
    <x v="23"/>
    <x v="162"/>
    <x v="88"/>
    <s v="1BO"/>
    <s v="Administration Building"/>
    <s v="YY"/>
    <s v="Special Provisions"/>
    <s v="A"/>
    <x v="1"/>
    <n v="9"/>
    <x v="122"/>
    <s v="m²"/>
    <n v="325"/>
    <n v="1000"/>
    <n v="325000"/>
    <s v="57_YY"/>
    <s v="01__A"/>
    <s v="1-1B-1BO"/>
    <n v="9"/>
    <s v="009 - ANGLE PARK - 500 GRAND JUNCTION ROAD POLE CONSTRUCTION Administration Building"/>
    <b v="1"/>
    <m/>
    <b v="1"/>
    <n v="86"/>
    <s v="Fitout to suit HQ office accommodation guidelines"/>
    <s v="WHS claim / loss of staff"/>
    <s v="9-Allowance for office fitout complete including floor finishes, ceilings, walls, doors, services, etc.-1"/>
    <n v="1"/>
    <s v="1-1B-1BO-9"/>
    <n v="1"/>
    <s v="1-1B-1BO"/>
    <n v="1"/>
    <n v="6"/>
    <s v="minor"/>
    <n v="0.61158325471698105"/>
    <n v="523764.55778301886"/>
    <n v="0.61158325471698105"/>
    <n v="523764.55778301886"/>
    <s v="direct"/>
    <n v="1"/>
    <n v="0.10014308224628983"/>
    <m/>
    <n v="1"/>
    <x v="0"/>
    <n v="0.93780287257067163"/>
    <n v="491187.90683962259"/>
    <x v="0"/>
    <x v="1"/>
    <n v="0"/>
    <x v="1"/>
    <x v="9"/>
    <n v="350000"/>
    <s v="Allowance for office fitout complete including floor finishes, ceilings, walls, doors, services, etc."/>
    <s v="Metropolitan"/>
    <x v="0"/>
  </r>
  <r>
    <n v="1492"/>
    <s v="26-26A-______199"/>
    <n v="4298"/>
    <x v="9"/>
    <x v="9"/>
    <x v="108"/>
    <x v="40"/>
    <s v=""/>
    <s v=""/>
    <s v="XB"/>
    <s v="Outbuildings and Covered Ways"/>
    <s v="S"/>
    <x v="3"/>
    <n v="199"/>
    <x v="295"/>
    <s v="m²"/>
    <n v="80"/>
    <n v="45"/>
    <n v="3600"/>
    <s v="35_XB"/>
    <s v="02__S"/>
    <s v="26-26A"/>
    <n v="148"/>
    <s v="148 - WUDINNA - LEFEVRE STREET OFFICE BUILDING"/>
    <b v="1"/>
    <m/>
    <b v="1"/>
    <n v="1492"/>
    <s v=""/>
    <s v=""/>
    <s v="199-Demolish existing shed and remove debris from site-26"/>
    <n v="0"/>
    <s v="26-26A--199"/>
    <s v=""/>
    <s v="26-26A-"/>
    <n v="0"/>
    <m/>
    <s v="not APN"/>
    <s v="not APN"/>
    <n v="0"/>
    <n v="1.1022362799263352"/>
    <n v="7568.0506077348064"/>
    <s v="direct"/>
    <n v="1"/>
    <n v="7.5364034191531842E-2"/>
    <m/>
    <n v="0"/>
    <x v="1"/>
    <n v="0.95181838720723866"/>
    <n v="7203.4097237569058"/>
    <x v="0"/>
    <x v="0"/>
    <n v="0"/>
    <x v="3"/>
    <x v="3"/>
    <n v="300000"/>
    <s v="Other smaller work items"/>
    <s v="Regional"/>
    <x v="1"/>
  </r>
  <r>
    <n v="1504"/>
    <s v="26-26B-______199"/>
    <n v="4336"/>
    <x v="9"/>
    <x v="9"/>
    <x v="109"/>
    <x v="75"/>
    <s v=""/>
    <s v=""/>
    <s v="XB"/>
    <s v="Outbuildings and Covered Ways"/>
    <s v="S"/>
    <x v="3"/>
    <n v="199"/>
    <x v="295"/>
    <s v="m²"/>
    <n v="30"/>
    <n v="45"/>
    <n v="1350"/>
    <s v="35_XB"/>
    <s v="02__S"/>
    <s v="26-26B"/>
    <n v="149"/>
    <s v="149 - WUDINNA - LEFEVRE STREET STORAGE SHED"/>
    <b v="1"/>
    <m/>
    <b v="1"/>
    <n v="1504"/>
    <s v=""/>
    <s v=""/>
    <s v="199-Demolish existing shed and remove debris from site-26"/>
    <n v="0"/>
    <s v="26-26B--199"/>
    <s v=""/>
    <s v="26-26B-"/>
    <n v="0"/>
    <m/>
    <s v="not APN"/>
    <s v="not APN"/>
    <n v="0"/>
    <n v="1.1367501006036216"/>
    <n v="2884.612635814889"/>
    <s v="direct"/>
    <n v="1"/>
    <n v="7.7081859311813161E-2"/>
    <m/>
    <n v="0"/>
    <x v="1"/>
    <n v="0.95291746016440471"/>
    <n v="2748.7977464788728"/>
    <x v="0"/>
    <x v="0"/>
    <n v="0"/>
    <x v="3"/>
    <x v="3"/>
    <n v="300000"/>
    <s v="Other smaller work items"/>
    <s v="Regional"/>
    <x v="1"/>
  </r>
  <r>
    <n v="2129"/>
    <s v="41-41A-______403"/>
    <n v="6245"/>
    <x v="40"/>
    <x v="40"/>
    <x v="152"/>
    <x v="84"/>
    <s v=""/>
    <s v=""/>
    <s v="XB"/>
    <s v="Outbuildings and Covered Ways"/>
    <s v="S"/>
    <x v="3"/>
    <n v="403"/>
    <x v="296"/>
    <s v="m²"/>
    <n v="1000"/>
    <n v="1200"/>
    <n v="1200000"/>
    <s v="35_XB"/>
    <s v="02__S"/>
    <s v="41-41A"/>
    <n v="229"/>
    <s v="229 - SEAFORD - 37 SHEARER DRIVE Logistic Shed"/>
    <b v="1"/>
    <m/>
    <b v="1"/>
    <n v="2129"/>
    <s v=""/>
    <s v=""/>
    <s v="403-New logistic shed complete-41"/>
    <n v="0"/>
    <s v="41-41A--403"/>
    <s v=""/>
    <s v="41-41A-"/>
    <n v="0"/>
    <m/>
    <s v="not APN"/>
    <s v="not APN"/>
    <n v="0"/>
    <n v="0.60878675714285713"/>
    <n v="1930544.1085714286"/>
    <s v="direct"/>
    <n v="1"/>
    <n v="0.10002434870058652"/>
    <m/>
    <n v="1"/>
    <x v="0"/>
    <n v="0.93784135805692725"/>
    <n v="1810544.1085714286"/>
    <x v="0"/>
    <x v="1"/>
    <n v="0"/>
    <x v="3"/>
    <x v="3"/>
    <n v="300000"/>
    <s v="New logistic shed complete"/>
    <s v="Metropolitan"/>
    <x v="0"/>
  </r>
  <r>
    <n v="1397"/>
    <s v="23-23D-______104"/>
    <n v="4009"/>
    <x v="21"/>
    <x v="21"/>
    <x v="103"/>
    <x v="11"/>
    <s v=""/>
    <s v=""/>
    <s v="XB"/>
    <s v="Outbuildings and Covered Ways"/>
    <s v="S"/>
    <x v="3"/>
    <n v="104"/>
    <x v="297"/>
    <s v="m²"/>
    <n v="70"/>
    <n v="150"/>
    <n v="10500"/>
    <s v="35_XB"/>
    <s v="02__S"/>
    <s v="23-23D"/>
    <n v="135"/>
    <s v="135 - BORDERTOWN - POWER HOUSE ROAD EXTERNAL WORKS"/>
    <b v="1"/>
    <m/>
    <b v="1"/>
    <n v="1397"/>
    <s v=""/>
    <s v=""/>
    <s v="104-Replace carport canopy-23"/>
    <n v="0"/>
    <s v="23-23D--104"/>
    <s v=""/>
    <s v="23-23D-"/>
    <n v="0"/>
    <m/>
    <s v="not APN"/>
    <s v="not APN"/>
    <n v="0"/>
    <n v="0.85517256346179138"/>
    <n v="19479.311916348812"/>
    <s v="direct"/>
    <n v="1"/>
    <n v="8.5919668035966471E-2"/>
    <m/>
    <n v="0"/>
    <x v="1"/>
    <n v="0.94540895322943974"/>
    <n v="18415.915888465082"/>
    <x v="0"/>
    <x v="0"/>
    <n v="0"/>
    <x v="3"/>
    <x v="3"/>
    <n v="300000"/>
    <s v="Other smaller work items"/>
    <s v="Regional"/>
    <x v="1"/>
  </r>
  <r>
    <n v="87"/>
    <s v="1-1B-1BO______90"/>
    <n v="252"/>
    <x v="23"/>
    <x v="23"/>
    <x v="162"/>
    <x v="88"/>
    <s v="1BO"/>
    <s v="Administration Building"/>
    <s v="YY"/>
    <s v="Special Provisions"/>
    <s v="A"/>
    <x v="1"/>
    <n v="90"/>
    <x v="298"/>
    <s v="m²"/>
    <n v="30"/>
    <n v="2200"/>
    <n v="66000"/>
    <s v="57_YY"/>
    <s v="01__A"/>
    <s v="1-1B-1BO"/>
    <n v="9"/>
    <s v="009 - ANGLE PARK - 500 GRAND JUNCTION ROAD POLE CONSTRUCTION Administration Building"/>
    <b v="1"/>
    <m/>
    <b v="1"/>
    <n v="87"/>
    <s v="Fitout to suit HQ office accommodation guidelines"/>
    <s v="WHS claim / loss of staff"/>
    <s v="90-Allowance for toilet refurbishment complete including floor and wall finishes, fixtures, partitions, services etc.-1"/>
    <n v="1"/>
    <s v="1-1B-1BO-90"/>
    <s v=""/>
    <s v="1-1B-1BO"/>
    <n v="1"/>
    <n v="6"/>
    <s v="minor"/>
    <n v="0.61158325471698105"/>
    <n v="106364.49481132075"/>
    <n v="0.61158325471698105"/>
    <n v="106364.49481132075"/>
    <s v="direct"/>
    <n v="1"/>
    <n v="0.10014308224628983"/>
    <m/>
    <n v="1"/>
    <x v="0"/>
    <n v="0.93780287257067163"/>
    <n v="99748.928773584892"/>
    <x v="0"/>
    <x v="1"/>
    <n v="0"/>
    <x v="1"/>
    <x v="9"/>
    <n v="350000"/>
    <s v="Other smaller work items"/>
    <s v="Metropolitan"/>
    <x v="0"/>
  </r>
  <r>
    <n v="240"/>
    <s v="3-3F-_________74"/>
    <n v="729"/>
    <x v="5"/>
    <x v="5"/>
    <x v="48"/>
    <x v="36"/>
    <s v=""/>
    <s v=""/>
    <s v="XB"/>
    <s v="Outbuildings and Covered Ways"/>
    <s v="A"/>
    <x v="1"/>
    <n v="74"/>
    <x v="299"/>
    <s v="m²"/>
    <n v="80"/>
    <n v="1250"/>
    <n v="100000"/>
    <s v="35_XB"/>
    <s v="01__A"/>
    <s v="3-3F"/>
    <n v="28"/>
    <s v="028 - ANGLE PARK - 622 SOUTH ROAD SUBSTATION TRANSPORTABLE LUNCHROOM"/>
    <b v="1"/>
    <m/>
    <b v="1"/>
    <n v="240"/>
    <s v=""/>
    <s v=""/>
    <s v="74-Replace portable lunchroom including fit-out, kitchenette, access stair and ramp-3"/>
    <n v="0"/>
    <s v="3-3F--74"/>
    <s v=""/>
    <s v="3-3F-"/>
    <n v="0"/>
    <m/>
    <s v="not APN"/>
    <s v="not APN"/>
    <n v="0"/>
    <n v="0.61665601694915262"/>
    <n v="161665.60169491527"/>
    <s v="direct"/>
    <n v="1"/>
    <n v="0.10036604187651967"/>
    <m/>
    <n v="0"/>
    <x v="0"/>
    <n v="0.93709551432830507"/>
    <n v="151496.11016949153"/>
    <x v="0"/>
    <x v="0"/>
    <n v="0"/>
    <x v="3"/>
    <x v="3"/>
    <n v="300000"/>
    <s v="Other smaller work items"/>
    <s v="Metropolitan"/>
    <x v="1"/>
  </r>
  <r>
    <n v="817"/>
    <s v="11-11S-_______74"/>
    <n v="2282"/>
    <x v="2"/>
    <x v="2"/>
    <x v="70"/>
    <x v="55"/>
    <s v=""/>
    <s v=""/>
    <s v="XB"/>
    <s v="Outbuildings and Covered Ways"/>
    <s v="A"/>
    <x v="1"/>
    <n v="74"/>
    <x v="299"/>
    <s v="m²"/>
    <n v="36"/>
    <n v="1250"/>
    <n v="45000"/>
    <s v="35_XB"/>
    <s v="01__A"/>
    <s v="11-11S"/>
    <n v="72"/>
    <s v="072 - MARLESTON NORTH - 212 RICHMOND ROAD LUNCHROOM"/>
    <b v="1"/>
    <m/>
    <b v="1"/>
    <n v="817"/>
    <s v=""/>
    <s v=""/>
    <s v="74-Replace portable lunchroom including fit-out, kitchenette, access stair and ramp-11"/>
    <n v="0"/>
    <s v="11-11S--74"/>
    <s v=""/>
    <s v="11-11S-"/>
    <n v="0"/>
    <m/>
    <s v="not APN"/>
    <s v="not APN"/>
    <n v="0"/>
    <n v="0.61621539999999997"/>
    <n v="72729.692999999999"/>
    <s v="direct"/>
    <n v="1"/>
    <n v="0.10080264789485247"/>
    <m/>
    <n v="1"/>
    <x v="0"/>
    <n v="0.93812705905413352"/>
    <n v="68229.692999999999"/>
    <x v="0"/>
    <x v="0"/>
    <n v="0"/>
    <x v="1"/>
    <x v="2"/>
    <n v="350000"/>
    <s v="Other smaller work items"/>
    <s v="Metropolitan"/>
    <x v="0"/>
  </r>
  <r>
    <n v="124"/>
    <s v="1-1B-1BP______97"/>
    <n v="372"/>
    <x v="23"/>
    <x v="23"/>
    <x v="162"/>
    <x v="88"/>
    <s v="1BP"/>
    <s v="Pole Production Workshop"/>
    <s v="CT"/>
    <s v="Contingency"/>
    <s v="O"/>
    <x v="4"/>
    <n v="97"/>
    <x v="32"/>
    <s v="Item"/>
    <s v="-"/>
    <s v="-"/>
    <n v="3500"/>
    <s v="52_CT"/>
    <s v="05__O"/>
    <s v="1-1B-1BP"/>
    <n v="13"/>
    <s v="013 - ANGLE PARK - 500 GRAND JUNCTION ROAD POLE CONSTRUCTION Pole Production Workshop"/>
    <b v="1"/>
    <m/>
    <b v="1"/>
    <n v="124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B-1BP-97"/>
    <s v=""/>
    <s v="1-1B-1BP"/>
    <n v="0"/>
    <n v="10"/>
    <s v="minor"/>
    <n v="0.64107827426810471"/>
    <n v="5743.7739599383667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297"/>
    <s v="4-4C-_________45"/>
    <n v="895"/>
    <x v="14"/>
    <x v="14"/>
    <x v="49"/>
    <x v="37"/>
    <s v=""/>
    <s v=""/>
    <s v="XB"/>
    <s v="Outbuildings and Covered Ways"/>
    <s v="S"/>
    <x v="3"/>
    <n v="45"/>
    <x v="171"/>
    <s v="m²"/>
    <n v="33"/>
    <n v="1000"/>
    <n v="33000"/>
    <s v="35_XB"/>
    <s v="02__S"/>
    <s v="4-4C"/>
    <n v="33"/>
    <s v="033 - ELIZABETH - PEWSEY AVENUE TRANSPORTABLE OFFICE 1"/>
    <b v="1"/>
    <m/>
    <b v="1"/>
    <n v="297"/>
    <s v=""/>
    <s v=""/>
    <s v="45-Replace portable office including fitout, access stair and ramp-4"/>
    <n v="0"/>
    <s v="4-4C--45"/>
    <s v=""/>
    <s v="4-4C-"/>
    <n v="0"/>
    <m/>
    <s v="not APN"/>
    <s v="not APN"/>
    <n v="0"/>
    <n v="0.63173060606060605"/>
    <n v="53847.11"/>
    <s v="direct"/>
    <n v="1"/>
    <n v="0.10010805540919575"/>
    <m/>
    <n v="0"/>
    <x v="0"/>
    <n v="0.93500115419379048"/>
    <n v="50347.11"/>
    <x v="0"/>
    <x v="0"/>
    <n v="0"/>
    <x v="3"/>
    <x v="3"/>
    <n v="300000"/>
    <s v="Other smaller work items"/>
    <s v="Metropolitan"/>
    <x v="1"/>
  </r>
  <r>
    <n v="305"/>
    <s v="4-4D-_________45"/>
    <n v="921"/>
    <x v="14"/>
    <x v="14"/>
    <x v="50"/>
    <x v="38"/>
    <s v=""/>
    <s v=""/>
    <s v="XB"/>
    <s v="Outbuildings and Covered Ways"/>
    <s v="S"/>
    <x v="3"/>
    <n v="45"/>
    <x v="171"/>
    <s v="m²"/>
    <n v="24"/>
    <n v="1000"/>
    <n v="24000"/>
    <s v="35_XB"/>
    <s v="02__S"/>
    <s v="4-4D"/>
    <n v="34"/>
    <s v="034 - ELIZABETH - PEWSEY AVENUE TRANSPORTABLE OFFICE 2"/>
    <b v="1"/>
    <m/>
    <b v="1"/>
    <n v="305"/>
    <s v=""/>
    <s v=""/>
    <s v="45-Replace portable office including fitout, access stair and ramp-4"/>
    <n v="0"/>
    <s v="4-4D--45"/>
    <s v=""/>
    <s v="4-4D-"/>
    <n v="0"/>
    <m/>
    <s v="not APN"/>
    <s v="not APN"/>
    <n v="0"/>
    <n v="0.65938208333333337"/>
    <n v="39825.170000000006"/>
    <s v="direct"/>
    <n v="1"/>
    <n v="0.10242166334442164"/>
    <m/>
    <n v="0"/>
    <x v="0"/>
    <n v="0.93722562891759154"/>
    <n v="37325.170000000006"/>
    <x v="0"/>
    <x v="0"/>
    <n v="0"/>
    <x v="3"/>
    <x v="3"/>
    <n v="300000"/>
    <s v="Other smaller work items"/>
    <s v="Metropolitan"/>
    <x v="1"/>
  </r>
  <r>
    <n v="754"/>
    <s v="11-11N-_______45"/>
    <n v="2102"/>
    <x v="2"/>
    <x v="2"/>
    <x v="8"/>
    <x v="7"/>
    <s v=""/>
    <s v=""/>
    <s v="XB"/>
    <s v="Outbuildings and Covered Ways"/>
    <s v="S"/>
    <x v="3"/>
    <n v="45"/>
    <x v="171"/>
    <s v="m²"/>
    <n v="18"/>
    <n v="1000"/>
    <n v="18000"/>
    <s v="35_XB"/>
    <s v="02__S"/>
    <s v="11-11N"/>
    <n v="67"/>
    <s v="067 - MARLESTON NORTH - 212 RICHMOND ROAD WELDING WORKSHOP"/>
    <b v="1"/>
    <m/>
    <b v="1"/>
    <n v="754"/>
    <s v=""/>
    <s v=""/>
    <s v="45-Replace portable office including fitout, access stair and ramp-11"/>
    <n v="0"/>
    <s v="11-11N--45"/>
    <s v=""/>
    <s v="11-11N-"/>
    <n v="0"/>
    <m/>
    <s v="not APN"/>
    <s v="not APN"/>
    <n v="0"/>
    <n v="0.62580367647058821"/>
    <n v="29264.466176470589"/>
    <s v="direct"/>
    <n v="1"/>
    <n v="0.10054288178795109"/>
    <m/>
    <n v="1"/>
    <x v="0"/>
    <n v="0.93668289845791197"/>
    <n v="27411.525000000001"/>
    <x v="0"/>
    <x v="0"/>
    <n v="0"/>
    <x v="1"/>
    <x v="2"/>
    <n v="350000"/>
    <s v="Other smaller work items"/>
    <s v="Metropolitan"/>
    <x v="0"/>
  </r>
  <r>
    <n v="1491"/>
    <s v="26-26A-_______45"/>
    <n v="4297"/>
    <x v="9"/>
    <x v="9"/>
    <x v="108"/>
    <x v="40"/>
    <s v=""/>
    <s v=""/>
    <s v="XB"/>
    <s v="Outbuildings and Covered Ways"/>
    <s v="S"/>
    <x v="3"/>
    <n v="45"/>
    <x v="171"/>
    <s v="m²"/>
    <n v="80"/>
    <n v="1000"/>
    <n v="80000"/>
    <s v="35_XB"/>
    <s v="02__S"/>
    <s v="26-26A"/>
    <n v="148"/>
    <s v="148 - WUDINNA - LEFEVRE STREET OFFICE BUILDING"/>
    <b v="1"/>
    <m/>
    <b v="1"/>
    <n v="1491"/>
    <s v=""/>
    <s v=""/>
    <s v="45-Replace portable office including fitout, access stair and ramp-26"/>
    <n v="0"/>
    <s v="26-26A--45"/>
    <s v=""/>
    <s v="26-26A-"/>
    <n v="0"/>
    <m/>
    <s v="not APN"/>
    <s v="not APN"/>
    <n v="0"/>
    <n v="1.1022362799263352"/>
    <n v="168178.90239410679"/>
    <s v="direct"/>
    <n v="1"/>
    <n v="7.5364034191531842E-2"/>
    <m/>
    <n v="0"/>
    <x v="1"/>
    <n v="0.95181838720723866"/>
    <n v="160075.77163904233"/>
    <x v="0"/>
    <x v="0"/>
    <n v="0"/>
    <x v="3"/>
    <x v="3"/>
    <n v="300000"/>
    <s v="Other smaller work items"/>
    <s v="Regional"/>
    <x v="1"/>
  </r>
  <r>
    <n v="125"/>
    <s v="1-1B-1BP_____114"/>
    <n v="375"/>
    <x v="23"/>
    <x v="23"/>
    <x v="162"/>
    <x v="88"/>
    <s v="1BP"/>
    <s v="Pole Production Workshop"/>
    <s v="ES"/>
    <s v="Escalation"/>
    <s v="O"/>
    <x v="4"/>
    <n v="114"/>
    <x v="33"/>
    <s v="Item"/>
    <s v="-"/>
    <s v="-"/>
    <n v="4900"/>
    <s v="53_ES"/>
    <s v="05__O"/>
    <s v="1-1B-1BP"/>
    <n v="13"/>
    <s v="013 - ANGLE PARK - 500 GRAND JUNCTION ROAD POLE CONSTRUCTION Pole Production Workshop"/>
    <b v="1"/>
    <m/>
    <b v="1"/>
    <n v="125"/>
    <n v="0"/>
    <n v="0"/>
    <s v="114-Escalation - calculated to the mid-point of seven year forecast-1"/>
    <n v="1"/>
    <s v="1-1B-1BP-114"/>
    <s v=""/>
    <s v="1-1B-1BP"/>
    <n v="0"/>
    <n v="10"/>
    <s v="minor"/>
    <n v="0.64107827426810471"/>
    <n v="8041.2835439137134"/>
    <n v="0.64107827426810471"/>
    <n v="0"/>
    <s v="on costs"/>
    <n v="0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186"/>
    <s v="2-2G-________249"/>
    <n v="562"/>
    <x v="6"/>
    <x v="6"/>
    <x v="45"/>
    <x v="11"/>
    <s v=""/>
    <s v=""/>
    <s v="XB"/>
    <s v="Outbuildings and Covered Ways"/>
    <s v="A"/>
    <x v="1"/>
    <n v="249"/>
    <x v="300"/>
    <s v="m²"/>
    <n v="50"/>
    <n v="200"/>
    <n v="10000"/>
    <s v="35_XB"/>
    <s v="01__A"/>
    <s v="2-2G"/>
    <n v="21"/>
    <s v="021 - ANGLE PARK - 480 GRAND JUNCTION ROAD EXTERNAL WORKS"/>
    <b v="1"/>
    <m/>
    <b v="1"/>
    <n v="186"/>
    <s v=""/>
    <s v=""/>
    <s v="249-Replace shade sail material sheltering training prop-2"/>
    <n v="0"/>
    <s v="2-2G--249"/>
    <s v=""/>
    <s v="2-2G-"/>
    <n v="0"/>
    <m/>
    <s v="not APN"/>
    <s v="not APN"/>
    <n v="0"/>
    <n v="0.61287047812817896"/>
    <n v="16128.704781281789"/>
    <s v="direct"/>
    <n v="1"/>
    <n v="0.10020459502188014"/>
    <m/>
    <n v="0"/>
    <x v="0"/>
    <n v="0.93692649150934704"/>
    <n v="15111.410783316378"/>
    <x v="0"/>
    <x v="0"/>
    <n v="0"/>
    <x v="3"/>
    <x v="3"/>
    <n v="300000"/>
    <s v="Other smaller work items"/>
    <s v="Metropolitan"/>
    <x v="1"/>
  </r>
  <r>
    <n v="123"/>
    <s v="1-1B-1BP_____116"/>
    <n v="369"/>
    <x v="23"/>
    <x v="23"/>
    <x v="162"/>
    <x v="88"/>
    <s v="1BP"/>
    <s v="Pole Production Workshop"/>
    <s v="LL"/>
    <s v="Locality Loading"/>
    <s v="O"/>
    <x v="4"/>
    <n v="116"/>
    <x v="34"/>
    <s v="Item"/>
    <s v="-"/>
    <s v="-"/>
    <s v="Excl."/>
    <s v="51_LL"/>
    <s v="05__O"/>
    <s v="1-1B-1BP"/>
    <n v="13"/>
    <s v="013 - ANGLE PARK - 500 GRAND JUNCTION ROAD POLE CONSTRUCTION Pole Production Workshop"/>
    <b v="1"/>
    <m/>
    <b v="1"/>
    <n v="123"/>
    <s v="Not applicable to metro sites"/>
    <n v="0"/>
    <s v="116-Locality Loading-1"/>
    <n v="1"/>
    <s v="1-1B-1BP-116"/>
    <s v=""/>
    <s v="1-1B-1BP"/>
    <n v="0"/>
    <n v="10"/>
    <s v="minor"/>
    <n v="0.64107827426810471"/>
    <n v="0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610"/>
    <s v="11-11B-_______50"/>
    <n v="1687"/>
    <x v="2"/>
    <x v="2"/>
    <x v="58"/>
    <x v="43"/>
    <s v=""/>
    <s v=""/>
    <s v="XB"/>
    <s v="Outbuildings and Covered Ways"/>
    <s v="S"/>
    <x v="3"/>
    <n v="50"/>
    <x v="69"/>
    <s v="m²"/>
    <n v="22"/>
    <n v="250"/>
    <n v="5500"/>
    <s v="35_XB"/>
    <s v="02__S"/>
    <s v="11-11B"/>
    <n v="55"/>
    <s v="055 - MARLESTON NORTH - 212 RICHMOND ROAD OIL PLANT &amp; STORAGE SHEDS"/>
    <b v="1"/>
    <m/>
    <b v="1"/>
    <n v="610"/>
    <s v=""/>
    <s v=""/>
    <s v="50-Replace storage shed-11"/>
    <n v="0"/>
    <s v="11-11B--50"/>
    <s v=""/>
    <s v="11-11B-"/>
    <n v="0"/>
    <m/>
    <s v="not APN"/>
    <s v="not APN"/>
    <n v="0"/>
    <n v="0.62453670360110802"/>
    <n v="8934.9518698060947"/>
    <s v="direct"/>
    <n v="1"/>
    <n v="0.10038319172579815"/>
    <m/>
    <n v="1"/>
    <x v="0"/>
    <n v="0.93605677476339944"/>
    <n v="8363.6222299168985"/>
    <x v="0"/>
    <x v="0"/>
    <n v="0"/>
    <x v="1"/>
    <x v="2"/>
    <n v="350000"/>
    <s v="Other smaller work items"/>
    <s v="Metropolitan"/>
    <x v="0"/>
  </r>
  <r>
    <n v="656"/>
    <s v="11-11E-_______50"/>
    <n v="1813"/>
    <x v="2"/>
    <x v="2"/>
    <x v="60"/>
    <x v="45"/>
    <s v=""/>
    <s v=""/>
    <s v="XB"/>
    <s v="Outbuildings and Covered Ways"/>
    <s v="S"/>
    <x v="3"/>
    <n v="50"/>
    <x v="69"/>
    <s v="m²"/>
    <n v="30"/>
    <n v="250"/>
    <n v="7500"/>
    <s v="35_XB"/>
    <s v="02__S"/>
    <s v="11-11E"/>
    <n v="58"/>
    <s v="058 - MARLESTON NORTH - 212 RICHMOND ROAD TRANSFORMER WORKSHOP &amp; OFFICE (INCL. ADJACENT SHEDS)"/>
    <b v="1"/>
    <m/>
    <b v="1"/>
    <n v="656"/>
    <s v=""/>
    <s v=""/>
    <s v="50-Replace storage shed-11"/>
    <n v="0"/>
    <s v="11-11E--50"/>
    <s v=""/>
    <s v="11-11E-"/>
    <n v="0"/>
    <m/>
    <s v="not APN"/>
    <s v="not APN"/>
    <n v="0"/>
    <n v="0.61104665055107144"/>
    <n v="12082.849879133037"/>
    <s v="direct"/>
    <n v="1"/>
    <n v="0.10004248000652716"/>
    <m/>
    <n v="1"/>
    <x v="0"/>
    <n v="0.93743771683108224"/>
    <n v="11326.919203507192"/>
    <x v="0"/>
    <x v="0"/>
    <n v="0"/>
    <x v="2"/>
    <x v="2"/>
    <n v="350000"/>
    <s v="Other smaller work items"/>
    <s v="Metropolitan"/>
    <x v="0"/>
  </r>
  <r>
    <n v="1017"/>
    <s v="15-15F-_______50"/>
    <n v="2903"/>
    <x v="1"/>
    <x v="1"/>
    <x v="82"/>
    <x v="5"/>
    <s v=""/>
    <s v=""/>
    <s v="XB"/>
    <s v="Outbuildings and Covered Ways"/>
    <s v="S"/>
    <x v="3"/>
    <n v="50"/>
    <x v="69"/>
    <s v="m²"/>
    <n v="980"/>
    <n v="250"/>
    <n v="245000"/>
    <s v="35_XB"/>
    <s v="02__S"/>
    <s v="15-15F"/>
    <n v="98"/>
    <s v="098 - ST MARYS - 33 AYLIFFES ROAD WORKSHOP"/>
    <b v="1"/>
    <m/>
    <b v="1"/>
    <n v="1017"/>
    <s v=""/>
    <s v=""/>
    <s v="50-Replace storage shed-15"/>
    <n v="0"/>
    <s v="15-15F--50"/>
    <s v=""/>
    <s v="15-15F-"/>
    <n v="0"/>
    <m/>
    <s v="not APN"/>
    <s v="not APN"/>
    <n v="0"/>
    <n v="0.61164391836734699"/>
    <n v="394852.76"/>
    <s v="direct"/>
    <n v="1"/>
    <n v="0.10001316050613457"/>
    <m/>
    <n v="1"/>
    <x v="0"/>
    <n v="0.93795155439713784"/>
    <n v="370352.76"/>
    <x v="0"/>
    <x v="0"/>
    <n v="0"/>
    <x v="1"/>
    <x v="6"/>
    <n v="350000"/>
    <s v="Replace storage shed"/>
    <s v="Metropolitan"/>
    <x v="0"/>
  </r>
  <r>
    <n v="1025"/>
    <s v="15-15G-_______50"/>
    <n v="2929"/>
    <x v="1"/>
    <x v="1"/>
    <x v="83"/>
    <x v="24"/>
    <s v=""/>
    <s v=""/>
    <s v="XB"/>
    <s v="Outbuildings and Covered Ways"/>
    <s v="S"/>
    <x v="3"/>
    <n v="50"/>
    <x v="69"/>
    <s v="m²"/>
    <n v="175"/>
    <n v="250"/>
    <n v="43750"/>
    <s v="35_XB"/>
    <s v="02__S"/>
    <s v="15-15G"/>
    <n v="99"/>
    <s v="099 - ST MARYS - 33 AYLIFFES ROAD STORAGE SHED"/>
    <b v="1"/>
    <m/>
    <b v="1"/>
    <n v="1025"/>
    <s v=""/>
    <s v=""/>
    <s v="50-Replace storage shed-15"/>
    <n v="0"/>
    <s v="15-15G--50"/>
    <s v=""/>
    <s v="15-15G-"/>
    <n v="0"/>
    <m/>
    <s v="not APN"/>
    <s v="not APN"/>
    <n v="0"/>
    <n v="0.64021554285714288"/>
    <n v="71759.429999999993"/>
    <s v="direct"/>
    <n v="1"/>
    <n v="0.10129002049281279"/>
    <m/>
    <n v="1"/>
    <x v="0"/>
    <n v="0.9372904717888646"/>
    <n v="67259.429999999993"/>
    <x v="0"/>
    <x v="0"/>
    <n v="0"/>
    <x v="1"/>
    <x v="6"/>
    <n v="350000"/>
    <s v="Other smaller work items"/>
    <s v="Metropolitan"/>
    <x v="0"/>
  </r>
  <r>
    <n v="1033"/>
    <s v="15-15H-_______50"/>
    <n v="2955"/>
    <x v="1"/>
    <x v="1"/>
    <x v="84"/>
    <x v="66"/>
    <s v=""/>
    <s v=""/>
    <s v="XB"/>
    <s v="Outbuildings and Covered Ways"/>
    <s v="S"/>
    <x v="3"/>
    <n v="50"/>
    <x v="69"/>
    <s v="m²"/>
    <n v="560"/>
    <n v="250"/>
    <n v="140000"/>
    <s v="35_XB"/>
    <s v="02__S"/>
    <s v="15-15H"/>
    <n v="100"/>
    <s v="100 - ST MARYS - 33 AYLIFFES ROAD WORKSHOP / STORAGE"/>
    <b v="1"/>
    <m/>
    <b v="1"/>
    <n v="1033"/>
    <s v=""/>
    <s v=""/>
    <s v="50-Replace storage shed-15"/>
    <n v="0"/>
    <s v="15-15H--50"/>
    <s v=""/>
    <s v="15-15H-"/>
    <n v="0"/>
    <m/>
    <s v="not APN"/>
    <s v="not APN"/>
    <n v="0"/>
    <n v="0.60950107142857135"/>
    <n v="225330.15"/>
    <s v="direct"/>
    <n v="1"/>
    <n v="0.10008292236274786"/>
    <m/>
    <n v="1"/>
    <x v="0"/>
    <n v="0.93786894474618687"/>
    <n v="211330.15"/>
    <x v="0"/>
    <x v="0"/>
    <n v="0"/>
    <x v="1"/>
    <x v="6"/>
    <n v="350000"/>
    <s v="Other smaller work items"/>
    <s v="Metropolitan"/>
    <x v="0"/>
  </r>
  <r>
    <n v="1606"/>
    <s v="28-28F-_______50"/>
    <n v="4648"/>
    <x v="7"/>
    <x v="7"/>
    <x v="114"/>
    <x v="72"/>
    <s v=""/>
    <s v=""/>
    <s v="XB"/>
    <s v="Outbuildings and Covered Ways"/>
    <s v="S"/>
    <x v="3"/>
    <n v="50"/>
    <x v="69"/>
    <s v="m²"/>
    <n v="75"/>
    <n v="250"/>
    <n v="18750"/>
    <s v="35_XB"/>
    <s v="02__S"/>
    <s v="28-28F"/>
    <n v="163"/>
    <s v="163 - PT AUGUSTA - PT 12 CHAPEL STREET WORKSHOP / STORE"/>
    <b v="1"/>
    <m/>
    <b v="1"/>
    <n v="1606"/>
    <s v=""/>
    <s v=""/>
    <s v="50-Replace storage shed-28"/>
    <n v="0"/>
    <s v="28-28F--50"/>
    <s v=""/>
    <s v="28-28F-"/>
    <n v="0"/>
    <m/>
    <s v="not APN"/>
    <s v="not APN"/>
    <n v="0"/>
    <n v="0.88554880000000002"/>
    <n v="35354.04"/>
    <s v="direct"/>
    <n v="1"/>
    <n v="8.6010829992222163E-2"/>
    <m/>
    <n v="0"/>
    <x v="1"/>
    <n v="0.94342937893377954"/>
    <n v="33354.04"/>
    <x v="0"/>
    <x v="0"/>
    <n v="0"/>
    <x v="3"/>
    <x v="3"/>
    <n v="300000"/>
    <s v="Other smaller work items"/>
    <s v="Regional"/>
    <x v="1"/>
  </r>
  <r>
    <n v="1505"/>
    <s v="26-26B-______237"/>
    <n v="4337"/>
    <x v="9"/>
    <x v="9"/>
    <x v="109"/>
    <x v="75"/>
    <s v=""/>
    <s v=""/>
    <s v="XB"/>
    <s v="Outbuildings and Covered Ways"/>
    <s v="S"/>
    <x v="3"/>
    <n v="237"/>
    <x v="301"/>
    <s v="m²"/>
    <n v="30"/>
    <n v="450"/>
    <n v="13500"/>
    <s v="35_XB"/>
    <s v="02__S"/>
    <s v="26-26B"/>
    <n v="149"/>
    <s v="149 - WUDINNA - LEFEVRE STREET STORAGE SHED"/>
    <b v="1"/>
    <m/>
    <b v="1"/>
    <n v="1505"/>
    <s v=""/>
    <s v=""/>
    <s v="237-Replace storage shed including new slab-26"/>
    <n v="0"/>
    <s v="26-26B--237"/>
    <s v=""/>
    <s v="26-26B-"/>
    <n v="0"/>
    <m/>
    <s v="not APN"/>
    <s v="not APN"/>
    <n v="0"/>
    <n v="1.1367501006036216"/>
    <n v="28846.126358148893"/>
    <s v="direct"/>
    <n v="1"/>
    <n v="7.7081859311813161E-2"/>
    <m/>
    <n v="0"/>
    <x v="1"/>
    <n v="0.95291746016440471"/>
    <n v="27487.977464788732"/>
    <x v="0"/>
    <x v="0"/>
    <n v="0"/>
    <x v="3"/>
    <x v="3"/>
    <n v="300000"/>
    <s v="Other smaller work items"/>
    <s v="Regional"/>
    <x v="1"/>
  </r>
  <r>
    <n v="126"/>
    <s v="1-1B-1BP______99"/>
    <n v="378"/>
    <x v="23"/>
    <x v="23"/>
    <x v="162"/>
    <x v="88"/>
    <s v="1BP"/>
    <s v="Pole Production Workshop"/>
    <s v="PF"/>
    <s v="Professional Fees"/>
    <s v="O"/>
    <x v="4"/>
    <n v="99"/>
    <x v="36"/>
    <s v="Item"/>
    <s v="-"/>
    <s v="-"/>
    <n v="4500"/>
    <s v="54_PF"/>
    <s v="05__O"/>
    <s v="1-1B-1BP"/>
    <n v="13"/>
    <s v="013 - ANGLE PARK - 500 GRAND JUNCTION ROAD POLE CONSTRUCTION Pole Production Workshop"/>
    <b v="1"/>
    <m/>
    <b v="1"/>
    <n v="126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B-1BP-99"/>
    <s v=""/>
    <s v="1-1B-1BP"/>
    <n v="0"/>
    <n v="10"/>
    <s v="minor"/>
    <n v="0.64107827426810471"/>
    <n v="7384.8522342064716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182"/>
    <s v="2-2G-________248"/>
    <n v="556"/>
    <x v="6"/>
    <x v="6"/>
    <x v="45"/>
    <x v="11"/>
    <s v=""/>
    <s v=""/>
    <s v="XR"/>
    <s v="Roads, Footpaths and Paved Areas"/>
    <s v="C"/>
    <x v="2"/>
    <n v="248"/>
    <x v="302"/>
    <s v="m²"/>
    <n v="6000"/>
    <n v="15"/>
    <n v="90000"/>
    <s v="33_XR"/>
    <s v="04__C"/>
    <s v="2-2G"/>
    <n v="21"/>
    <s v="021 - ANGLE PARK - 480 GRAND JUNCTION ROAD EXTERNAL WORKS"/>
    <b v="1"/>
    <m/>
    <b v="1"/>
    <n v="182"/>
    <s v=""/>
    <s v=""/>
    <s v="248-100mm thick layer of gravel to current unsealed areas being used to access linework training-2"/>
    <n v="0"/>
    <s v="2-2G--248"/>
    <s v=""/>
    <s v="2-2G-"/>
    <n v="0"/>
    <m/>
    <s v="not APN"/>
    <s v="not APN"/>
    <n v="0"/>
    <n v="0.61287047812817896"/>
    <n v="145158.34303153609"/>
    <s v="direct"/>
    <n v="1"/>
    <n v="0.10020459502188014"/>
    <m/>
    <n v="0"/>
    <x v="0"/>
    <n v="0.93692649150934704"/>
    <n v="136002.6970498474"/>
    <x v="0"/>
    <x v="0"/>
    <n v="0"/>
    <x v="3"/>
    <x v="3"/>
    <n v="300000"/>
    <s v="Other smaller work items"/>
    <s v="Metropolitan"/>
    <x v="1"/>
  </r>
  <r>
    <n v="501"/>
    <s v="7-7B-________371"/>
    <n v="1378"/>
    <x v="0"/>
    <x v="0"/>
    <x v="0"/>
    <x v="0"/>
    <s v=""/>
    <s v=""/>
    <s v="XR"/>
    <s v="Roads, Footpaths and Paved Areas"/>
    <s v="C"/>
    <x v="2"/>
    <n v="371"/>
    <x v="303"/>
    <s v="m²"/>
    <n v="1634"/>
    <n v="50"/>
    <n v="81700"/>
    <s v="33_XR"/>
    <s v="04__C"/>
    <s v="7-7B"/>
    <n v="45"/>
    <s v="045 - KESWICK - 1 ANZAC HIGHWAY UNDERCROFT &amp; DECK CARPARK"/>
    <b v="1"/>
    <m/>
    <b v="1"/>
    <n v="501"/>
    <s v=""/>
    <s v=""/>
    <s v="371-Allowance for repairing bitumen floor damage (assume 30% every 5 years.)-7"/>
    <n v="0"/>
    <s v="7-7B--371"/>
    <s v=""/>
    <s v="7-7B-"/>
    <n v="0"/>
    <m/>
    <s v="not APN"/>
    <s v="not APN"/>
    <n v="0"/>
    <n v="0.61163824655979571"/>
    <n v="131670.8447439353"/>
    <s v="direct"/>
    <n v="1"/>
    <n v="0.10013133279839573"/>
    <m/>
    <n v="1"/>
    <x v="0"/>
    <n v="0.93750240967821841"/>
    <n v="123441.73423180592"/>
    <x v="0"/>
    <x v="0"/>
    <n v="0"/>
    <x v="0"/>
    <x v="0"/>
    <n v="350000"/>
    <s v="Other smaller work items"/>
    <s v="Metropolitan"/>
    <x v="0"/>
  </r>
  <r>
    <n v="1523"/>
    <s v="26-26D-______197"/>
    <n v="4395"/>
    <x v="9"/>
    <x v="9"/>
    <x v="12"/>
    <x v="10"/>
    <s v=""/>
    <s v=""/>
    <s v="XR"/>
    <s v="Roads, Footpaths and Paved Areas"/>
    <s v="C"/>
    <x v="2"/>
    <n v="197"/>
    <x v="304"/>
    <s v="m²"/>
    <n v="500"/>
    <n v="25"/>
    <n v="12500"/>
    <s v="33_XR"/>
    <s v="04__C"/>
    <s v="26-26D"/>
    <n v="151"/>
    <s v="151 - WUDINNA - LEFEVRE STREET EXTERNAL WORKS"/>
    <b v="1"/>
    <m/>
    <b v="1"/>
    <n v="1523"/>
    <s v=""/>
    <s v=""/>
    <s v="197-Allowance to take up existing asphalt pavement including sub base-26"/>
    <n v="0"/>
    <s v="26-26D--197"/>
    <s v=""/>
    <s v="26-26D-"/>
    <n v="0"/>
    <m/>
    <s v="not APN"/>
    <s v="not APN"/>
    <n v="0"/>
    <n v="1.0929896606695513"/>
    <n v="26162.37075836939"/>
    <s v="direct"/>
    <n v="1"/>
    <n v="7.5354091685055094E-2"/>
    <m/>
    <n v="0"/>
    <x v="1"/>
    <n v="0.95212352617715845"/>
    <n v="24909.808699612844"/>
    <x v="0"/>
    <x v="0"/>
    <n v="0"/>
    <x v="3"/>
    <x v="3"/>
    <n v="300000"/>
    <s v="Other smaller work items"/>
    <s v="Regional"/>
    <x v="1"/>
  </r>
  <r>
    <n v="127"/>
    <s v="1-1B-1BP_____389"/>
    <n v="380"/>
    <x v="23"/>
    <x v="23"/>
    <x v="162"/>
    <x v="88"/>
    <s v="1BP"/>
    <s v="Pole Production Workshop"/>
    <s v="PF"/>
    <s v="Professional Fees"/>
    <s v="PF"/>
    <x v="5"/>
    <n v="389"/>
    <x v="37"/>
    <s v="Item"/>
    <s v="-"/>
    <s v="-"/>
    <n v="2602.9899999999998"/>
    <s v="54_PF"/>
    <s v="09_PF"/>
    <s v="1-1B-1BP"/>
    <n v="13"/>
    <s v="013 - ANGLE PARK - 500 GRAND JUNCTION ROAD POLE CONSTRUCTION Pole Production Workshop"/>
    <b v="1"/>
    <m/>
    <b v="1"/>
    <n v="127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B-1BP-389"/>
    <s v=""/>
    <s v="1-1B-1BP"/>
    <n v="0"/>
    <n v="10"/>
    <s v="minor"/>
    <n v="0.64107827426810471"/>
    <n v="4271.7103371371331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320"/>
    <s v="4-4E-________129"/>
    <n v="962"/>
    <x v="14"/>
    <x v="14"/>
    <x v="33"/>
    <x v="11"/>
    <s v=""/>
    <s v=""/>
    <s v="XR"/>
    <s v="Roads, Footpaths and Paved Areas"/>
    <s v="C"/>
    <x v="2"/>
    <n v="129"/>
    <x v="188"/>
    <s v="m²"/>
    <n v="6020"/>
    <n v="85"/>
    <n v="511700"/>
    <s v="33_XR"/>
    <s v="04__C"/>
    <s v="4-4E"/>
    <n v="35"/>
    <s v="035 - ELIZABETH - PEWSEY AVENUE EXTERNAL WORKS"/>
    <b v="1"/>
    <m/>
    <b v="1"/>
    <n v="320"/>
    <s v=""/>
    <s v=""/>
    <s v="129-Full depth pavement including asphalt wearing course-4"/>
    <n v="0"/>
    <s v="4-4E--129"/>
    <s v=""/>
    <s v="4-4E-"/>
    <n v="0"/>
    <m/>
    <s v="not APN"/>
    <s v="not APN"/>
    <n v="0"/>
    <n v="0.60990146274489099"/>
    <n v="823786.57848656073"/>
    <s v="direct"/>
    <n v="1"/>
    <n v="0.10001910898994268"/>
    <m/>
    <n v="0"/>
    <x v="0"/>
    <n v="0.9376777496183254"/>
    <n v="772446.34508105821"/>
    <x v="0"/>
    <x v="0"/>
    <n v="0"/>
    <x v="3"/>
    <x v="3"/>
    <n v="300000"/>
    <s v="Full depth pavement including asphalt wearing course"/>
    <s v="Metropolitan"/>
    <x v="1"/>
  </r>
  <r>
    <n v="532"/>
    <s v="9--__________129"/>
    <n v="1456"/>
    <x v="25"/>
    <x v="25"/>
    <x v="53"/>
    <x v="39"/>
    <s v=""/>
    <s v=""/>
    <s v="XR"/>
    <s v="Roads, Footpaths and Paved Areas"/>
    <s v="C"/>
    <x v="2"/>
    <n v="129"/>
    <x v="188"/>
    <s v="m²"/>
    <n v="7600"/>
    <n v="85"/>
    <n v="646000"/>
    <s v="33_XR"/>
    <s v="04__C"/>
    <s v="9"/>
    <n v="47"/>
    <s v="047 - KESWICK (CARPARK) - RAILWAY TERRACE"/>
    <b v="1"/>
    <m/>
    <b v="1"/>
    <n v="532"/>
    <s v=""/>
    <s v=""/>
    <s v="129-Full depth pavement including asphalt wearing course-9"/>
    <n v="0"/>
    <s v="9---129"/>
    <s v=""/>
    <s v="9--"/>
    <n v="1"/>
    <m/>
    <s v="not APN"/>
    <s v="not APN"/>
    <n v="0"/>
    <n v="0.61021334565375218"/>
    <n v="1040197.8212923239"/>
    <s v="direct"/>
    <n v="1"/>
    <n v="0.10000747395801769"/>
    <m/>
    <n v="0"/>
    <x v="0"/>
    <n v="0.93769557849786533"/>
    <n v="975388.89778892475"/>
    <x v="1"/>
    <x v="0"/>
    <n v="0"/>
    <x v="3"/>
    <x v="3"/>
    <n v="300000"/>
    <s v="Full depth pavement including asphalt wearing course"/>
    <s v="Metropolitan"/>
    <x v="1"/>
  </r>
  <r>
    <n v="578"/>
    <s v="10-10D-______129"/>
    <n v="1596"/>
    <x v="20"/>
    <x v="20"/>
    <x v="56"/>
    <x v="10"/>
    <s v=""/>
    <s v=""/>
    <s v="XR"/>
    <s v="Roads, Footpaths and Paved Areas"/>
    <s v="C"/>
    <x v="2"/>
    <n v="129"/>
    <x v="188"/>
    <s v="m²"/>
    <n v="3250"/>
    <n v="85"/>
    <n v="276250"/>
    <s v="33_XR"/>
    <s v="04__C"/>
    <s v="10-10D"/>
    <n v="52"/>
    <s v="052 - KURRALTA PARK - 31-33 BROUGHTON AVENUE EXTERNAL WORKS"/>
    <b v="1"/>
    <m/>
    <b v="1"/>
    <n v="578"/>
    <s v=""/>
    <s v=""/>
    <s v="129-Full depth pavement including asphalt wearing course-10"/>
    <n v="0"/>
    <s v="10-10D--129"/>
    <s v=""/>
    <s v="10-10D-"/>
    <n v="1"/>
    <m/>
    <s v="not APN"/>
    <s v="not APN"/>
    <n v="0"/>
    <n v="0.61025730693408753"/>
    <n v="444833.5810405417"/>
    <s v="direct"/>
    <n v="1"/>
    <n v="0.10000660465164211"/>
    <m/>
    <n v="0"/>
    <x v="0"/>
    <n v="0.93772246917954194"/>
    <n v="417130.44398731465"/>
    <x v="1"/>
    <x v="0"/>
    <n v="0"/>
    <x v="3"/>
    <x v="3"/>
    <n v="300000"/>
    <s v="Full depth pavement including asphalt wearing course"/>
    <s v="Metropolitan"/>
    <x v="1"/>
  </r>
  <r>
    <n v="597"/>
    <s v="11-11A-______129"/>
    <n v="1646"/>
    <x v="2"/>
    <x v="2"/>
    <x v="57"/>
    <x v="42"/>
    <s v=""/>
    <s v=""/>
    <s v="XR"/>
    <s v="Roads, Footpaths and Paved Areas"/>
    <s v="C"/>
    <x v="2"/>
    <n v="129"/>
    <x v="188"/>
    <s v="m²"/>
    <n v="50"/>
    <n v="85"/>
    <n v="4250"/>
    <s v="33_XR"/>
    <s v="04__C"/>
    <s v="11-11A"/>
    <n v="54"/>
    <s v="054 - MARLESTON NORTH - 212 RICHMOND ROAD OIL TEST LAB (TRANSCARE)"/>
    <b v="1"/>
    <m/>
    <b v="1"/>
    <n v="597"/>
    <s v=""/>
    <s v=""/>
    <s v="129-Full depth pavement including asphalt wearing course-11"/>
    <n v="0"/>
    <s v="11-11A--129"/>
    <s v=""/>
    <s v="11-11A-"/>
    <n v="0"/>
    <m/>
    <s v="not APN"/>
    <s v="not APN"/>
    <n v="0"/>
    <n v="0.61212016055118357"/>
    <n v="6851.5106823425294"/>
    <s v="direct"/>
    <n v="1"/>
    <n v="0.10006665215412662"/>
    <m/>
    <n v="1"/>
    <x v="0"/>
    <n v="0.93726608827829794"/>
    <n v="6421.6886160361546"/>
    <x v="0"/>
    <x v="0"/>
    <n v="0"/>
    <x v="2"/>
    <x v="2"/>
    <n v="350000"/>
    <s v="Other smaller work items"/>
    <s v="Metropolitan"/>
    <x v="0"/>
  </r>
  <r>
    <n v="624"/>
    <s v="11-11C-______129"/>
    <n v="1725"/>
    <x v="2"/>
    <x v="2"/>
    <x v="59"/>
    <x v="44"/>
    <s v=""/>
    <s v=""/>
    <s v="XR"/>
    <s v="Roads, Footpaths and Paved Areas"/>
    <s v="C"/>
    <x v="2"/>
    <n v="129"/>
    <x v="188"/>
    <s v="m²"/>
    <n v="81"/>
    <n v="85"/>
    <n v="6885"/>
    <s v="33_XR"/>
    <s v="04__C"/>
    <s v="11-11C"/>
    <n v="56"/>
    <s v="056 - MARLESTON NORTH - 212 RICHMOND ROAD OUTPOST OFFICE"/>
    <b v="1"/>
    <m/>
    <b v="1"/>
    <n v="624"/>
    <s v=""/>
    <s v=""/>
    <s v="129-Full depth pavement including asphalt wearing course-11"/>
    <n v="0"/>
    <s v="11-11C--129"/>
    <s v=""/>
    <s v="11-11C-"/>
    <n v="0"/>
    <m/>
    <s v="not APN"/>
    <s v="not APN"/>
    <n v="0"/>
    <n v="0.64881864736005646"/>
    <n v="11352.116387073989"/>
    <s v="direct"/>
    <n v="1"/>
    <n v="0.101447873487424"/>
    <m/>
    <n v="1"/>
    <x v="0"/>
    <n v="0.93574132025883394"/>
    <n v="10622.644375772559"/>
    <x v="0"/>
    <x v="0"/>
    <n v="0"/>
    <x v="1"/>
    <x v="2"/>
    <n v="350000"/>
    <s v="Other smaller work items"/>
    <s v="Metropolitan"/>
    <x v="0"/>
  </r>
  <r>
    <n v="669"/>
    <s v="11-11F-______129"/>
    <n v="1850"/>
    <x v="2"/>
    <x v="2"/>
    <x v="61"/>
    <x v="46"/>
    <s v=""/>
    <s v=""/>
    <s v="XR"/>
    <s v="Roads, Footpaths and Paved Areas"/>
    <s v="C"/>
    <x v="2"/>
    <n v="129"/>
    <x v="188"/>
    <s v="m²"/>
    <n v="238"/>
    <n v="85"/>
    <n v="20230"/>
    <s v="33_XR"/>
    <s v="04__C"/>
    <s v="11-11F"/>
    <n v="59"/>
    <s v="059 - MARLESTON NORTH - 212 RICHMOND ROAD EXTERNAL STORAGE AREA"/>
    <b v="1"/>
    <m/>
    <b v="1"/>
    <n v="669"/>
    <s v=""/>
    <s v=""/>
    <s v="129-Full depth pavement including asphalt wearing course-11"/>
    <n v="0"/>
    <s v="11-11F--129"/>
    <s v=""/>
    <s v="11-11F-"/>
    <n v="0"/>
    <m/>
    <s v="not APN"/>
    <s v="not APN"/>
    <n v="0"/>
    <n v="0.61371626072635876"/>
    <n v="32645.47995449424"/>
    <s v="direct"/>
    <n v="1"/>
    <n v="0.10016283403972752"/>
    <m/>
    <n v="1"/>
    <x v="0"/>
    <n v="0.93688714903917125"/>
    <n v="30585.130643581524"/>
    <x v="0"/>
    <x v="0"/>
    <n v="0"/>
    <x v="1"/>
    <x v="4"/>
    <n v="350000"/>
    <s v="Other smaller work items"/>
    <s v="Metropolitan"/>
    <x v="0"/>
  </r>
  <r>
    <n v="685"/>
    <s v="11-11G-______129"/>
    <n v="1892"/>
    <x v="2"/>
    <x v="2"/>
    <x v="62"/>
    <x v="47"/>
    <s v=""/>
    <s v=""/>
    <s v="XR"/>
    <s v="Roads, Footpaths and Paved Areas"/>
    <s v="C"/>
    <x v="2"/>
    <n v="129"/>
    <x v="188"/>
    <s v="m²"/>
    <n v="296"/>
    <n v="85"/>
    <n v="25160"/>
    <s v="33_XR"/>
    <s v="04__C"/>
    <s v="11-11G"/>
    <n v="60"/>
    <s v="060 - MARLESTON NORTH - 212 RICHMOND ROAD CARPARK"/>
    <b v="1"/>
    <m/>
    <b v="1"/>
    <n v="685"/>
    <s v=""/>
    <s v=""/>
    <s v="129-Full depth pavement including asphalt wearing course-11"/>
    <n v="0"/>
    <s v="11-11G--129"/>
    <s v=""/>
    <s v="11-11G-"/>
    <n v="0"/>
    <m/>
    <s v="not APN"/>
    <s v="not APN"/>
    <n v="0"/>
    <n v="0.61617471863848472"/>
    <n v="40662.955920944274"/>
    <s v="direct"/>
    <n v="1"/>
    <n v="0.100463074026146"/>
    <m/>
    <n v="1"/>
    <x v="0"/>
    <n v="0.93630816115801618"/>
    <n v="38073.057485588797"/>
    <x v="0"/>
    <x v="0"/>
    <n v="0"/>
    <x v="1"/>
    <x v="4"/>
    <n v="350000"/>
    <s v="Other smaller work items"/>
    <s v="Metropolitan"/>
    <x v="0"/>
  </r>
  <r>
    <n v="702"/>
    <s v="11-11I-______129"/>
    <n v="1942"/>
    <x v="2"/>
    <x v="2"/>
    <x v="63"/>
    <x v="48"/>
    <s v=""/>
    <s v=""/>
    <s v="XR"/>
    <s v="Roads, Footpaths and Paved Areas"/>
    <s v="C"/>
    <x v="2"/>
    <n v="129"/>
    <x v="188"/>
    <s v="m²"/>
    <n v="35"/>
    <n v="85"/>
    <n v="2975"/>
    <s v="33_XR"/>
    <s v="04__C"/>
    <s v="11-11I"/>
    <n v="62"/>
    <s v="062 - MARLESTON NORTH - 212 RICHMOND ROAD WHITE HOUSE"/>
    <b v="1"/>
    <m/>
    <b v="1"/>
    <n v="702"/>
    <s v=""/>
    <s v=""/>
    <s v="129-Full depth pavement including asphalt wearing course-11"/>
    <n v="0"/>
    <s v="11-11I--129"/>
    <s v=""/>
    <s v="11-11I-"/>
    <n v="0"/>
    <m/>
    <s v="not APN"/>
    <s v="not APN"/>
    <n v="0"/>
    <n v="0.6230483460559797"/>
    <n v="4828.5688295165392"/>
    <s v="direct"/>
    <n v="1"/>
    <n v="0.10100902905646189"/>
    <m/>
    <n v="1"/>
    <x v="0"/>
    <n v="0.93612882374957951"/>
    <n v="4520.1624587692013"/>
    <x v="0"/>
    <x v="0"/>
    <n v="0"/>
    <x v="1"/>
    <x v="2"/>
    <n v="350000"/>
    <s v="Other smaller work items"/>
    <s v="Metropolitan"/>
    <x v="0"/>
  </r>
  <r>
    <n v="734"/>
    <s v="11-11L-______129"/>
    <n v="2040"/>
    <x v="2"/>
    <x v="2"/>
    <x v="66"/>
    <x v="51"/>
    <s v=""/>
    <s v=""/>
    <s v="XR"/>
    <s v="Roads, Footpaths and Paved Areas"/>
    <s v="C"/>
    <x v="2"/>
    <n v="129"/>
    <x v="188"/>
    <s v="m²"/>
    <n v="280"/>
    <n v="85"/>
    <n v="23800"/>
    <s v="33_XR"/>
    <s v="04__C"/>
    <s v="11-11L"/>
    <n v="65"/>
    <s v="065 - MARLESTON NORTH - 212 RICHMOND ROAD HV OFFICE/TEST CENTRE"/>
    <b v="1"/>
    <m/>
    <b v="1"/>
    <n v="734"/>
    <s v=""/>
    <s v=""/>
    <s v="129-Full depth pavement including asphalt wearing course-11"/>
    <n v="0"/>
    <s v="11-11L--129"/>
    <s v=""/>
    <s v="11-11L-"/>
    <n v="0"/>
    <m/>
    <s v="not APN"/>
    <s v="not APN"/>
    <n v="0"/>
    <n v="0.6228022082018928"/>
    <n v="38622.692555205045"/>
    <s v="direct"/>
    <n v="1"/>
    <n v="0.10055018063732983"/>
    <m/>
    <n v="1"/>
    <x v="0"/>
    <n v="0.93682307135902132"/>
    <n v="36182.629463722398"/>
    <x v="0"/>
    <x v="0"/>
    <n v="0"/>
    <x v="1"/>
    <x v="2"/>
    <n v="350000"/>
    <s v="Other smaller work items"/>
    <s v="Metropolitan"/>
    <x v="0"/>
  </r>
  <r>
    <n v="771"/>
    <s v="11-11O-______129"/>
    <n v="2147"/>
    <x v="2"/>
    <x v="2"/>
    <x v="3"/>
    <x v="3"/>
    <s v=""/>
    <s v=""/>
    <s v="XR"/>
    <s v="Roads, Footpaths and Paved Areas"/>
    <s v="C"/>
    <x v="2"/>
    <n v="129"/>
    <x v="188"/>
    <s v="m²"/>
    <n v="392"/>
    <n v="85"/>
    <n v="33320"/>
    <s v="33_XR"/>
    <s v="04__C"/>
    <s v="11-11O"/>
    <n v="68"/>
    <s v="068 - MARLESTON NORTH - 212 RICHMOND ROAD SUBSTATION WORKSHOP"/>
    <b v="1"/>
    <m/>
    <b v="1"/>
    <n v="771"/>
    <s v=""/>
    <s v=""/>
    <s v="129-Full depth pavement including asphalt wearing course-11"/>
    <n v="0"/>
    <s v="11-11O--129"/>
    <s v=""/>
    <s v="11-11O-"/>
    <n v="0"/>
    <m/>
    <s v="not APN"/>
    <s v="not APN"/>
    <n v="0"/>
    <n v="0.61324529076056544"/>
    <n v="53753.333088142041"/>
    <s v="direct"/>
    <n v="1"/>
    <n v="0.10023024209444778"/>
    <m/>
    <n v="1"/>
    <x v="0"/>
    <n v="0.93757152251472631"/>
    <n v="50397.594343690551"/>
    <x v="0"/>
    <x v="0"/>
    <n v="0"/>
    <x v="2"/>
    <x v="2"/>
    <n v="350000"/>
    <s v="Other smaller work items"/>
    <s v="Metropolitan"/>
    <x v="0"/>
  </r>
  <r>
    <n v="787"/>
    <s v="11-11P-______129"/>
    <n v="2190"/>
    <x v="2"/>
    <x v="2"/>
    <x v="67"/>
    <x v="52"/>
    <s v=""/>
    <s v=""/>
    <s v="XR"/>
    <s v="Roads, Footpaths and Paved Areas"/>
    <s v="C"/>
    <x v="2"/>
    <n v="129"/>
    <x v="188"/>
    <s v="m²"/>
    <n v="210"/>
    <n v="85"/>
    <n v="17850"/>
    <s v="33_XR"/>
    <s v="04__C"/>
    <s v="11-11P"/>
    <n v="69"/>
    <s v="069 - MARLESTON NORTH - 212 RICHMOND ROAD SUBSTATION STORE"/>
    <b v="1"/>
    <m/>
    <b v="1"/>
    <n v="787"/>
    <s v=""/>
    <s v=""/>
    <s v="129-Full depth pavement including asphalt wearing course-11"/>
    <n v="0"/>
    <s v="11-11P--129"/>
    <s v=""/>
    <s v="11-11P-"/>
    <n v="0"/>
    <m/>
    <s v="not APN"/>
    <s v="not APN"/>
    <n v="0"/>
    <n v="0.61351805236564083"/>
    <n v="28801.297234726688"/>
    <s v="direct"/>
    <n v="1"/>
    <n v="0.10023088183630995"/>
    <m/>
    <n v="1"/>
    <x v="0"/>
    <n v="0.93736884466699133"/>
    <n v="26997.438713826366"/>
    <x v="0"/>
    <x v="0"/>
    <n v="0"/>
    <x v="2"/>
    <x v="2"/>
    <n v="350000"/>
    <s v="Other smaller work items"/>
    <s v="Metropolitan"/>
    <x v="0"/>
  </r>
  <r>
    <n v="799"/>
    <s v="11-11Q-______129"/>
    <n v="2224"/>
    <x v="2"/>
    <x v="2"/>
    <x v="68"/>
    <x v="53"/>
    <s v=""/>
    <s v=""/>
    <s v="XR"/>
    <s v="Roads, Footpaths and Paved Areas"/>
    <s v="C"/>
    <x v="2"/>
    <n v="129"/>
    <x v="188"/>
    <s v="m²"/>
    <n v="882"/>
    <n v="85"/>
    <n v="74970"/>
    <s v="33_XR"/>
    <s v="04__C"/>
    <s v="11-11Q"/>
    <n v="70"/>
    <s v="070 - MARLESTON NORTH - 212 RICHMOND ROAD SUBSTATION EXTERNAL STORAGE"/>
    <b v="1"/>
    <m/>
    <b v="1"/>
    <n v="799"/>
    <s v=""/>
    <s v=""/>
    <s v="129-Full depth pavement including asphalt wearing course-11"/>
    <n v="0"/>
    <s v="11-11Q--129"/>
    <s v=""/>
    <s v="11-11Q-"/>
    <n v="0"/>
    <m/>
    <s v="not APN"/>
    <s v="not APN"/>
    <n v="0"/>
    <n v="0.6163046866364541"/>
    <n v="121174.36235713496"/>
    <s v="direct"/>
    <n v="1"/>
    <n v="0.10005485338070869"/>
    <m/>
    <n v="1"/>
    <x v="0"/>
    <n v="0.93674222528610207"/>
    <n v="113509.14184204709"/>
    <x v="0"/>
    <x v="0"/>
    <n v="0"/>
    <x v="1"/>
    <x v="4"/>
    <n v="350000"/>
    <s v="Other smaller work items"/>
    <s v="Metropolitan"/>
    <x v="0"/>
  </r>
  <r>
    <n v="921"/>
    <s v="12-12H-______129"/>
    <n v="2598"/>
    <x v="3"/>
    <x v="3"/>
    <x v="76"/>
    <x v="11"/>
    <s v=""/>
    <s v=""/>
    <s v="XR"/>
    <s v="Roads, Footpaths and Paved Areas"/>
    <s v="C"/>
    <x v="2"/>
    <n v="129"/>
    <x v="188"/>
    <s v="m²"/>
    <n v="3687"/>
    <n v="85"/>
    <n v="313395"/>
    <s v="33_XR"/>
    <s v="04__C"/>
    <s v="12-12H"/>
    <n v="82"/>
    <s v="082 - MARLESTON SOUTH - 41-55 BARNES AVENUE EXTERNAL WORKS"/>
    <b v="1"/>
    <m/>
    <b v="1"/>
    <n v="921"/>
    <s v=""/>
    <s v=""/>
    <s v="129-Full depth pavement including asphalt wearing course-12"/>
    <n v="0"/>
    <s v="12-12H--129"/>
    <s v=""/>
    <s v="12-12H-"/>
    <n v="0"/>
    <m/>
    <s v="not APN"/>
    <s v="not APN"/>
    <n v="0"/>
    <n v="0.61017403715802609"/>
    <n v="504620.49237513961"/>
    <s v="direct"/>
    <n v="1"/>
    <n v="0.10004128457383138"/>
    <m/>
    <n v="0"/>
    <x v="0"/>
    <n v="0.93768980778685429"/>
    <n v="473177.49250055244"/>
    <x v="0"/>
    <x v="0"/>
    <n v="0"/>
    <x v="3"/>
    <x v="3"/>
    <n v="300000"/>
    <s v="Full depth pavement including asphalt wearing course"/>
    <s v="Metropolitan"/>
    <x v="1"/>
  </r>
  <r>
    <n v="1053"/>
    <s v="15-15J-______129"/>
    <n v="3015"/>
    <x v="1"/>
    <x v="1"/>
    <x v="86"/>
    <x v="10"/>
    <s v=""/>
    <s v=""/>
    <s v="XR"/>
    <s v="Roads, Footpaths and Paved Areas"/>
    <s v="C"/>
    <x v="2"/>
    <n v="129"/>
    <x v="188"/>
    <s v="m²"/>
    <n v="9730"/>
    <n v="85"/>
    <n v="827050"/>
    <s v="33_XR"/>
    <s v="04__C"/>
    <s v="15-15J"/>
    <n v="102"/>
    <s v="102 - ST MARYS - 33 AYLIFFES ROAD EXTERNAL WORKS"/>
    <b v="1"/>
    <m/>
    <b v="1"/>
    <n v="1053"/>
    <s v=""/>
    <s v=""/>
    <s v="129-Full depth pavement including asphalt wearing course-15"/>
    <n v="0"/>
    <s v="15-15J--129"/>
    <s v=""/>
    <s v="15-15J-"/>
    <n v="0"/>
    <m/>
    <s v="not APN"/>
    <s v="not APN"/>
    <n v="0"/>
    <n v="0.60923415025592087"/>
    <n v="1330917.1039691593"/>
    <s v="direct"/>
    <n v="1"/>
    <n v="0.10001101781622007"/>
    <m/>
    <n v="1"/>
    <x v="0"/>
    <n v="0.93773464755348201"/>
    <n v="1248047.0814134206"/>
    <x v="0"/>
    <x v="0"/>
    <n v="0"/>
    <x v="2"/>
    <x v="4"/>
    <n v="350000"/>
    <s v="Full depth pavement including asphalt wearing course"/>
    <s v="Metropolitan"/>
    <x v="0"/>
  </r>
  <r>
    <n v="1167"/>
    <s v="20-20C-______129"/>
    <n v="3364"/>
    <x v="32"/>
    <x v="32"/>
    <x v="95"/>
    <x v="11"/>
    <s v=""/>
    <s v=""/>
    <s v="XR"/>
    <s v="Roads, Footpaths and Paved Areas"/>
    <s v="C"/>
    <x v="2"/>
    <n v="129"/>
    <x v="188"/>
    <s v="m²"/>
    <n v="2018"/>
    <n v="85"/>
    <n v="171530"/>
    <s v="33_XR"/>
    <s v="04__C"/>
    <s v="20-20C"/>
    <n v="117"/>
    <s v="117 - BARMERA - 59-61 TONKIN AVENUE EXTERNAL WORKS"/>
    <b v="1"/>
    <m/>
    <b v="1"/>
    <n v="1167"/>
    <s v=""/>
    <s v=""/>
    <s v="129-Full depth pavement including asphalt wearing course-20"/>
    <n v="0"/>
    <s v="20-20C--129"/>
    <s v=""/>
    <s v="20-20C-"/>
    <n v="0"/>
    <m/>
    <s v="not APN"/>
    <s v="not APN"/>
    <n v="0"/>
    <n v="0.85420873979310619"/>
    <n v="318052.42513671151"/>
    <s v="direct"/>
    <n v="1"/>
    <n v="8.5880290772047146E-2"/>
    <m/>
    <n v="0"/>
    <x v="1"/>
    <n v="0.94538491392226898"/>
    <n v="300681.96456063888"/>
    <x v="0"/>
    <x v="0"/>
    <n v="0"/>
    <x v="3"/>
    <x v="3"/>
    <n v="300000"/>
    <s v="Full depth pavement including asphalt wearing course"/>
    <s v="Regional"/>
    <x v="1"/>
  </r>
  <r>
    <n v="1266"/>
    <s v="21-21F-______129"/>
    <n v="3641"/>
    <x v="4"/>
    <x v="4"/>
    <x v="21"/>
    <x v="11"/>
    <s v=""/>
    <s v=""/>
    <s v="XR"/>
    <s v="Roads, Footpaths and Paved Areas"/>
    <s v="C"/>
    <x v="2"/>
    <n v="129"/>
    <x v="188"/>
    <s v="m²"/>
    <n v="1725"/>
    <n v="85"/>
    <n v="146625"/>
    <s v="33_XR"/>
    <s v="04__C"/>
    <s v="21-21F"/>
    <n v="124"/>
    <s v="124 - MT GAMBIER - 18 AVEY ROAD EXTERNAL WORKS"/>
    <b v="1"/>
    <m/>
    <b v="1"/>
    <n v="1266"/>
    <s v=""/>
    <s v=""/>
    <s v="129-Full depth pavement including asphalt wearing course-21"/>
    <n v="0"/>
    <s v="21-21F--129"/>
    <s v=""/>
    <s v="21-21F-"/>
    <n v="0"/>
    <m/>
    <s v="not APN"/>
    <s v="not APN"/>
    <n v="0"/>
    <n v="0.85389854395110565"/>
    <n v="271827.87400683085"/>
    <s v="direct"/>
    <n v="1"/>
    <n v="8.5919720487986947E-2"/>
    <m/>
    <n v="0"/>
    <x v="1"/>
    <n v="0.94570085343520061"/>
    <n v="257067.85243573613"/>
    <x v="0"/>
    <x v="0"/>
    <n v="0"/>
    <x v="3"/>
    <x v="3"/>
    <n v="300000"/>
    <s v="Other smaller work items"/>
    <s v="Regional"/>
    <x v="1"/>
  </r>
  <r>
    <n v="1333"/>
    <s v="22-22E-______129"/>
    <n v="3839"/>
    <x v="15"/>
    <x v="15"/>
    <x v="22"/>
    <x v="11"/>
    <s v=""/>
    <s v=""/>
    <s v="XR"/>
    <s v="Roads, Footpaths and Paved Areas"/>
    <s v="C"/>
    <x v="2"/>
    <n v="129"/>
    <x v="188"/>
    <s v="m²"/>
    <n v="850"/>
    <n v="85"/>
    <n v="72250"/>
    <s v="33_XR"/>
    <s v="04__C"/>
    <s v="22-22E"/>
    <n v="130"/>
    <s v="130 - NARACOORTE - 99 CEDAR AVENUE EXTERNAL WORKS"/>
    <b v="1"/>
    <m/>
    <b v="1"/>
    <n v="1333"/>
    <s v=""/>
    <s v=""/>
    <s v="129-Full depth pavement including asphalt wearing course-22"/>
    <n v="0"/>
    <s v="22-22E--129"/>
    <s v=""/>
    <s v="22-22E-"/>
    <n v="0"/>
    <m/>
    <s v="not APN"/>
    <s v="not APN"/>
    <n v="0"/>
    <n v="0.85124977011494252"/>
    <n v="133752.79589080461"/>
    <s v="direct"/>
    <n v="1"/>
    <n v="8.5896096871919E-2"/>
    <m/>
    <n v="0"/>
    <x v="1"/>
    <n v="0.94598243758658718"/>
    <n v="126527.79589080461"/>
    <x v="0"/>
    <x v="0"/>
    <n v="0"/>
    <x v="3"/>
    <x v="3"/>
    <n v="300000"/>
    <s v="Other smaller work items"/>
    <s v="Regional"/>
    <x v="1"/>
  </r>
  <r>
    <n v="1390"/>
    <s v="23-23D-______129"/>
    <n v="3998"/>
    <x v="21"/>
    <x v="21"/>
    <x v="103"/>
    <x v="11"/>
    <s v=""/>
    <s v=""/>
    <s v="XR"/>
    <s v="Roads, Footpaths and Paved Areas"/>
    <s v="C"/>
    <x v="2"/>
    <n v="129"/>
    <x v="188"/>
    <s v="m²"/>
    <n v="1500"/>
    <n v="85"/>
    <n v="127500"/>
    <s v="33_XR"/>
    <s v="04__C"/>
    <s v="23-23D"/>
    <n v="135"/>
    <s v="135 - BORDERTOWN - POWER HOUSE ROAD EXTERNAL WORKS"/>
    <b v="1"/>
    <m/>
    <b v="1"/>
    <n v="1390"/>
    <s v=""/>
    <s v=""/>
    <s v="129-Full depth pavement including asphalt wearing course-23"/>
    <n v="0"/>
    <s v="23-23D--129"/>
    <s v=""/>
    <s v="23-23D-"/>
    <n v="0"/>
    <m/>
    <s v="not APN"/>
    <s v="not APN"/>
    <n v="0"/>
    <n v="0.85517256346179138"/>
    <n v="236534.50184137843"/>
    <s v="direct"/>
    <n v="1"/>
    <n v="8.5919668035966471E-2"/>
    <m/>
    <n v="0"/>
    <x v="1"/>
    <n v="0.94540895322943974"/>
    <n v="223621.83578850457"/>
    <x v="0"/>
    <x v="0"/>
    <n v="0"/>
    <x v="3"/>
    <x v="3"/>
    <n v="300000"/>
    <s v="Other smaller work items"/>
    <s v="Regional"/>
    <x v="1"/>
  </r>
  <r>
    <n v="1435"/>
    <s v="24-24D-______129"/>
    <n v="4128"/>
    <x v="19"/>
    <x v="19"/>
    <x v="105"/>
    <x v="11"/>
    <s v=""/>
    <s v=""/>
    <s v="XR"/>
    <s v="Roads, Footpaths and Paved Areas"/>
    <s v="C"/>
    <x v="2"/>
    <n v="129"/>
    <x v="188"/>
    <s v="m²"/>
    <n v="1100"/>
    <n v="85"/>
    <n v="93500"/>
    <s v="33_XR"/>
    <s v="04__C"/>
    <s v="24-24D"/>
    <n v="140"/>
    <s v="140 - MURRAY BRIDGE - 16-18 WILLOW AVENUE EXTERNAL WORKS"/>
    <b v="1"/>
    <m/>
    <b v="1"/>
    <n v="1435"/>
    <s v=""/>
    <s v=""/>
    <s v="129-Full depth pavement including asphalt wearing course-24"/>
    <n v="0"/>
    <s v="24-24D--129"/>
    <s v=""/>
    <s v="24-24D-"/>
    <n v="0"/>
    <m/>
    <s v="not APN"/>
    <s v="not APN"/>
    <n v="0"/>
    <n v="0.66022781021484034"/>
    <n v="155231.30025508758"/>
    <s v="direct"/>
    <n v="1"/>
    <n v="9.6928552885019961E-2"/>
    <m/>
    <n v="0"/>
    <x v="1"/>
    <n v="0.9392244191858703"/>
    <n v="145797.02782155207"/>
    <x v="0"/>
    <x v="0"/>
    <n v="0"/>
    <x v="3"/>
    <x v="3"/>
    <n v="300000"/>
    <s v="Other smaller work items"/>
    <s v="Regional"/>
    <x v="1"/>
  </r>
  <r>
    <n v="1480"/>
    <s v="25-25E-______129"/>
    <n v="4262"/>
    <x v="16"/>
    <x v="16"/>
    <x v="107"/>
    <x v="10"/>
    <s v=""/>
    <s v=""/>
    <s v="XR"/>
    <s v="Roads, Footpaths and Paved Areas"/>
    <s v="C"/>
    <x v="2"/>
    <n v="129"/>
    <x v="188"/>
    <s v="m²"/>
    <n v="4350"/>
    <n v="85"/>
    <n v="369750"/>
    <s v="33_XR"/>
    <s v="04__C"/>
    <s v="25-25E"/>
    <n v="146"/>
    <s v="146 - WHYALLA - 61-65 MCRITCHIE CRESCENT EXTERNAL WORKS"/>
    <b v="1"/>
    <m/>
    <b v="1"/>
    <n v="1480"/>
    <s v=""/>
    <s v=""/>
    <s v="129-Full depth pavement including asphalt wearing course-25"/>
    <n v="0"/>
    <s v="25-25E--129"/>
    <s v=""/>
    <s v="25-25E-"/>
    <n v="0"/>
    <m/>
    <s v="not APN"/>
    <s v="not APN"/>
    <n v="0"/>
    <n v="0.85344627537026885"/>
    <n v="685311.76031815691"/>
    <s v="direct"/>
    <n v="1"/>
    <n v="8.5871321516188273E-2"/>
    <m/>
    <n v="0"/>
    <x v="1"/>
    <n v="0.94554332103393723"/>
    <n v="647991.95779484371"/>
    <x v="0"/>
    <x v="0"/>
    <n v="0"/>
    <x v="3"/>
    <x v="3"/>
    <n v="300000"/>
    <s v="Full depth pavement including asphalt wearing course"/>
    <s v="Regional"/>
    <x v="1"/>
  </r>
  <r>
    <n v="1524"/>
    <s v="26-26D-______129"/>
    <n v="4396"/>
    <x v="9"/>
    <x v="9"/>
    <x v="12"/>
    <x v="10"/>
    <s v=""/>
    <s v=""/>
    <s v="XR"/>
    <s v="Roads, Footpaths and Paved Areas"/>
    <s v="C"/>
    <x v="2"/>
    <n v="129"/>
    <x v="188"/>
    <s v="m²"/>
    <n v="500"/>
    <n v="85"/>
    <n v="42500"/>
    <s v="33_XR"/>
    <s v="04__C"/>
    <s v="26-26D"/>
    <n v="151"/>
    <s v="151 - WUDINNA - LEFEVRE STREET EXTERNAL WORKS"/>
    <b v="1"/>
    <m/>
    <b v="1"/>
    <n v="1524"/>
    <s v=""/>
    <s v=""/>
    <s v="129-Full depth pavement including asphalt wearing course-26"/>
    <n v="0"/>
    <s v="26-26D--129"/>
    <s v=""/>
    <s v="26-26D-"/>
    <n v="0"/>
    <m/>
    <s v="not APN"/>
    <s v="not APN"/>
    <n v="0"/>
    <n v="1.0929896606695513"/>
    <n v="88952.06057845593"/>
    <s v="direct"/>
    <n v="1"/>
    <n v="7.5354091685055094E-2"/>
    <m/>
    <n v="0"/>
    <x v="1"/>
    <n v="0.95212352617715845"/>
    <n v="84693.349578683672"/>
    <x v="0"/>
    <x v="0"/>
    <n v="0"/>
    <x v="3"/>
    <x v="3"/>
    <n v="300000"/>
    <s v="Other smaller work items"/>
    <s v="Regional"/>
    <x v="1"/>
  </r>
  <r>
    <n v="1684"/>
    <s v="29-29G-______129"/>
    <n v="4893"/>
    <x v="34"/>
    <x v="34"/>
    <x v="122"/>
    <x v="10"/>
    <s v=""/>
    <s v=""/>
    <s v="XR"/>
    <s v="Roads, Footpaths and Paved Areas"/>
    <s v="C"/>
    <x v="2"/>
    <n v="129"/>
    <x v="188"/>
    <s v="m²"/>
    <n v="4750"/>
    <n v="85"/>
    <n v="403750"/>
    <s v="33_XR"/>
    <s v="04__C"/>
    <s v="29-29G"/>
    <n v="173"/>
    <s v="173 - PT LINCOLN - BEL AIRE DRIVE EXTERNAL WORKS"/>
    <b v="1"/>
    <m/>
    <b v="1"/>
    <n v="1684"/>
    <s v=""/>
    <s v=""/>
    <s v="129-Full depth pavement including asphalt wearing course-29"/>
    <n v="0"/>
    <s v="29-29G--129"/>
    <s v=""/>
    <s v="29-29G-"/>
    <n v="0"/>
    <m/>
    <s v="not APN"/>
    <s v="not APN"/>
    <n v="0"/>
    <n v="0.93321994863893165"/>
    <n v="780537.55426296871"/>
    <s v="direct"/>
    <n v="1"/>
    <n v="8.1982781983026887E-2"/>
    <m/>
    <n v="0"/>
    <x v="1"/>
    <n v="0.94792744924916217"/>
    <n v="739892.97285567538"/>
    <x v="0"/>
    <x v="0"/>
    <n v="0"/>
    <x v="3"/>
    <x v="3"/>
    <n v="300000"/>
    <s v="Full depth pavement including asphalt wearing course"/>
    <s v="Regional"/>
    <x v="1"/>
  </r>
  <r>
    <n v="1721"/>
    <s v="30-30E-______129"/>
    <n v="5010"/>
    <x v="35"/>
    <x v="35"/>
    <x v="125"/>
    <x v="10"/>
    <s v=""/>
    <s v=""/>
    <s v="XR"/>
    <s v="Roads, Footpaths and Paved Areas"/>
    <s v="C"/>
    <x v="2"/>
    <n v="129"/>
    <x v="188"/>
    <s v="m²"/>
    <n v="2050"/>
    <n v="85"/>
    <n v="174250"/>
    <s v="33_XR"/>
    <s v="04__C"/>
    <s v="30-30E"/>
    <n v="179"/>
    <s v="179 - CEDUNA - GOODES ROAD EXTERNAL WORKS"/>
    <b v="1"/>
    <m/>
    <b v="1"/>
    <n v="1721"/>
    <s v=""/>
    <s v=""/>
    <s v="129-Full depth pavement including asphalt wearing course-30"/>
    <n v="0"/>
    <s v="30-30E--129"/>
    <s v=""/>
    <s v="30-30E-"/>
    <n v="0"/>
    <m/>
    <s v="not APN"/>
    <s v="not APN"/>
    <n v="0"/>
    <n v="1.1750812567049809"/>
    <n v="379007.90898084291"/>
    <s v="direct"/>
    <n v="1"/>
    <n v="7.2225047930687403E-2"/>
    <m/>
    <n v="0"/>
    <x v="1"/>
    <n v="0.95349625446150599"/>
    <n v="361382.6216245211"/>
    <x v="0"/>
    <x v="0"/>
    <n v="0"/>
    <x v="3"/>
    <x v="3"/>
    <n v="300000"/>
    <s v="Full depth pavement including asphalt wearing course"/>
    <s v="Regional"/>
    <x v="1"/>
  </r>
  <r>
    <n v="1780"/>
    <s v="31-31E-______129"/>
    <n v="5188"/>
    <x v="36"/>
    <x v="36"/>
    <x v="130"/>
    <x v="11"/>
    <s v=""/>
    <s v=""/>
    <s v="XR"/>
    <s v="Roads, Footpaths and Paved Areas"/>
    <s v="C"/>
    <x v="2"/>
    <n v="129"/>
    <x v="188"/>
    <s v="m²"/>
    <n v="2027"/>
    <n v="85"/>
    <n v="172295"/>
    <s v="33_XR"/>
    <s v="04__C"/>
    <s v="31-31E"/>
    <n v="185"/>
    <s v="185 - CLARE - 14 LENNON STREET EXTERNAL WORKS"/>
    <b v="1"/>
    <m/>
    <b v="1"/>
    <n v="1780"/>
    <s v=""/>
    <s v=""/>
    <s v="129-Full depth pavement including asphalt wearing course-31"/>
    <n v="0"/>
    <s v="31-31E--129"/>
    <s v=""/>
    <s v="31-31E-"/>
    <n v="0"/>
    <m/>
    <s v="not APN"/>
    <s v="not APN"/>
    <n v="0"/>
    <n v="0.77328604418108149"/>
    <n v="305528.31898217945"/>
    <s v="direct"/>
    <n v="1"/>
    <n v="9.0181740672600763E-2"/>
    <m/>
    <n v="1"/>
    <x v="1"/>
    <n v="0.94348712174702043"/>
    <n v="288262.03428870201"/>
    <x v="0"/>
    <x v="0"/>
    <n v="0"/>
    <x v="2"/>
    <x v="4"/>
    <n v="350000"/>
    <s v="Other smaller work items"/>
    <s v="Regional"/>
    <x v="0"/>
  </r>
  <r>
    <n v="1887"/>
    <s v="34-34B-______129"/>
    <n v="5510"/>
    <x v="37"/>
    <x v="37"/>
    <x v="137"/>
    <x v="11"/>
    <s v=""/>
    <s v=""/>
    <s v="XR"/>
    <s v="Roads, Footpaths and Paved Areas"/>
    <s v="C"/>
    <x v="2"/>
    <n v="129"/>
    <x v="188"/>
    <s v="m²"/>
    <n v="195"/>
    <n v="85"/>
    <n v="16575"/>
    <s v="33_XR"/>
    <s v="04__C"/>
    <s v="34-34B"/>
    <n v="198"/>
    <s v="198 - KINGSCOTE - 32 TELEGRAPH ROAD EXTERNAL WORKS"/>
    <b v="1"/>
    <m/>
    <b v="1"/>
    <n v="1887"/>
    <s v=""/>
    <s v=""/>
    <s v="129-Full depth pavement including asphalt wearing course-34"/>
    <n v="0"/>
    <s v="34-34B--129"/>
    <s v=""/>
    <s v="34-34B-"/>
    <n v="1"/>
    <m/>
    <s v="not APN"/>
    <s v="not APN"/>
    <n v="0"/>
    <n v="1.4210537105613985"/>
    <n v="40128.965252555179"/>
    <s v="direct"/>
    <n v="1"/>
    <n v="6.4614742155653063E-2"/>
    <m/>
    <n v="0"/>
    <x v="1"/>
    <n v="0.95839587616008814"/>
    <n v="38459.434812620355"/>
    <x v="1"/>
    <x v="0"/>
    <n v="0"/>
    <x v="3"/>
    <x v="3"/>
    <n v="300000"/>
    <s v="Other smaller work items"/>
    <s v="Regional"/>
    <x v="1"/>
  </r>
  <r>
    <n v="1928"/>
    <s v="35-35D-______129"/>
    <n v="5637"/>
    <x v="8"/>
    <x v="8"/>
    <x v="140"/>
    <x v="11"/>
    <s v=""/>
    <s v=""/>
    <s v="XR"/>
    <s v="Roads, Footpaths and Paved Areas"/>
    <s v="C"/>
    <x v="2"/>
    <n v="129"/>
    <x v="188"/>
    <s v="m²"/>
    <n v="995"/>
    <n v="85"/>
    <n v="84575"/>
    <s v="33_XR"/>
    <s v="04__C"/>
    <s v="35-35D"/>
    <n v="203"/>
    <s v="203 - GUMERACHA - BIRDWOOD ROAD EXTERNAL WORKS"/>
    <b v="1"/>
    <m/>
    <b v="1"/>
    <n v="1928"/>
    <s v=""/>
    <s v=""/>
    <s v="129-Full depth pavement including asphalt wearing course-35"/>
    <n v="0"/>
    <s v="35-35D--129"/>
    <s v=""/>
    <s v="35-35D-"/>
    <n v="0"/>
    <m/>
    <s v="not APN"/>
    <s v="not APN"/>
    <n v="0"/>
    <n v="0.61101110530168357"/>
    <n v="136251.26423088988"/>
    <s v="direct"/>
    <n v="1"/>
    <n v="0.10027067941355537"/>
    <m/>
    <n v="0"/>
    <x v="1"/>
    <n v="0.93768701684070688"/>
    <n v="127761.04149743804"/>
    <x v="0"/>
    <x v="1"/>
    <n v="0"/>
    <x v="3"/>
    <x v="3"/>
    <n v="300000"/>
    <s v="Other smaller work items"/>
    <s v="Regional"/>
    <x v="1"/>
  </r>
  <r>
    <n v="1991"/>
    <s v="36-36D-______129"/>
    <n v="5817"/>
    <x v="13"/>
    <x v="13"/>
    <x v="142"/>
    <x v="11"/>
    <s v=""/>
    <s v=""/>
    <s v="XR"/>
    <s v="Roads, Footpaths and Paved Areas"/>
    <s v="C"/>
    <x v="2"/>
    <n v="129"/>
    <x v="188"/>
    <s v="m²"/>
    <n v="1992"/>
    <n v="85"/>
    <n v="169320"/>
    <s v="33_XR"/>
    <s v="04__C"/>
    <s v="36-36D"/>
    <n v="208"/>
    <s v="208 - MT BARKER - 31 ALEXANDRINA ROAD EXTERNAL WORKS"/>
    <b v="1"/>
    <m/>
    <b v="1"/>
    <n v="1991"/>
    <s v=""/>
    <s v=""/>
    <s v="129-Full depth pavement including asphalt wearing course-36"/>
    <n v="0"/>
    <s v="36-36D--129"/>
    <s v=""/>
    <s v="36-36D-"/>
    <n v="0"/>
    <m/>
    <s v="not APN"/>
    <s v="not APN"/>
    <n v="0"/>
    <n v="0.61161841435877295"/>
    <n v="272879.22991922748"/>
    <s v="direct"/>
    <n v="1"/>
    <n v="0.10003011747227523"/>
    <m/>
    <n v="0"/>
    <x v="1"/>
    <n v="0.93742058575417186"/>
    <n v="255802.60755102956"/>
    <x v="0"/>
    <x v="0"/>
    <n v="0"/>
    <x v="3"/>
    <x v="3"/>
    <n v="300000"/>
    <s v="Other smaller work items"/>
    <s v="Regional"/>
    <x v="1"/>
  </r>
  <r>
    <n v="2028"/>
    <s v="37-37E-______129"/>
    <n v="5935"/>
    <x v="38"/>
    <x v="38"/>
    <x v="145"/>
    <x v="10"/>
    <s v=""/>
    <s v=""/>
    <s v="XR"/>
    <s v="Roads, Footpaths and Paved Areas"/>
    <s v="C"/>
    <x v="2"/>
    <n v="129"/>
    <x v="188"/>
    <s v="m²"/>
    <n v="4100"/>
    <n v="85"/>
    <n v="348500"/>
    <s v="33_XR"/>
    <s v="04__C"/>
    <s v="37-37E"/>
    <n v="214"/>
    <s v="214 - VICTOR HARBOR - 45 MENTONE ROAD EXTERNAL WORKS"/>
    <b v="1"/>
    <m/>
    <b v="1"/>
    <n v="2028"/>
    <s v=""/>
    <s v=""/>
    <s v="129-Full depth pavement including asphalt wearing course-37"/>
    <n v="0"/>
    <s v="37-37E--129"/>
    <s v=""/>
    <s v="37-37E-"/>
    <n v="0"/>
    <m/>
    <s v="not APN"/>
    <s v="not APN"/>
    <n v="0"/>
    <n v="0.69174982492276005"/>
    <n v="589574.81398558186"/>
    <s v="direct"/>
    <n v="1"/>
    <n v="9.4915041306572731E-2"/>
    <m/>
    <n v="0"/>
    <x v="0"/>
    <n v="0.94034172309710606"/>
    <n v="554401.79647785786"/>
    <x v="0"/>
    <x v="0"/>
    <n v="0"/>
    <x v="3"/>
    <x v="3"/>
    <n v="300000"/>
    <s v="Full depth pavement including asphalt wearing course"/>
    <s v="Metropolitan"/>
    <x v="1"/>
  </r>
  <r>
    <n v="2046"/>
    <s v="38-38C-______129"/>
    <n v="5991"/>
    <x v="39"/>
    <x v="39"/>
    <x v="146"/>
    <x v="11"/>
    <s v=""/>
    <s v=""/>
    <s v="XR"/>
    <s v="Roads, Footpaths and Paved Areas"/>
    <s v="C"/>
    <x v="2"/>
    <n v="129"/>
    <x v="188"/>
    <s v="m²"/>
    <n v="1013"/>
    <n v="85"/>
    <n v="86105"/>
    <s v="33_XR"/>
    <s v="04__C"/>
    <s v="38-38C"/>
    <n v="218"/>
    <s v="218 - KADINA - SOUTH TERRACE EXTERNAL WORKS"/>
    <b v="1"/>
    <m/>
    <b v="1"/>
    <n v="2046"/>
    <s v=""/>
    <s v=""/>
    <s v="129-Full depth pavement including asphalt wearing course-38"/>
    <n v="0"/>
    <s v="38-38C--129"/>
    <s v=""/>
    <s v="38-38C-"/>
    <n v="1"/>
    <m/>
    <s v="not APN"/>
    <s v="not APN"/>
    <n v="0"/>
    <n v="0.772101308405169"/>
    <n v="152586.78316022709"/>
    <s v="direct"/>
    <n v="1"/>
    <n v="9.0139570678556769E-2"/>
    <m/>
    <n v="0"/>
    <x v="1"/>
    <n v="0.94341557945786936"/>
    <n v="143952.7484527179"/>
    <x v="1"/>
    <x v="0"/>
    <n v="0"/>
    <x v="3"/>
    <x v="3"/>
    <n v="300000"/>
    <s v="Other smaller work items"/>
    <s v="Regional"/>
    <x v="1"/>
  </r>
  <r>
    <n v="2094"/>
    <s v="39-39E-______129"/>
    <n v="6142"/>
    <x v="18"/>
    <x v="18"/>
    <x v="150"/>
    <x v="11"/>
    <s v=""/>
    <s v=""/>
    <s v="XR"/>
    <s v="Roads, Footpaths and Paved Areas"/>
    <s v="C"/>
    <x v="2"/>
    <n v="129"/>
    <x v="188"/>
    <s v="m²"/>
    <n v="2653"/>
    <n v="85"/>
    <n v="225505"/>
    <s v="33_XR"/>
    <s v="04__C"/>
    <s v="39-39E"/>
    <n v="224"/>
    <s v="224 - PT PIRIE - FEELEY STREET EXTERNAL WORKS"/>
    <b v="1"/>
    <m/>
    <b v="1"/>
    <n v="2094"/>
    <s v=""/>
    <s v=""/>
    <s v="129-Full depth pavement including asphalt wearing course-39"/>
    <n v="0"/>
    <s v="39-39E--129"/>
    <s v=""/>
    <s v="39-39E-"/>
    <n v="1"/>
    <m/>
    <s v="not APN"/>
    <s v="not APN"/>
    <n v="0"/>
    <n v="0.67533051677884692"/>
    <n v="377795.40818621393"/>
    <s v="direct"/>
    <n v="1"/>
    <n v="9.010044841174443E-2"/>
    <m/>
    <n v="0"/>
    <x v="1"/>
    <n v="0.93959210286601913"/>
    <n v="354973.58203081082"/>
    <x v="1"/>
    <x v="0"/>
    <n v="0"/>
    <x v="3"/>
    <x v="3"/>
    <n v="300000"/>
    <s v="Full depth pavement including asphalt wearing course"/>
    <s v="Regional"/>
    <x v="1"/>
  </r>
  <r>
    <n v="2116"/>
    <s v="40-40B-______129"/>
    <n v="6208"/>
    <x v="10"/>
    <x v="10"/>
    <x v="13"/>
    <x v="11"/>
    <s v=""/>
    <s v=""/>
    <s v="XR"/>
    <s v="Roads, Footpaths and Paved Areas"/>
    <s v="C"/>
    <x v="2"/>
    <n v="129"/>
    <x v="188"/>
    <s v="m²"/>
    <n v="1416"/>
    <n v="85"/>
    <n v="120360"/>
    <s v="33_XR"/>
    <s v="04__C"/>
    <s v="40-40B"/>
    <n v="227"/>
    <s v="227 - YORKETOWN - WAROOKA ROAD EXTERNAL WORKS"/>
    <b v="1"/>
    <m/>
    <b v="1"/>
    <n v="2116"/>
    <s v=""/>
    <s v=""/>
    <s v="129-Full depth pavement including asphalt wearing course-40"/>
    <n v="0"/>
    <s v="40-40B--129"/>
    <s v=""/>
    <s v="40-40B-"/>
    <n v="0"/>
    <m/>
    <s v="not APN"/>
    <s v="not APN"/>
    <n v="0"/>
    <n v="0.85120110737041266"/>
    <n v="222810.56528310286"/>
    <s v="direct"/>
    <n v="1"/>
    <n v="8.5843887602672198E-2"/>
    <m/>
    <n v="0"/>
    <x v="1"/>
    <n v="0.94589234117963028"/>
    <n v="210754.80723519102"/>
    <x v="0"/>
    <x v="0"/>
    <n v="0"/>
    <x v="3"/>
    <x v="3"/>
    <n v="300000"/>
    <s v="Other smaller work items"/>
    <s v="Regional"/>
    <x v="1"/>
  </r>
  <r>
    <n v="2147"/>
    <s v="41-41C-______129"/>
    <n v="6337"/>
    <x v="40"/>
    <x v="40"/>
    <x v="154"/>
    <x v="10"/>
    <s v=""/>
    <s v=""/>
    <s v="XR"/>
    <s v="Roads, Footpaths and Paved Areas"/>
    <s v="C"/>
    <x v="2"/>
    <n v="129"/>
    <x v="188"/>
    <s v="m²"/>
    <n v="18500"/>
    <n v="85"/>
    <n v="1572500"/>
    <s v="33_XR"/>
    <s v="04__C"/>
    <s v="41-41C"/>
    <n v="231"/>
    <s v="231 - SEAFORD - 37 SHEARER DRIVE External Works"/>
    <b v="1"/>
    <m/>
    <b v="1"/>
    <n v="2147"/>
    <s v=""/>
    <s v=""/>
    <s v="129-Full depth pavement including asphalt wearing course-41"/>
    <n v="0"/>
    <s v="41-41C--129"/>
    <s v=""/>
    <s v="41-41C-"/>
    <n v="0"/>
    <m/>
    <s v="not APN"/>
    <s v="not APN"/>
    <n v="0"/>
    <n v="0.60890183887915938"/>
    <n v="2529998.141637478"/>
    <s v="direct"/>
    <n v="1"/>
    <n v="0.10000443626001369"/>
    <m/>
    <n v="1"/>
    <x v="0"/>
    <n v="0.93784580414821017"/>
    <n v="2372748.141637478"/>
    <x v="0"/>
    <x v="1"/>
    <n v="0"/>
    <x v="3"/>
    <x v="3"/>
    <n v="300000"/>
    <s v="Full depth pavement including asphalt wearing course"/>
    <s v="Metropolitan"/>
    <x v="0"/>
  </r>
  <r>
    <n v="1860"/>
    <s v="33-33C-______399"/>
    <n v="5433"/>
    <x v="12"/>
    <x v="12"/>
    <x v="135"/>
    <x v="10"/>
    <s v=""/>
    <s v=""/>
    <s v="XR"/>
    <s v="Roads, Footpaths and Paved Areas"/>
    <s v="C"/>
    <x v="2"/>
    <n v="399"/>
    <x v="305"/>
    <s v="m²"/>
    <n v="2000"/>
    <n v="65"/>
    <n v="130000"/>
    <s v="33_XR"/>
    <s v="04__C"/>
    <s v="33-33C"/>
    <n v="195"/>
    <s v="195 - DAVENPORT - YORKEYS CROSSING ROAD EXTERNAL WORKS"/>
    <b v="1"/>
    <m/>
    <b v="1"/>
    <n v="1860"/>
    <s v=""/>
    <s v=""/>
    <s v="399-Full depth pavement to carpark including asphalt wearing course-33"/>
    <n v="0"/>
    <s v="33-33C--399"/>
    <s v=""/>
    <s v="33-33C-"/>
    <n v="1"/>
    <m/>
    <s v="not APN"/>
    <s v="not APN"/>
    <n v="0"/>
    <n v="0.85413813570754082"/>
    <n v="241037.95764198032"/>
    <s v="direct"/>
    <n v="1"/>
    <n v="8.5962199071070985E-2"/>
    <m/>
    <n v="0"/>
    <x v="1"/>
    <n v="0.94543361577378848"/>
    <n v="227885.38783218674"/>
    <x v="1"/>
    <x v="0"/>
    <n v="0"/>
    <x v="3"/>
    <x v="3"/>
    <n v="300000"/>
    <s v="Other smaller work items"/>
    <s v="Regional"/>
    <x v="1"/>
  </r>
  <r>
    <n v="2148"/>
    <s v="41-41C-______404"/>
    <n v="6338"/>
    <x v="40"/>
    <x v="40"/>
    <x v="154"/>
    <x v="10"/>
    <s v=""/>
    <s v=""/>
    <s v="XR"/>
    <s v="Roads, Footpaths and Paved Areas"/>
    <s v="C"/>
    <x v="2"/>
    <n v="404"/>
    <x v="306"/>
    <s v="m²"/>
    <n v="5000"/>
    <n v="130"/>
    <n v="650000"/>
    <s v="33_XR"/>
    <s v="04__C"/>
    <s v="41-41C"/>
    <n v="231"/>
    <s v="231 - SEAFORD - 37 SHEARER DRIVE External Works"/>
    <b v="1"/>
    <m/>
    <b v="1"/>
    <n v="2148"/>
    <s v=""/>
    <s v=""/>
    <s v="404-New concrete hardstand - quantities as advised by SAPN on 4 October 2017-41"/>
    <n v="0"/>
    <s v="41-41C--404"/>
    <s v=""/>
    <s v="41-41C-"/>
    <n v="0"/>
    <m/>
    <s v="not APN"/>
    <s v="not APN"/>
    <n v="0"/>
    <n v="0.60890183887915938"/>
    <n v="1045786.1952714536"/>
    <s v="direct"/>
    <n v="1"/>
    <n v="0.10000443626001369"/>
    <m/>
    <n v="1"/>
    <x v="0"/>
    <n v="0.93784580414821017"/>
    <n v="980786.19527145359"/>
    <x v="0"/>
    <x v="1"/>
    <n v="0"/>
    <x v="3"/>
    <x v="3"/>
    <n v="300000"/>
    <s v="New concrete hardstand - quantities as advised by SAPN on 4 October 2017"/>
    <s v="Metropolitan"/>
    <x v="0"/>
  </r>
  <r>
    <n v="1859"/>
    <s v="33-33C-______183"/>
    <n v="5432"/>
    <x v="12"/>
    <x v="12"/>
    <x v="135"/>
    <x v="10"/>
    <s v=""/>
    <s v=""/>
    <s v="XR"/>
    <s v="Roads, Footpaths and Paved Areas"/>
    <s v="C"/>
    <x v="2"/>
    <n v="183"/>
    <x v="307"/>
    <s v="m²"/>
    <n v="50"/>
    <n v="75"/>
    <n v="3750"/>
    <s v="33_XR"/>
    <s v="04__C"/>
    <s v="33-33C"/>
    <n v="195"/>
    <s v="195 - DAVENPORT - YORKEYS CROSSING ROAD EXTERNAL WORKS"/>
    <b v="1"/>
    <m/>
    <b v="1"/>
    <n v="1859"/>
    <s v=""/>
    <s v=""/>
    <s v="183-Replace block pavers including new bedding sand-33"/>
    <n v="0"/>
    <s v="33-33C--183"/>
    <s v=""/>
    <s v="33-33C-"/>
    <n v="1"/>
    <m/>
    <s v="not APN"/>
    <s v="not APN"/>
    <n v="0"/>
    <n v="0.85413813570754082"/>
    <n v="6953.0180089032783"/>
    <s v="direct"/>
    <n v="1"/>
    <n v="8.5962199071070985E-2"/>
    <m/>
    <n v="0"/>
    <x v="1"/>
    <n v="0.94543361577378848"/>
    <n v="6573.6169566976941"/>
    <x v="1"/>
    <x v="0"/>
    <n v="0"/>
    <x v="3"/>
    <x v="3"/>
    <n v="300000"/>
    <s v="Other smaller work items"/>
    <s v="Regional"/>
    <x v="1"/>
  </r>
  <r>
    <n v="1334"/>
    <s v="22-22E-______160"/>
    <n v="3840"/>
    <x v="15"/>
    <x v="15"/>
    <x v="22"/>
    <x v="11"/>
    <s v=""/>
    <s v=""/>
    <s v="XR"/>
    <s v="Roads, Footpaths and Paved Areas"/>
    <s v="C"/>
    <x v="2"/>
    <n v="160"/>
    <x v="308"/>
    <s v="m²"/>
    <n v="1000"/>
    <n v="95"/>
    <n v="95000"/>
    <s v="33_XR"/>
    <s v="04__C"/>
    <s v="22-22E"/>
    <n v="130"/>
    <s v="130 - NARACOORTE - 99 CEDAR AVENUE EXTERNAL WORKS"/>
    <b v="1"/>
    <m/>
    <b v="1"/>
    <n v="1334"/>
    <s v=""/>
    <s v=""/>
    <s v="160-Replace full depth asphalt pavement suffering severe tree root damage-22"/>
    <n v="0"/>
    <s v="22-22E--160"/>
    <s v=""/>
    <s v="22-22E-"/>
    <n v="0"/>
    <m/>
    <s v="not APN"/>
    <s v="not APN"/>
    <n v="0"/>
    <n v="0.85124977011494252"/>
    <n v="175868.72816091956"/>
    <s v="direct"/>
    <n v="1"/>
    <n v="8.5896096871919E-2"/>
    <m/>
    <n v="0"/>
    <x v="1"/>
    <n v="0.94598243758658718"/>
    <n v="166368.72816091956"/>
    <x v="0"/>
    <x v="0"/>
    <n v="0"/>
    <x v="3"/>
    <x v="3"/>
    <n v="300000"/>
    <s v="Other smaller work items"/>
    <s v="Regional"/>
    <x v="1"/>
  </r>
  <r>
    <n v="122"/>
    <s v="1-1B-1BP______98"/>
    <n v="366"/>
    <x v="23"/>
    <x v="23"/>
    <x v="162"/>
    <x v="88"/>
    <s v="1BP"/>
    <s v="Pole Production Workshop"/>
    <s v="PR"/>
    <s v="Preliminaries"/>
    <s v="O"/>
    <x v="4"/>
    <n v="98"/>
    <x v="38"/>
    <s v="Item"/>
    <s v="-"/>
    <s v="-"/>
    <n v="5000"/>
    <s v="46_PR"/>
    <s v="05__O"/>
    <s v="1-1B-1BP"/>
    <n v="13"/>
    <s v="013 - ANGLE PARK - 500 GRAND JUNCTION ROAD POLE CONSTRUCTION Pole Production Workshop"/>
    <b v="1"/>
    <m/>
    <b v="1"/>
    <n v="122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B-1BP-98"/>
    <s v=""/>
    <s v="1-1B-1BP"/>
    <n v="0"/>
    <n v="10"/>
    <s v="minor"/>
    <n v="0.64107827426810471"/>
    <n v="8205.3913713405236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319"/>
    <s v="4-4E-________122"/>
    <n v="961"/>
    <x v="14"/>
    <x v="14"/>
    <x v="33"/>
    <x v="11"/>
    <s v=""/>
    <s v=""/>
    <s v="XR"/>
    <s v="Roads, Footpaths and Paved Areas"/>
    <s v="C"/>
    <x v="2"/>
    <n v="122"/>
    <x v="81"/>
    <s v="m²"/>
    <n v="2580"/>
    <n v="150"/>
    <n v="387000"/>
    <s v="33_XR"/>
    <s v="04__C"/>
    <s v="4-4E"/>
    <n v="35"/>
    <s v="035 - ELIZABETH - PEWSEY AVENUE EXTERNAL WORKS"/>
    <b v="1"/>
    <m/>
    <b v="1"/>
    <n v="319"/>
    <s v=""/>
    <s v=""/>
    <s v="122-Replace pavement with concrete hardstand-4"/>
    <n v="0"/>
    <s v="4-4E--122"/>
    <s v=""/>
    <s v="4-4E-"/>
    <n v="0"/>
    <m/>
    <s v="not APN"/>
    <s v="not APN"/>
    <n v="0"/>
    <n v="0.60990146274489099"/>
    <n v="623031.86608227284"/>
    <s v="direct"/>
    <n v="1"/>
    <n v="0.10001910898994268"/>
    <m/>
    <n v="0"/>
    <x v="0"/>
    <n v="0.9376777496183254"/>
    <n v="584203.1181285315"/>
    <x v="0"/>
    <x v="0"/>
    <n v="0"/>
    <x v="3"/>
    <x v="3"/>
    <n v="300000"/>
    <s v="Replace pavement with concrete hardstand"/>
    <s v="Metropolitan"/>
    <x v="1"/>
  </r>
  <r>
    <n v="596"/>
    <s v="11-11A-______122"/>
    <n v="1645"/>
    <x v="2"/>
    <x v="2"/>
    <x v="57"/>
    <x v="42"/>
    <s v=""/>
    <s v=""/>
    <s v="XR"/>
    <s v="Roads, Footpaths and Paved Areas"/>
    <s v="C"/>
    <x v="2"/>
    <n v="122"/>
    <x v="81"/>
    <s v="m²"/>
    <n v="22"/>
    <n v="150"/>
    <n v="3300"/>
    <s v="33_XR"/>
    <s v="04__C"/>
    <s v="11-11A"/>
    <n v="54"/>
    <s v="054 - MARLESTON NORTH - 212 RICHMOND ROAD OIL TEST LAB (TRANSCARE)"/>
    <b v="1"/>
    <m/>
    <b v="1"/>
    <n v="596"/>
    <s v=""/>
    <s v=""/>
    <s v="122-Replace pavement with concrete hardstand-11"/>
    <n v="0"/>
    <s v="11-11A--122"/>
    <s v=""/>
    <s v="11-11A-"/>
    <n v="0"/>
    <m/>
    <s v="not APN"/>
    <s v="not APN"/>
    <n v="0"/>
    <n v="0.61212016055118357"/>
    <n v="5319.9965298189054"/>
    <s v="direct"/>
    <n v="1"/>
    <n v="0.10006665215412662"/>
    <m/>
    <n v="1"/>
    <x v="0"/>
    <n v="0.93726608827829794"/>
    <n v="4986.2523371574853"/>
    <x v="0"/>
    <x v="0"/>
    <n v="0"/>
    <x v="2"/>
    <x v="2"/>
    <n v="350000"/>
    <s v="Other smaller work items"/>
    <s v="Metropolitan"/>
    <x v="0"/>
  </r>
  <r>
    <n v="623"/>
    <s v="11-11C-______122"/>
    <n v="1724"/>
    <x v="2"/>
    <x v="2"/>
    <x v="59"/>
    <x v="44"/>
    <s v=""/>
    <s v=""/>
    <s v="XR"/>
    <s v="Roads, Footpaths and Paved Areas"/>
    <s v="C"/>
    <x v="2"/>
    <n v="122"/>
    <x v="81"/>
    <s v="m²"/>
    <n v="35"/>
    <n v="150"/>
    <n v="5250"/>
    <s v="33_XR"/>
    <s v="04__C"/>
    <s v="11-11C"/>
    <n v="56"/>
    <s v="056 - MARLESTON NORTH - 212 RICHMOND ROAD OUTPOST OFFICE"/>
    <b v="1"/>
    <m/>
    <b v="1"/>
    <n v="623"/>
    <s v=""/>
    <s v=""/>
    <s v="122-Replace pavement with concrete hardstand-11"/>
    <n v="0"/>
    <s v="11-11C--122"/>
    <s v=""/>
    <s v="11-11C-"/>
    <n v="0"/>
    <m/>
    <s v="not APN"/>
    <s v="not APN"/>
    <n v="0"/>
    <n v="0.64881864736005646"/>
    <n v="8656.2978986402977"/>
    <s v="direct"/>
    <n v="1"/>
    <n v="0.101447873487424"/>
    <m/>
    <n v="1"/>
    <x v="0"/>
    <n v="0.93574132025883394"/>
    <n v="8100.0556242274424"/>
    <x v="0"/>
    <x v="0"/>
    <n v="0"/>
    <x v="1"/>
    <x v="2"/>
    <n v="350000"/>
    <s v="Other smaller work items"/>
    <s v="Metropolitan"/>
    <x v="0"/>
  </r>
  <r>
    <n v="668"/>
    <s v="11-11F-______122"/>
    <n v="1849"/>
    <x v="2"/>
    <x v="2"/>
    <x v="61"/>
    <x v="46"/>
    <s v=""/>
    <s v=""/>
    <s v="XR"/>
    <s v="Roads, Footpaths and Paved Areas"/>
    <s v="C"/>
    <x v="2"/>
    <n v="122"/>
    <x v="81"/>
    <s v="m²"/>
    <n v="102"/>
    <n v="150"/>
    <n v="15300"/>
    <s v="33_XR"/>
    <s v="04__C"/>
    <s v="11-11F"/>
    <n v="59"/>
    <s v="059 - MARLESTON NORTH - 212 RICHMOND ROAD EXTERNAL STORAGE AREA"/>
    <b v="1"/>
    <m/>
    <b v="1"/>
    <n v="668"/>
    <s v=""/>
    <s v=""/>
    <s v="122-Replace pavement with concrete hardstand-11"/>
    <n v="0"/>
    <s v="11-11F--122"/>
    <s v=""/>
    <s v="11-11F-"/>
    <n v="0"/>
    <m/>
    <s v="not APN"/>
    <s v="not APN"/>
    <n v="0"/>
    <n v="0.61371626072635876"/>
    <n v="24689.858789113292"/>
    <s v="direct"/>
    <n v="1"/>
    <n v="0.10016283403972752"/>
    <m/>
    <n v="1"/>
    <x v="0"/>
    <n v="0.93688714903917125"/>
    <n v="23131.611411112077"/>
    <x v="0"/>
    <x v="0"/>
    <n v="0"/>
    <x v="1"/>
    <x v="4"/>
    <n v="350000"/>
    <s v="Other smaller work items"/>
    <s v="Metropolitan"/>
    <x v="0"/>
  </r>
  <r>
    <n v="684"/>
    <s v="11-11G-______122"/>
    <n v="1891"/>
    <x v="2"/>
    <x v="2"/>
    <x v="62"/>
    <x v="47"/>
    <s v=""/>
    <s v=""/>
    <s v="XR"/>
    <s v="Roads, Footpaths and Paved Areas"/>
    <s v="C"/>
    <x v="2"/>
    <n v="122"/>
    <x v="81"/>
    <s v="m²"/>
    <n v="127"/>
    <n v="150"/>
    <n v="19050"/>
    <s v="33_XR"/>
    <s v="04__C"/>
    <s v="11-11G"/>
    <n v="60"/>
    <s v="060 - MARLESTON NORTH - 212 RICHMOND ROAD CARPARK"/>
    <b v="1"/>
    <m/>
    <b v="1"/>
    <n v="684"/>
    <s v=""/>
    <s v=""/>
    <s v="122-Replace pavement with concrete hardstand-11"/>
    <n v="0"/>
    <s v="11-11G--122"/>
    <s v=""/>
    <s v="11-11G-"/>
    <n v="0"/>
    <m/>
    <s v="not APN"/>
    <s v="not APN"/>
    <n v="0"/>
    <n v="0.61617471863848472"/>
    <n v="30788.128390063135"/>
    <s v="direct"/>
    <n v="1"/>
    <n v="0.100463074026146"/>
    <m/>
    <n v="1"/>
    <x v="0"/>
    <n v="0.93630816115801618"/>
    <n v="28827.175878396927"/>
    <x v="0"/>
    <x v="0"/>
    <n v="0"/>
    <x v="1"/>
    <x v="4"/>
    <n v="350000"/>
    <s v="Other smaller work items"/>
    <s v="Metropolitan"/>
    <x v="0"/>
  </r>
  <r>
    <n v="701"/>
    <s v="11-11I-______122"/>
    <n v="1941"/>
    <x v="2"/>
    <x v="2"/>
    <x v="63"/>
    <x v="48"/>
    <s v=""/>
    <s v=""/>
    <s v="XR"/>
    <s v="Roads, Footpaths and Paved Areas"/>
    <s v="C"/>
    <x v="2"/>
    <n v="122"/>
    <x v="81"/>
    <s v="m²"/>
    <n v="15"/>
    <n v="150"/>
    <n v="2250"/>
    <s v="33_XR"/>
    <s v="04__C"/>
    <s v="11-11I"/>
    <n v="62"/>
    <s v="062 - MARLESTON NORTH - 212 RICHMOND ROAD WHITE HOUSE"/>
    <b v="1"/>
    <m/>
    <b v="1"/>
    <n v="701"/>
    <s v=""/>
    <s v=""/>
    <s v="122-Replace pavement with concrete hardstand-11"/>
    <n v="0"/>
    <s v="11-11I--122"/>
    <s v=""/>
    <s v="11-11I-"/>
    <n v="0"/>
    <m/>
    <s v="not APN"/>
    <s v="not APN"/>
    <n v="0"/>
    <n v="0.6230483460559797"/>
    <n v="3651.8587786259545"/>
    <s v="direct"/>
    <n v="1"/>
    <n v="0.10100902905646189"/>
    <m/>
    <n v="1"/>
    <x v="0"/>
    <n v="0.93612882374957951"/>
    <n v="3418.610262934691"/>
    <x v="0"/>
    <x v="0"/>
    <n v="0"/>
    <x v="1"/>
    <x v="2"/>
    <n v="350000"/>
    <s v="Other smaller work items"/>
    <s v="Metropolitan"/>
    <x v="0"/>
  </r>
  <r>
    <n v="733"/>
    <s v="11-11L-______122"/>
    <n v="2039"/>
    <x v="2"/>
    <x v="2"/>
    <x v="66"/>
    <x v="51"/>
    <s v=""/>
    <s v=""/>
    <s v="XR"/>
    <s v="Roads, Footpaths and Paved Areas"/>
    <s v="C"/>
    <x v="2"/>
    <n v="122"/>
    <x v="81"/>
    <s v="m²"/>
    <n v="120"/>
    <n v="150"/>
    <n v="18000"/>
    <s v="33_XR"/>
    <s v="04__C"/>
    <s v="11-11L"/>
    <n v="65"/>
    <s v="065 - MARLESTON NORTH - 212 RICHMOND ROAD HV OFFICE/TEST CENTRE"/>
    <b v="1"/>
    <m/>
    <b v="1"/>
    <n v="733"/>
    <s v=""/>
    <s v=""/>
    <s v="122-Replace pavement with concrete hardstand-11"/>
    <n v="0"/>
    <s v="11-11L--122"/>
    <s v=""/>
    <s v="11-11L-"/>
    <n v="0"/>
    <m/>
    <s v="not APN"/>
    <s v="not APN"/>
    <n v="0"/>
    <n v="0.6228022082018928"/>
    <n v="29210.439747634067"/>
    <s v="direct"/>
    <n v="1"/>
    <n v="0.10055018063732983"/>
    <m/>
    <n v="1"/>
    <x v="0"/>
    <n v="0.93682307135902132"/>
    <n v="27365.013880126182"/>
    <x v="0"/>
    <x v="0"/>
    <n v="0"/>
    <x v="1"/>
    <x v="2"/>
    <n v="350000"/>
    <s v="Other smaller work items"/>
    <s v="Metropolitan"/>
    <x v="0"/>
  </r>
  <r>
    <n v="770"/>
    <s v="11-11O-______122"/>
    <n v="2146"/>
    <x v="2"/>
    <x v="2"/>
    <x v="3"/>
    <x v="3"/>
    <s v=""/>
    <s v=""/>
    <s v="XR"/>
    <s v="Roads, Footpaths and Paved Areas"/>
    <s v="C"/>
    <x v="2"/>
    <n v="122"/>
    <x v="81"/>
    <s v="m²"/>
    <n v="168"/>
    <n v="150"/>
    <n v="25200"/>
    <s v="33_XR"/>
    <s v="04__C"/>
    <s v="11-11O"/>
    <n v="68"/>
    <s v="068 - MARLESTON NORTH - 212 RICHMOND ROAD SUBSTATION WORKSHOP"/>
    <b v="1"/>
    <m/>
    <b v="1"/>
    <n v="770"/>
    <s v=""/>
    <s v=""/>
    <s v="122-Replace pavement with concrete hardstand-11"/>
    <n v="0"/>
    <s v="11-11O--122"/>
    <s v=""/>
    <s v="11-11O-"/>
    <n v="0"/>
    <m/>
    <s v="not APN"/>
    <s v="not APN"/>
    <n v="0"/>
    <n v="0.61324529076056544"/>
    <n v="40653.781327166253"/>
    <s v="direct"/>
    <n v="1"/>
    <n v="0.10023024209444778"/>
    <m/>
    <n v="1"/>
    <x v="0"/>
    <n v="0.93757152251472631"/>
    <n v="38115.827654892011"/>
    <x v="0"/>
    <x v="0"/>
    <n v="0"/>
    <x v="2"/>
    <x v="2"/>
    <n v="350000"/>
    <s v="Other smaller work items"/>
    <s v="Metropolitan"/>
    <x v="0"/>
  </r>
  <r>
    <n v="786"/>
    <s v="11-11P-______122"/>
    <n v="2189"/>
    <x v="2"/>
    <x v="2"/>
    <x v="67"/>
    <x v="52"/>
    <s v=""/>
    <s v=""/>
    <s v="XR"/>
    <s v="Roads, Footpaths and Paved Areas"/>
    <s v="C"/>
    <x v="2"/>
    <n v="122"/>
    <x v="81"/>
    <s v="m²"/>
    <n v="90"/>
    <n v="150"/>
    <n v="13500"/>
    <s v="33_XR"/>
    <s v="04__C"/>
    <s v="11-11P"/>
    <n v="69"/>
    <s v="069 - MARLESTON NORTH - 212 RICHMOND ROAD SUBSTATION STORE"/>
    <b v="1"/>
    <m/>
    <b v="1"/>
    <n v="786"/>
    <s v=""/>
    <s v=""/>
    <s v="122-Replace pavement with concrete hardstand-11"/>
    <n v="0"/>
    <s v="11-11P--122"/>
    <s v=""/>
    <s v="11-11P-"/>
    <n v="0"/>
    <m/>
    <s v="not APN"/>
    <s v="not APN"/>
    <n v="0"/>
    <n v="0.61351805236564083"/>
    <n v="21782.493706936151"/>
    <s v="direct"/>
    <n v="1"/>
    <n v="0.10023088183630995"/>
    <m/>
    <n v="1"/>
    <x v="0"/>
    <n v="0.93736884466699133"/>
    <n v="20418.230960036748"/>
    <x v="0"/>
    <x v="0"/>
    <n v="0"/>
    <x v="2"/>
    <x v="2"/>
    <n v="350000"/>
    <s v="Other smaller work items"/>
    <s v="Metropolitan"/>
    <x v="0"/>
  </r>
  <r>
    <n v="798"/>
    <s v="11-11Q-______122"/>
    <n v="2223"/>
    <x v="2"/>
    <x v="2"/>
    <x v="68"/>
    <x v="53"/>
    <s v=""/>
    <s v=""/>
    <s v="XR"/>
    <s v="Roads, Footpaths and Paved Areas"/>
    <s v="C"/>
    <x v="2"/>
    <n v="122"/>
    <x v="81"/>
    <s v="m²"/>
    <n v="378"/>
    <n v="150"/>
    <n v="56700"/>
    <s v="33_XR"/>
    <s v="04__C"/>
    <s v="11-11Q"/>
    <n v="70"/>
    <s v="070 - MARLESTON NORTH - 212 RICHMOND ROAD SUBSTATION EXTERNAL STORAGE"/>
    <b v="1"/>
    <m/>
    <b v="1"/>
    <n v="798"/>
    <s v=""/>
    <s v=""/>
    <s v="122-Replace pavement with concrete hardstand-11"/>
    <n v="0"/>
    <s v="11-11Q--122"/>
    <s v=""/>
    <s v="11-11Q-"/>
    <n v="0"/>
    <m/>
    <s v="not APN"/>
    <s v="not APN"/>
    <n v="0"/>
    <n v="0.6163046866364541"/>
    <n v="91644.475732286941"/>
    <s v="direct"/>
    <n v="1"/>
    <n v="0.10005485338070869"/>
    <m/>
    <n v="1"/>
    <x v="0"/>
    <n v="0.93674222528610207"/>
    <n v="85847.250132640649"/>
    <x v="0"/>
    <x v="0"/>
    <n v="0"/>
    <x v="1"/>
    <x v="4"/>
    <n v="350000"/>
    <s v="Other smaller work items"/>
    <s v="Metropolitan"/>
    <x v="0"/>
  </r>
  <r>
    <n v="920"/>
    <s v="12-12H-______122"/>
    <n v="2597"/>
    <x v="3"/>
    <x v="3"/>
    <x v="76"/>
    <x v="11"/>
    <s v=""/>
    <s v=""/>
    <s v="XR"/>
    <s v="Roads, Footpaths and Paved Areas"/>
    <s v="C"/>
    <x v="2"/>
    <n v="122"/>
    <x v="81"/>
    <s v="m²"/>
    <n v="922"/>
    <n v="150"/>
    <n v="138300"/>
    <s v="33_XR"/>
    <s v="04__C"/>
    <s v="12-12H"/>
    <n v="82"/>
    <s v="082 - MARLESTON SOUTH - 41-55 BARNES AVENUE EXTERNAL WORKS"/>
    <b v="1"/>
    <m/>
    <b v="1"/>
    <n v="920"/>
    <s v=""/>
    <s v=""/>
    <s v="122-Replace pavement with concrete hardstand-12"/>
    <n v="0"/>
    <s v="12-12H--122"/>
    <s v=""/>
    <s v="12-12H-"/>
    <n v="0"/>
    <m/>
    <s v="not APN"/>
    <s v="not APN"/>
    <n v="0"/>
    <n v="0.61017403715802609"/>
    <n v="222687.06933895501"/>
    <s v="direct"/>
    <n v="1"/>
    <n v="0.10004128457383138"/>
    <m/>
    <n v="0"/>
    <x v="0"/>
    <n v="0.93768980778685429"/>
    <n v="208811.39524506262"/>
    <x v="0"/>
    <x v="0"/>
    <n v="0"/>
    <x v="3"/>
    <x v="3"/>
    <n v="300000"/>
    <s v="Other smaller work items"/>
    <s v="Metropolitan"/>
    <x v="1"/>
  </r>
  <r>
    <n v="1052"/>
    <s v="15-15J-______122"/>
    <n v="3014"/>
    <x v="1"/>
    <x v="1"/>
    <x v="86"/>
    <x v="10"/>
    <s v=""/>
    <s v=""/>
    <s v="XR"/>
    <s v="Roads, Footpaths and Paved Areas"/>
    <s v="C"/>
    <x v="2"/>
    <n v="122"/>
    <x v="81"/>
    <s v="m²"/>
    <n v="4170"/>
    <n v="150"/>
    <n v="625500"/>
    <s v="33_XR"/>
    <s v="04__C"/>
    <s v="15-15J"/>
    <n v="102"/>
    <s v="102 - ST MARYS - 33 AYLIFFES ROAD EXTERNAL WORKS"/>
    <b v="1"/>
    <m/>
    <b v="1"/>
    <n v="1052"/>
    <s v=""/>
    <s v=""/>
    <s v="122-Replace pavement with concrete hardstand-15"/>
    <n v="0"/>
    <s v="15-15J--122"/>
    <s v=""/>
    <s v="15-15J-"/>
    <n v="0"/>
    <m/>
    <s v="not APN"/>
    <s v="not APN"/>
    <n v="0"/>
    <n v="0.60923415025592087"/>
    <n v="1006575.9609850785"/>
    <s v="direct"/>
    <n v="1"/>
    <n v="0.10001101781622007"/>
    <m/>
    <n v="1"/>
    <x v="0"/>
    <n v="0.93773464755348201"/>
    <n v="943901.15401015"/>
    <x v="0"/>
    <x v="0"/>
    <n v="0"/>
    <x v="2"/>
    <x v="4"/>
    <n v="350000"/>
    <s v="Replace pavement with concrete hardstand"/>
    <s v="Metropolitan"/>
    <x v="0"/>
  </r>
  <r>
    <n v="1166"/>
    <s v="20-20C-______122"/>
    <n v="3363"/>
    <x v="32"/>
    <x v="32"/>
    <x v="95"/>
    <x v="11"/>
    <s v=""/>
    <s v=""/>
    <s v="XR"/>
    <s v="Roads, Footpaths and Paved Areas"/>
    <s v="C"/>
    <x v="2"/>
    <n v="122"/>
    <x v="81"/>
    <s v="m²"/>
    <n v="30"/>
    <n v="150"/>
    <n v="4500"/>
    <s v="33_XR"/>
    <s v="04__C"/>
    <s v="20-20C"/>
    <n v="117"/>
    <s v="117 - BARMERA - 59-61 TONKIN AVENUE EXTERNAL WORKS"/>
    <b v="1"/>
    <m/>
    <b v="1"/>
    <n v="1166"/>
    <s v=""/>
    <s v=""/>
    <s v="122-Replace pavement with concrete hardstand-20"/>
    <n v="0"/>
    <s v="20-20C--122"/>
    <s v=""/>
    <s v="20-20C-"/>
    <n v="0"/>
    <m/>
    <s v="not APN"/>
    <s v="not APN"/>
    <n v="0"/>
    <n v="0.85420873979310619"/>
    <n v="8343.9393290689786"/>
    <s v="direct"/>
    <n v="1"/>
    <n v="8.5880290772047146E-2"/>
    <m/>
    <n v="0"/>
    <x v="1"/>
    <n v="0.94538491392226898"/>
    <n v="7888.2343643845115"/>
    <x v="0"/>
    <x v="0"/>
    <n v="0"/>
    <x v="3"/>
    <x v="3"/>
    <n v="300000"/>
    <s v="Other smaller work items"/>
    <s v="Regional"/>
    <x v="1"/>
  </r>
  <r>
    <n v="1886"/>
    <s v="34-34B-______122"/>
    <n v="5509"/>
    <x v="37"/>
    <x v="37"/>
    <x v="137"/>
    <x v="11"/>
    <s v=""/>
    <s v=""/>
    <s v="XR"/>
    <s v="Roads, Footpaths and Paved Areas"/>
    <s v="C"/>
    <x v="2"/>
    <n v="122"/>
    <x v="81"/>
    <s v="m²"/>
    <n v="48"/>
    <n v="150"/>
    <n v="7200"/>
    <s v="33_XR"/>
    <s v="04__C"/>
    <s v="34-34B"/>
    <n v="198"/>
    <s v="198 - KINGSCOTE - 32 TELEGRAPH ROAD EXTERNAL WORKS"/>
    <b v="1"/>
    <m/>
    <b v="1"/>
    <n v="1886"/>
    <s v=""/>
    <s v=""/>
    <s v="122-Replace pavement with concrete hardstand-34"/>
    <n v="0"/>
    <s v="34-34B--122"/>
    <s v=""/>
    <s v="34-34B-"/>
    <n v="1"/>
    <m/>
    <s v="not APN"/>
    <s v="not APN"/>
    <n v="0"/>
    <n v="1.4210537105613985"/>
    <n v="17431.586716042068"/>
    <s v="direct"/>
    <n v="1"/>
    <n v="6.4614742155653063E-2"/>
    <m/>
    <n v="0"/>
    <x v="1"/>
    <n v="0.95839587616008814"/>
    <n v="16706.36082358169"/>
    <x v="1"/>
    <x v="0"/>
    <n v="0"/>
    <x v="3"/>
    <x v="3"/>
    <n v="300000"/>
    <s v="Other smaller work items"/>
    <s v="Regional"/>
    <x v="1"/>
  </r>
  <r>
    <n v="1990"/>
    <s v="36-36D-______122"/>
    <n v="5816"/>
    <x v="13"/>
    <x v="13"/>
    <x v="142"/>
    <x v="11"/>
    <s v=""/>
    <s v=""/>
    <s v="XR"/>
    <s v="Roads, Footpaths and Paved Areas"/>
    <s v="C"/>
    <x v="2"/>
    <n v="122"/>
    <x v="81"/>
    <s v="m²"/>
    <n v="1328"/>
    <n v="150"/>
    <n v="199200"/>
    <s v="33_XR"/>
    <s v="04__C"/>
    <s v="36-36D"/>
    <n v="208"/>
    <s v="208 - MT BARKER - 31 ALEXANDRINA ROAD EXTERNAL WORKS"/>
    <b v="1"/>
    <m/>
    <b v="1"/>
    <n v="1990"/>
    <s v=""/>
    <s v=""/>
    <s v="122-Replace pavement with concrete hardstand-36"/>
    <n v="0"/>
    <s v="36-36D--122"/>
    <s v=""/>
    <s v="36-36D-"/>
    <n v="0"/>
    <m/>
    <s v="not APN"/>
    <s v="not APN"/>
    <n v="0"/>
    <n v="0.61161841435877295"/>
    <n v="321034.38814026758"/>
    <s v="direct"/>
    <n v="1"/>
    <n v="0.10003011747227523"/>
    <m/>
    <n v="0"/>
    <x v="1"/>
    <n v="0.93742058575417186"/>
    <n v="300944.2441776818"/>
    <x v="0"/>
    <x v="0"/>
    <n v="0"/>
    <x v="3"/>
    <x v="3"/>
    <n v="300000"/>
    <s v="Replace pavement with concrete hardstand"/>
    <s v="Regional"/>
    <x v="1"/>
  </r>
  <r>
    <n v="1201"/>
    <s v="21-21B-______166"/>
    <n v="3463"/>
    <x v="4"/>
    <x v="4"/>
    <x v="30"/>
    <x v="22"/>
    <s v=""/>
    <s v=""/>
    <s v="YY"/>
    <s v="Special Provisions"/>
    <s v="A"/>
    <x v="1"/>
    <n v="166"/>
    <x v="309"/>
    <s v="m²"/>
    <n v="50"/>
    <n v="1200"/>
    <n v="60000"/>
    <s v="57_YY"/>
    <s v="01__A"/>
    <s v="21-21B"/>
    <n v="120"/>
    <s v="120 - MT GAMBIER - 18 AVEY ROAD AMENITIES / OFFICES"/>
    <b v="1"/>
    <m/>
    <b v="1"/>
    <n v="1201"/>
    <s v=""/>
    <s v=""/>
    <s v="166-Allowance for changeroom fitout complete including floor finishes, ceilings, walls, doors, services, etc.-21"/>
    <n v="0"/>
    <s v="21-21B--166"/>
    <s v=""/>
    <s v="21-21B-"/>
    <n v="0"/>
    <m/>
    <s v="not APN"/>
    <s v="not APN"/>
    <n v="0"/>
    <n v="0.85835295546558699"/>
    <n v="111501.17732793522"/>
    <s v="direct"/>
    <n v="1"/>
    <n v="8.6130773299592789E-2"/>
    <m/>
    <n v="0"/>
    <x v="1"/>
    <n v="0.94553533299414194"/>
    <n v="105428.30283400809"/>
    <x v="0"/>
    <x v="0"/>
    <n v="0"/>
    <x v="3"/>
    <x v="3"/>
    <n v="300000"/>
    <s v="Other smaller work items"/>
    <s v="Regional"/>
    <x v="1"/>
  </r>
  <r>
    <n v="238"/>
    <s v="3-3E-________251"/>
    <n v="720"/>
    <x v="5"/>
    <x v="5"/>
    <x v="47"/>
    <x v="35"/>
    <s v=""/>
    <s v=""/>
    <s v="YY"/>
    <s v="Special Provisions"/>
    <s v="A"/>
    <x v="1"/>
    <n v="251"/>
    <x v="310"/>
    <s v="m²"/>
    <n v="27"/>
    <n v="750"/>
    <n v="20250"/>
    <s v="57_YY"/>
    <s v="01__A"/>
    <s v="3-3E"/>
    <n v="27"/>
    <s v="027 - ANGLE PARK - 622 SOUTH ROAD SUBSTATION TOILET BLOCK"/>
    <b v="1"/>
    <m/>
    <b v="1"/>
    <n v="238"/>
    <s v=""/>
    <s v=""/>
    <s v="251-Allowance for full internal refurbishment-3"/>
    <n v="0"/>
    <s v="3-3E--251"/>
    <s v=""/>
    <s v="3-3E-"/>
    <n v="0"/>
    <m/>
    <s v="not APN"/>
    <s v="not APN"/>
    <n v="0"/>
    <n v="0.69256148148148144"/>
    <n v="34274.369999999995"/>
    <s v="direct"/>
    <n v="1"/>
    <n v="0.10297875709145513"/>
    <m/>
    <n v="0"/>
    <x v="0"/>
    <n v="0.92705919904581757"/>
    <n v="31774.369999999995"/>
    <x v="0"/>
    <x v="0"/>
    <n v="0"/>
    <x v="3"/>
    <x v="3"/>
    <n v="300000"/>
    <s v="Other smaller work items"/>
    <s v="Metropolitan"/>
    <x v="1"/>
  </r>
  <r>
    <n v="1297"/>
    <s v="22-22B-______132"/>
    <n v="3731"/>
    <x v="15"/>
    <x v="15"/>
    <x v="98"/>
    <x v="71"/>
    <s v=""/>
    <s v=""/>
    <s v="YY"/>
    <s v="Special Provisions"/>
    <s v="A"/>
    <x v="1"/>
    <n v="132"/>
    <x v="311"/>
    <s v="m²"/>
    <n v="40"/>
    <n v="1200"/>
    <n v="48000"/>
    <s v="57_YY"/>
    <s v="01__A"/>
    <s v="22-22B"/>
    <n v="127"/>
    <s v="127 - NARACOORTE - 99 CEDAR AVENUE LUNCHROOM / OFFICES"/>
    <b v="1"/>
    <m/>
    <b v="1"/>
    <n v="1297"/>
    <s v=""/>
    <s v=""/>
    <s v="132-Allowance for lunchroom fitout complete including floor finishes, ceilings, walls, doors, services, etc.-22"/>
    <n v="0"/>
    <s v="22-22B--132"/>
    <s v=""/>
    <s v="22-22B-"/>
    <n v="0"/>
    <m/>
    <s v="not APN"/>
    <s v="not APN"/>
    <n v="0"/>
    <n v="0.86585071823204429"/>
    <n v="89560.834475138123"/>
    <s v="direct"/>
    <n v="1"/>
    <n v="8.6196088768849044E-2"/>
    <m/>
    <n v="0"/>
    <x v="1"/>
    <n v="0.94374020672453762"/>
    <n v="84522.160441988948"/>
    <x v="0"/>
    <x v="0"/>
    <n v="0"/>
    <x v="3"/>
    <x v="3"/>
    <n v="300000"/>
    <s v="Other smaller work items"/>
    <s v="Regional"/>
    <x v="1"/>
  </r>
  <r>
    <n v="1416"/>
    <s v="24-24A-______132"/>
    <n v="4065"/>
    <x v="19"/>
    <x v="19"/>
    <x v="31"/>
    <x v="1"/>
    <s v=""/>
    <s v=""/>
    <s v="YY"/>
    <s v="Special Provisions"/>
    <s v="A"/>
    <x v="1"/>
    <n v="132"/>
    <x v="311"/>
    <s v="m²"/>
    <n v="45"/>
    <n v="1200"/>
    <n v="54000"/>
    <s v="57_YY"/>
    <s v="01__A"/>
    <s v="24-24A"/>
    <n v="137"/>
    <s v="137 - MURRAY BRIDGE - 16-18 WILLOW AVENUE OFFICE BUILDING"/>
    <b v="1"/>
    <m/>
    <b v="1"/>
    <n v="1416"/>
    <s v=""/>
    <s v=""/>
    <s v="132-Allowance for lunchroom fitout complete including floor finishes, ceilings, walls, doors, services, etc.-24"/>
    <n v="0"/>
    <s v="24-24A--132"/>
    <s v=""/>
    <s v="24-24A-"/>
    <n v="0"/>
    <m/>
    <s v="not APN"/>
    <s v="not APN"/>
    <n v="0"/>
    <n v="0.66665610169491529"/>
    <n v="89999.429491525429"/>
    <s v="direct"/>
    <n v="1"/>
    <n v="9.7062779871321531E-2"/>
    <m/>
    <n v="0"/>
    <x v="1"/>
    <n v="0.93898266405959929"/>
    <n v="84507.904067796611"/>
    <x v="0"/>
    <x v="0"/>
    <n v="0"/>
    <x v="3"/>
    <x v="3"/>
    <n v="300000"/>
    <s v="Other smaller work items"/>
    <s v="Regional"/>
    <x v="1"/>
  </r>
  <r>
    <n v="473"/>
    <s v="7-7A-________271"/>
    <n v="1322"/>
    <x v="0"/>
    <x v="0"/>
    <x v="1"/>
    <x v="1"/>
    <s v=""/>
    <s v=""/>
    <s v="YY"/>
    <s v="Special Provisions"/>
    <s v="A"/>
    <x v="1"/>
    <n v="271"/>
    <x v="312"/>
    <s v="m²"/>
    <n v="5430"/>
    <n v="1200"/>
    <n v="6516000"/>
    <s v="57_YY"/>
    <s v="01__A"/>
    <s v="7-7A"/>
    <n v="44"/>
    <s v="044 - KESWICK - 1 ANZAC HIGHWAY OFFICE BUILDING"/>
    <b v="1"/>
    <m/>
    <b v="1"/>
    <n v="473"/>
    <s v=""/>
    <s v=""/>
    <s v="271-Allowance for new fitout complete with internal walls, workstations, floor finishes, ceilings, services, FFE etc-7"/>
    <n v="0"/>
    <s v="7-7A--271"/>
    <s v=""/>
    <s v="7-7A-"/>
    <n v="0"/>
    <m/>
    <s v="not APN"/>
    <s v="not APN"/>
    <n v="0"/>
    <n v="0.60882316575975093"/>
    <n v="10483091.748090537"/>
    <s v="direct"/>
    <n v="1"/>
    <n v="0.10000088373843743"/>
    <m/>
    <n v="1"/>
    <x v="0"/>
    <n v="0.93783079843594719"/>
    <n v="9831366.3041890375"/>
    <x v="0"/>
    <x v="0"/>
    <n v="0"/>
    <x v="0"/>
    <x v="1"/>
    <n v="350000"/>
    <s v="Allowance for new fitout complete with internal walls, workstations, floor finishes, ceilings, services, FFE etc"/>
    <s v="Metropolitan"/>
    <x v="0"/>
  </r>
  <r>
    <n v="524"/>
    <s v="8--__________271"/>
    <n v="1438"/>
    <x v="24"/>
    <x v="24"/>
    <x v="53"/>
    <x v="39"/>
    <s v=""/>
    <s v=""/>
    <s v="YY"/>
    <s v="Special Provisions"/>
    <s v="A"/>
    <x v="1"/>
    <n v="271"/>
    <x v="312"/>
    <s v="m²"/>
    <n v="700"/>
    <n v="1200"/>
    <n v="840000"/>
    <s v="57_YY"/>
    <s v="01__A"/>
    <s v="8"/>
    <n v="46"/>
    <s v="046 - KESWICK - 1F, 12-22 RICHMOND ROAD"/>
    <b v="1"/>
    <m/>
    <b v="1"/>
    <n v="524"/>
    <s v=""/>
    <s v=""/>
    <s v="271-Allowance for new fitout complete with internal walls, workstations, floor finishes, ceilings, services, FFE etc-8"/>
    <n v="0"/>
    <s v="8---271"/>
    <s v=""/>
    <s v="8--"/>
    <n v="1"/>
    <m/>
    <s v="not APN"/>
    <s v="not APN"/>
    <n v="0"/>
    <n v="0.6092263186813186"/>
    <n v="1351750.1076923078"/>
    <s v="direct"/>
    <n v="1"/>
    <n v="0.10006040057438578"/>
    <m/>
    <n v="0"/>
    <x v="0"/>
    <n v="0.93785833674287344"/>
    <n v="1267750.1076923078"/>
    <x v="1"/>
    <x v="0"/>
    <n v="0"/>
    <x v="3"/>
    <x v="3"/>
    <n v="300000"/>
    <s v="Allowance for new fitout complete with internal walls, workstations, floor finishes, ceilings, services, FFE etc"/>
    <s v="Metropolitan"/>
    <x v="1"/>
  </r>
  <r>
    <n v="554"/>
    <s v="10-10A-______208"/>
    <n v="1517"/>
    <x v="20"/>
    <x v="20"/>
    <x v="54"/>
    <x v="40"/>
    <s v=""/>
    <s v=""/>
    <s v="YY"/>
    <s v="Special Provisions"/>
    <s v="S"/>
    <x v="3"/>
    <n v="208"/>
    <x v="313"/>
    <s v="m²"/>
    <n v="200"/>
    <n v="2200"/>
    <n v="440000"/>
    <s v="57_YY"/>
    <s v="02__S"/>
    <s v="10-10A"/>
    <n v="49"/>
    <s v="049 - KURRALTA PARK - 31-33 BROUGHTON AVENUE OFFICE BUILDING"/>
    <b v="1"/>
    <m/>
    <b v="1"/>
    <n v="554"/>
    <s v=""/>
    <s v=""/>
    <s v="208-Allowance for office building complete including substructure. framing, cladding, internal fit-out, services, amenities etc.-10"/>
    <n v="0"/>
    <s v="10-10A--208"/>
    <s v=""/>
    <s v="10-10A-"/>
    <n v="1"/>
    <m/>
    <s v="not APN"/>
    <s v="not APN"/>
    <n v="0"/>
    <n v="0.6089109782608696"/>
    <n v="707920.83043478255"/>
    <s v="direct"/>
    <n v="1"/>
    <n v="0.10002986775917712"/>
    <m/>
    <n v="0"/>
    <x v="0"/>
    <n v="0.93784615721368647"/>
    <n v="663920.83043478255"/>
    <x v="1"/>
    <x v="0"/>
    <n v="0"/>
    <x v="3"/>
    <x v="3"/>
    <n v="300000"/>
    <s v="Allowance for office building complete including substructure. framing, cladding, internal fit-out, services, amenities etc."/>
    <s v="Metropolitan"/>
    <x v="1"/>
  </r>
  <r>
    <n v="1744"/>
    <s v="31-31A-______208"/>
    <n v="5075"/>
    <x v="36"/>
    <x v="36"/>
    <x v="126"/>
    <x v="1"/>
    <s v=""/>
    <s v=""/>
    <s v="YY"/>
    <s v="Special Provisions"/>
    <s v="S"/>
    <x v="3"/>
    <n v="208"/>
    <x v="313"/>
    <s v="m²"/>
    <n v="165"/>
    <n v="2200"/>
    <n v="363000"/>
    <s v="57_YY"/>
    <s v="02__S"/>
    <s v="31-31A"/>
    <n v="181"/>
    <s v="181 - CLARE - 14 LENNON STREET OFFICE BUILDING"/>
    <b v="1"/>
    <m/>
    <b v="1"/>
    <n v="1744"/>
    <s v=""/>
    <s v=""/>
    <s v="208-Allowance for office building complete including substructure. framing, cladding, internal fit-out, services, amenities etc.-31"/>
    <n v="0"/>
    <s v="31-31A--208"/>
    <s v=""/>
    <s v="31-31A-"/>
    <n v="0"/>
    <m/>
    <s v="not APN"/>
    <s v="not APN"/>
    <n v="0"/>
    <n v="0.77045310805173117"/>
    <n v="642674.47822277853"/>
    <s v="direct"/>
    <n v="1"/>
    <n v="9.01670147430262E-2"/>
    <m/>
    <n v="1"/>
    <x v="1"/>
    <n v="0.94344659229312311"/>
    <n v="606329.04643304134"/>
    <x v="0"/>
    <x v="0"/>
    <n v="0"/>
    <x v="2"/>
    <x v="2"/>
    <n v="350000"/>
    <s v="Allowance for office building complete including substructure. framing, cladding, internal fit-out, services, amenities etc."/>
    <s v="Regional"/>
    <x v="0"/>
  </r>
  <r>
    <n v="1906"/>
    <s v="35-35A-______208"/>
    <n v="5564"/>
    <x v="8"/>
    <x v="8"/>
    <x v="11"/>
    <x v="1"/>
    <s v=""/>
    <s v=""/>
    <s v="YY"/>
    <s v="Special Provisions"/>
    <s v="S"/>
    <x v="3"/>
    <n v="208"/>
    <x v="313"/>
    <s v="m²"/>
    <n v="170"/>
    <n v="2200"/>
    <n v="374000"/>
    <s v="57_YY"/>
    <s v="02__S"/>
    <s v="35-35A"/>
    <n v="200"/>
    <s v="200 - GUMERACHA - BIRDWOOD ROAD OFFICE BUILDING"/>
    <b v="1"/>
    <m/>
    <b v="1"/>
    <n v="1906"/>
    <s v=""/>
    <s v=""/>
    <s v="208-Allowance for office building complete including substructure. framing, cladding, internal fit-out, services, amenities etc.-35"/>
    <n v="0"/>
    <s v="35-35A--208"/>
    <s v=""/>
    <s v="35-35A-"/>
    <n v="0"/>
    <m/>
    <s v="not APN"/>
    <s v="not APN"/>
    <n v="0"/>
    <n v="0.61178098484848487"/>
    <n v="602806.08833333338"/>
    <s v="direct"/>
    <n v="1"/>
    <n v="0.1001438779677384"/>
    <m/>
    <n v="0"/>
    <x v="1"/>
    <n v="0.93733013234450313"/>
    <n v="565028.31055555562"/>
    <x v="0"/>
    <x v="1"/>
    <n v="0"/>
    <x v="3"/>
    <x v="3"/>
    <n v="300000"/>
    <s v="Allowance for office building complete including substructure. framing, cladding, internal fit-out, services, amenities etc."/>
    <s v="Regional"/>
    <x v="1"/>
  </r>
  <r>
    <n v="1915"/>
    <s v="35-35B-______208"/>
    <n v="5593"/>
    <x v="8"/>
    <x v="8"/>
    <x v="138"/>
    <x v="81"/>
    <s v=""/>
    <s v=""/>
    <s v="YY"/>
    <s v="Special Provisions"/>
    <s v="S"/>
    <x v="3"/>
    <n v="208"/>
    <x v="313"/>
    <s v="m²"/>
    <n v="35"/>
    <n v="2200"/>
    <n v="77000"/>
    <s v="57_YY"/>
    <s v="02__S"/>
    <s v="35-35B"/>
    <n v="201"/>
    <s v="201 - GUMERACHA - BIRDWOOD ROAD LUNCH/MEETING ROOM"/>
    <b v="1"/>
    <m/>
    <b v="1"/>
    <n v="1915"/>
    <s v=""/>
    <s v=""/>
    <s v="208-Allowance for office building complete including substructure. framing, cladding, internal fit-out, services, amenities etc.-35"/>
    <n v="0"/>
    <s v="35-35B--208"/>
    <s v=""/>
    <s v="35-35B-"/>
    <n v="0"/>
    <m/>
    <s v="not APN"/>
    <s v="not APN"/>
    <n v="0"/>
    <n v="0.61029060150375947"/>
    <n v="123992.37631578947"/>
    <s v="direct"/>
    <n v="1"/>
    <n v="0.1001702123069123"/>
    <m/>
    <n v="0"/>
    <x v="1"/>
    <n v="0.93774376719779795"/>
    <n v="116273.07807017544"/>
    <x v="0"/>
    <x v="1"/>
    <n v="0"/>
    <x v="3"/>
    <x v="3"/>
    <n v="300000"/>
    <s v="Other smaller work items"/>
    <s v="Regional"/>
    <x v="1"/>
  </r>
  <r>
    <n v="2113"/>
    <s v="40-40A-______208"/>
    <n v="6196"/>
    <x v="10"/>
    <x v="10"/>
    <x v="151"/>
    <x v="80"/>
    <s v=""/>
    <s v=""/>
    <s v="YY"/>
    <s v="Special Provisions"/>
    <s v="S"/>
    <x v="3"/>
    <n v="208"/>
    <x v="313"/>
    <s v="m²"/>
    <n v="170"/>
    <n v="2200"/>
    <n v="374000"/>
    <s v="57_YY"/>
    <s v="02__S"/>
    <s v="40-40A"/>
    <n v="226"/>
    <s v="226 - YORKETOWN - WAROOKA ROAD MAIN BUILDING"/>
    <b v="1"/>
    <m/>
    <b v="1"/>
    <n v="2113"/>
    <s v=""/>
    <s v=""/>
    <s v="208-Allowance for office building complete including substructure. framing, cladding, internal fit-out, services, amenities etc.-40"/>
    <n v="0"/>
    <s v="40-40A--208"/>
    <s v=""/>
    <s v="40-40A-"/>
    <n v="0"/>
    <m/>
    <s v="not APN"/>
    <s v="not APN"/>
    <n v="0"/>
    <n v="0.85250058076715296"/>
    <n v="692835.21720691526"/>
    <s v="direct"/>
    <n v="1"/>
    <n v="8.5900353230961277E-2"/>
    <m/>
    <n v="0"/>
    <x v="1"/>
    <n v="0.94568353347031342"/>
    <n v="655202.85632090771"/>
    <x v="0"/>
    <x v="0"/>
    <n v="0"/>
    <x v="3"/>
    <x v="3"/>
    <n v="300000"/>
    <s v="Allowance for office building complete including substructure. framing, cladding, internal fit-out, services, amenities etc."/>
    <s v="Regional"/>
    <x v="1"/>
  </r>
  <r>
    <n v="128"/>
    <s v="1-1B-1BP_____100"/>
    <n v="383"/>
    <x v="23"/>
    <x v="23"/>
    <x v="162"/>
    <x v="88"/>
    <s v="1BP"/>
    <s v="Pole Production Workshop"/>
    <s v="ST"/>
    <s v="Statutory Charges"/>
    <s v="O"/>
    <x v="4"/>
    <n v="100"/>
    <x v="39"/>
    <s v="Item"/>
    <s v="-"/>
    <s v="-"/>
    <n v="300"/>
    <s v="55_ST"/>
    <s v="05__O"/>
    <s v="1-1B-1BP"/>
    <n v="13"/>
    <s v="013 - ANGLE PARK - 500 GRAND JUNCTION ROAD POLE CONSTRUCTION Pole Production Workshop"/>
    <b v="1"/>
    <m/>
    <b v="1"/>
    <n v="128"/>
    <s v="Statutory fees applicable to all building works"/>
    <s v="Levies need to be paid to obtain Development Approval"/>
    <s v="100-Statutory Charges - CITB Levy and Development Approval Fees-1"/>
    <n v="1"/>
    <s v="1-1B-1BP-100"/>
    <s v=""/>
    <s v="1-1B-1BP"/>
    <n v="0"/>
    <n v="10"/>
    <s v="minor"/>
    <n v="0.64107827426810471"/>
    <n v="492.32348228043139"/>
    <n v="0.64107827426810471"/>
    <n v="0"/>
    <s v="on costs"/>
    <n v="1"/>
    <n v="0.10133809718902596"/>
    <m/>
    <n v="1"/>
    <x v="0"/>
    <n v="0.93427599088802338"/>
    <n v="0"/>
    <x v="0"/>
    <x v="0"/>
    <n v="0"/>
    <x v="1"/>
    <x v="9"/>
    <n v="350000"/>
    <s v="Other smaller work items"/>
    <s v="Metropolitan"/>
    <x v="0"/>
  </r>
  <r>
    <n v="121"/>
    <s v="1-1B-1BP______55"/>
    <n v="363"/>
    <x v="23"/>
    <x v="23"/>
    <x v="162"/>
    <x v="88"/>
    <s v="1BP"/>
    <s v="Pole Production Workshop"/>
    <s v="AC"/>
    <s v="Air Conditioning"/>
    <s v="E"/>
    <x v="0"/>
    <n v="55"/>
    <x v="314"/>
    <s v="No"/>
    <n v="2"/>
    <n v="15000"/>
    <n v="30000"/>
    <s v="23_AC"/>
    <s v="03__E"/>
    <s v="1-1B-1BP"/>
    <n v="13"/>
    <s v="013 - ANGLE PARK - 500 GRAND JUNCTION ROAD POLE CONSTRUCTION Pole Production Workshop"/>
    <b v="1"/>
    <m/>
    <b v="1"/>
    <n v="121"/>
    <s v="Beyond design life"/>
    <s v="Unplanned failure requiring reactive maintenance"/>
    <s v="55-Replace evaporative air conditioning units-1"/>
    <n v="1"/>
    <s v="1-1B-1BP-55"/>
    <n v="0"/>
    <s v="1-1B-1BP"/>
    <n v="0"/>
    <n v="10"/>
    <s v="minor"/>
    <n v="0.64107827426810471"/>
    <n v="49232.348228043142"/>
    <n v="0.64107827426810471"/>
    <n v="49232.348228043142"/>
    <s v="direct"/>
    <n v="1"/>
    <n v="0.10133809718902596"/>
    <m/>
    <n v="1"/>
    <x v="0"/>
    <n v="0.93427599088802338"/>
    <n v="45996.600924499231"/>
    <x v="0"/>
    <x v="0"/>
    <n v="0"/>
    <x v="1"/>
    <x v="9"/>
    <n v="350000"/>
    <s v="Other smaller work items"/>
    <s v="Metropolitan"/>
    <x v="0"/>
  </r>
  <r>
    <n v="564"/>
    <s v="10-10B-________9"/>
    <n v="1549"/>
    <x v="20"/>
    <x v="20"/>
    <x v="55"/>
    <x v="41"/>
    <s v=""/>
    <s v=""/>
    <s v="YY"/>
    <s v="Special Provisions"/>
    <s v="A"/>
    <x v="1"/>
    <n v="9"/>
    <x v="122"/>
    <s v="m²"/>
    <n v="150"/>
    <n v="1000"/>
    <n v="150000"/>
    <s v="57_YY"/>
    <s v="01__A"/>
    <s v="10-10B"/>
    <n v="50"/>
    <s v="050 - KURRALTA PARK - 31-33 BROUGHTON AVENUE MUSEUM"/>
    <b v="1"/>
    <m/>
    <b v="1"/>
    <n v="564"/>
    <s v=""/>
    <s v=""/>
    <s v="9-Allowance for office fitout complete including floor finishes, ceilings, walls, doors, services, etc.-10"/>
    <n v="0"/>
    <s v="10-10B--9"/>
    <s v=""/>
    <s v="10-10B-"/>
    <n v="1"/>
    <m/>
    <s v="not APN"/>
    <s v="not APN"/>
    <n v="0"/>
    <n v="0.61520154269972449"/>
    <n v="242280.2314049587"/>
    <s v="direct"/>
    <n v="1"/>
    <n v="0.10020300302770691"/>
    <m/>
    <n v="0"/>
    <x v="0"/>
    <n v="0.9368943305457228"/>
    <n v="226990.97520661159"/>
    <x v="1"/>
    <x v="0"/>
    <n v="0"/>
    <x v="3"/>
    <x v="3"/>
    <n v="300000"/>
    <s v="Other smaller work items"/>
    <s v="Metropolitan"/>
    <x v="1"/>
  </r>
  <r>
    <n v="605"/>
    <s v="11-11A-________9"/>
    <n v="1669"/>
    <x v="2"/>
    <x v="2"/>
    <x v="57"/>
    <x v="42"/>
    <s v=""/>
    <s v=""/>
    <s v="YY"/>
    <s v="Special Provisions"/>
    <s v="A"/>
    <x v="1"/>
    <n v="9"/>
    <x v="122"/>
    <s v="m²"/>
    <n v="270"/>
    <n v="1000"/>
    <n v="270000"/>
    <s v="57_YY"/>
    <s v="01__A"/>
    <s v="11-11A"/>
    <n v="54"/>
    <s v="054 - MARLESTON NORTH - 212 RICHMOND ROAD OIL TEST LAB (TRANSCARE)"/>
    <b v="1"/>
    <m/>
    <b v="1"/>
    <n v="605"/>
    <s v=""/>
    <s v=""/>
    <s v="9-Allowance for office fitout complete including floor finishes, ceilings, walls, doors, services, etc.-11"/>
    <n v="0"/>
    <s v="11-11A--9"/>
    <s v=""/>
    <s v="11-11A-"/>
    <n v="0"/>
    <m/>
    <s v="not APN"/>
    <s v="not APN"/>
    <n v="0"/>
    <n v="0.61212016055118357"/>
    <n v="435272.44334881951"/>
    <s v="direct"/>
    <n v="1"/>
    <n v="0.10006665215412662"/>
    <m/>
    <n v="1"/>
    <x v="0"/>
    <n v="0.93726608827829794"/>
    <n v="407966.10031288513"/>
    <x v="0"/>
    <x v="0"/>
    <n v="0"/>
    <x v="2"/>
    <x v="2"/>
    <n v="350000"/>
    <s v="Allowance for office fitout complete including floor finishes, ceilings, walls, doors, services, etc."/>
    <s v="Metropolitan"/>
    <x v="0"/>
  </r>
  <r>
    <n v="795"/>
    <s v="11-11P-________9"/>
    <n v="2213"/>
    <x v="2"/>
    <x v="2"/>
    <x v="67"/>
    <x v="52"/>
    <s v=""/>
    <s v=""/>
    <s v="YY"/>
    <s v="Special Provisions"/>
    <s v="A"/>
    <x v="1"/>
    <n v="9"/>
    <x v="122"/>
    <s v="m²"/>
    <n v="75"/>
    <n v="1000"/>
    <n v="75000"/>
    <s v="57_YY"/>
    <s v="01__A"/>
    <s v="11-11P"/>
    <n v="69"/>
    <s v="069 - MARLESTON NORTH - 212 RICHMOND ROAD SUBSTATION STORE"/>
    <b v="1"/>
    <m/>
    <b v="1"/>
    <n v="795"/>
    <s v=""/>
    <s v=""/>
    <s v="9-Allowance for office fitout complete including floor finishes, ceilings, walls, doors, services, etc.-11"/>
    <n v="0"/>
    <s v="11-11P--9"/>
    <s v=""/>
    <s v="11-11P-"/>
    <n v="0"/>
    <m/>
    <s v="not APN"/>
    <s v="not APN"/>
    <n v="0"/>
    <n v="0.61351805236564083"/>
    <n v="121013.85392742306"/>
    <s v="direct"/>
    <n v="1"/>
    <n v="0.10023088183630995"/>
    <m/>
    <n v="1"/>
    <x v="0"/>
    <n v="0.93736884466699133"/>
    <n v="113434.61644464861"/>
    <x v="0"/>
    <x v="0"/>
    <n v="0"/>
    <x v="2"/>
    <x v="2"/>
    <n v="350000"/>
    <s v="Other smaller work items"/>
    <s v="Metropolitan"/>
    <x v="0"/>
  </r>
  <r>
    <n v="867"/>
    <s v="12-12C-________9"/>
    <n v="2439"/>
    <x v="3"/>
    <x v="3"/>
    <x v="73"/>
    <x v="58"/>
    <s v=""/>
    <s v=""/>
    <s v="YY"/>
    <s v="Special Provisions"/>
    <s v="A"/>
    <x v="1"/>
    <n v="9"/>
    <x v="122"/>
    <s v="m²"/>
    <n v="48"/>
    <n v="1000"/>
    <n v="48000"/>
    <s v="57_YY"/>
    <s v="01__A"/>
    <s v="12-12C"/>
    <n v="77"/>
    <s v="077 - MARLESTON SOUTH - 41-55 BARNES AVENUE MAIN OFFICE"/>
    <b v="1"/>
    <m/>
    <b v="1"/>
    <n v="867"/>
    <s v=""/>
    <s v=""/>
    <s v="9-Allowance for office fitout complete including floor finishes, ceilings, walls, doors, services, etc.-12"/>
    <n v="0"/>
    <s v="12-12C--9"/>
    <s v=""/>
    <s v="12-12C-"/>
    <n v="0"/>
    <m/>
    <s v="not APN"/>
    <s v="not APN"/>
    <n v="0"/>
    <n v="0.61323962920046349"/>
    <n v="77435.502201622236"/>
    <s v="direct"/>
    <n v="1"/>
    <n v="0.10008751336102456"/>
    <m/>
    <n v="0"/>
    <x v="0"/>
    <n v="0.93774956140974641"/>
    <n v="72615.108227114702"/>
    <x v="0"/>
    <x v="0"/>
    <n v="0"/>
    <x v="3"/>
    <x v="3"/>
    <n v="300000"/>
    <s v="Other smaller work items"/>
    <s v="Metropolitan"/>
    <x v="1"/>
  </r>
  <r>
    <n v="1151"/>
    <s v="20-20A-________9"/>
    <n v="3316"/>
    <x v="32"/>
    <x v="32"/>
    <x v="93"/>
    <x v="1"/>
    <s v=""/>
    <s v=""/>
    <s v="YY"/>
    <s v="Special Provisions"/>
    <s v="A"/>
    <x v="1"/>
    <n v="9"/>
    <x v="122"/>
    <s v="m²"/>
    <n v="400"/>
    <n v="1000"/>
    <n v="400000"/>
    <s v="57_YY"/>
    <s v="01__A"/>
    <s v="20-20A"/>
    <n v="115"/>
    <s v="115 - BARMERA - 59-61 TONKIN AVENUE OFFICE BUILDING"/>
    <b v="1"/>
    <m/>
    <b v="1"/>
    <n v="1151"/>
    <s v=""/>
    <s v=""/>
    <s v="9-Allowance for office fitout complete including floor finishes, ceilings, walls, doors, services, etc.-20"/>
    <n v="0"/>
    <s v="20-20A--9"/>
    <s v=""/>
    <s v="20-20A-"/>
    <n v="1"/>
    <m/>
    <s v="not APN"/>
    <s v="not APN"/>
    <n v="0"/>
    <n v="0.85205364624076485"/>
    <n v="740821.45849630598"/>
    <s v="direct"/>
    <n v="1"/>
    <n v="8.5924500638501614E-2"/>
    <m/>
    <n v="0"/>
    <x v="1"/>
    <n v="0.94556003917649756"/>
    <n v="700491.16731855716"/>
    <x v="1"/>
    <x v="0"/>
    <n v="0"/>
    <x v="3"/>
    <x v="3"/>
    <n v="300000"/>
    <s v="Allowance for office fitout complete including floor finishes, ceilings, walls, doors, services, etc."/>
    <s v="Regional"/>
    <x v="1"/>
  </r>
  <r>
    <n v="1161"/>
    <s v="20-20B-________9"/>
    <n v="3346"/>
    <x v="32"/>
    <x v="32"/>
    <x v="94"/>
    <x v="5"/>
    <s v=""/>
    <s v=""/>
    <s v="YY"/>
    <s v="Special Provisions"/>
    <s v="A"/>
    <x v="1"/>
    <n v="9"/>
    <x v="122"/>
    <s v="m²"/>
    <n v="21"/>
    <n v="1000"/>
    <n v="21000"/>
    <s v="57_YY"/>
    <s v="01__A"/>
    <s v="20-20B"/>
    <n v="116"/>
    <s v="116 - BARMERA - 59-61 TONKIN AVENUE WORKSHOP"/>
    <b v="1"/>
    <m/>
    <b v="1"/>
    <n v="1161"/>
    <s v=""/>
    <s v=""/>
    <s v="9-Allowance for office fitout complete including floor finishes, ceilings, walls, doors, services, etc.-20"/>
    <n v="0"/>
    <s v="20-20B--9"/>
    <s v=""/>
    <s v="20-20B-"/>
    <n v="0"/>
    <m/>
    <s v="not APN"/>
    <s v="not APN"/>
    <n v="0"/>
    <n v="0.87242337662337666"/>
    <n v="39320.890909090907"/>
    <s v="direct"/>
    <n v="1"/>
    <n v="8.8043713955532399E-2"/>
    <m/>
    <n v="0"/>
    <x v="1"/>
    <n v="0.94220051427670415"/>
    <n v="37048.163636363635"/>
    <x v="0"/>
    <x v="0"/>
    <n v="0"/>
    <x v="3"/>
    <x v="3"/>
    <n v="300000"/>
    <s v="Other smaller work items"/>
    <s v="Regional"/>
    <x v="1"/>
  </r>
  <r>
    <n v="1296"/>
    <s v="22-22B-________9"/>
    <n v="3730"/>
    <x v="15"/>
    <x v="15"/>
    <x v="98"/>
    <x v="71"/>
    <s v=""/>
    <s v=""/>
    <s v="YY"/>
    <s v="Special Provisions"/>
    <s v="A"/>
    <x v="1"/>
    <n v="9"/>
    <x v="122"/>
    <s v="m²"/>
    <n v="35"/>
    <n v="1000"/>
    <n v="35000"/>
    <s v="57_YY"/>
    <s v="01__A"/>
    <s v="22-22B"/>
    <n v="127"/>
    <s v="127 - NARACOORTE - 99 CEDAR AVENUE LUNCHROOM / OFFICES"/>
    <b v="1"/>
    <m/>
    <b v="1"/>
    <n v="1296"/>
    <s v=""/>
    <s v=""/>
    <s v="9-Allowance for office fitout complete including floor finishes, ceilings, walls, doors, services, etc.-22"/>
    <n v="0"/>
    <s v="22-22B--9"/>
    <s v=""/>
    <s v="22-22B-"/>
    <n v="0"/>
    <m/>
    <s v="not APN"/>
    <s v="not APN"/>
    <n v="0"/>
    <n v="0.86585071823204429"/>
    <n v="65304.775138121549"/>
    <s v="direct"/>
    <n v="1"/>
    <n v="8.6196088768849044E-2"/>
    <m/>
    <n v="0"/>
    <x v="1"/>
    <n v="0.94374020672453762"/>
    <n v="61630.741988950278"/>
    <x v="0"/>
    <x v="0"/>
    <n v="0"/>
    <x v="3"/>
    <x v="3"/>
    <n v="300000"/>
    <s v="Other smaller work items"/>
    <s v="Regional"/>
    <x v="1"/>
  </r>
  <r>
    <n v="1360"/>
    <s v="23-23A-________9"/>
    <n v="3909"/>
    <x v="21"/>
    <x v="21"/>
    <x v="101"/>
    <x v="1"/>
    <s v=""/>
    <s v=""/>
    <s v="YY"/>
    <s v="Special Provisions"/>
    <s v="A"/>
    <x v="1"/>
    <n v="9"/>
    <x v="122"/>
    <s v="m²"/>
    <n v="132"/>
    <n v="1000"/>
    <n v="132000"/>
    <s v="57_YY"/>
    <s v="01__A"/>
    <s v="23-23A"/>
    <n v="132"/>
    <s v="132 - BORDERTOWN - POWER HOUSE ROAD OFFICE BUILDING"/>
    <b v="1"/>
    <m/>
    <b v="1"/>
    <n v="1360"/>
    <s v=""/>
    <s v=""/>
    <s v="9-Allowance for office fitout complete including floor finishes, ceilings, walls, doors, services, etc.-23"/>
    <n v="0"/>
    <s v="23-23A--9"/>
    <s v=""/>
    <s v="23-23A-"/>
    <n v="0"/>
    <m/>
    <s v="not APN"/>
    <s v="not APN"/>
    <n v="0"/>
    <n v="0.8545407604251839"/>
    <n v="244799.38037612426"/>
    <s v="direct"/>
    <n v="1"/>
    <n v="8.5942598914245744E-2"/>
    <m/>
    <n v="0"/>
    <x v="1"/>
    <n v="0.94599011548569867"/>
    <n v="231577.79411283726"/>
    <x v="0"/>
    <x v="0"/>
    <n v="0"/>
    <x v="3"/>
    <x v="3"/>
    <n v="300000"/>
    <s v="Other smaller work items"/>
    <s v="Regional"/>
    <x v="1"/>
  </r>
  <r>
    <n v="1429"/>
    <s v="24-24B-________9"/>
    <n v="4104"/>
    <x v="19"/>
    <x v="19"/>
    <x v="104"/>
    <x v="73"/>
    <s v=""/>
    <s v=""/>
    <s v="YY"/>
    <s v="Special Provisions"/>
    <s v="A"/>
    <x v="1"/>
    <n v="9"/>
    <x v="122"/>
    <s v="m²"/>
    <n v="60"/>
    <n v="1000"/>
    <n v="60000"/>
    <s v="57_YY"/>
    <s v="01__A"/>
    <s v="24-24B"/>
    <n v="138"/>
    <s v="138 - MURRAY BRIDGE - 16-18 WILLOW AVENUE WORKSHOP / OFFICES"/>
    <b v="1"/>
    <m/>
    <b v="1"/>
    <n v="1429"/>
    <s v=""/>
    <s v=""/>
    <s v="9-Allowance for office fitout complete including floor finishes, ceilings, walls, doors, services, etc.-24"/>
    <n v="0"/>
    <s v="24-24B--9"/>
    <s v=""/>
    <s v="24-24B-"/>
    <n v="0"/>
    <m/>
    <s v="not APN"/>
    <s v="not APN"/>
    <n v="0"/>
    <n v="0.66273961165048534"/>
    <n v="99764.376699029119"/>
    <s v="direct"/>
    <n v="1"/>
    <n v="9.739707596036401E-2"/>
    <m/>
    <n v="0"/>
    <x v="1"/>
    <n v="0.93869049196968068"/>
    <n v="93647.871844660185"/>
    <x v="0"/>
    <x v="0"/>
    <n v="0"/>
    <x v="3"/>
    <x v="3"/>
    <n v="300000"/>
    <s v="Other smaller work items"/>
    <s v="Regional"/>
    <x v="1"/>
  </r>
  <r>
    <n v="1572"/>
    <s v="28-28A-________9"/>
    <n v="4543"/>
    <x v="7"/>
    <x v="7"/>
    <x v="113"/>
    <x v="40"/>
    <s v=""/>
    <s v=""/>
    <s v="YY"/>
    <s v="Special Provisions"/>
    <s v="A"/>
    <x v="1"/>
    <n v="9"/>
    <x v="122"/>
    <s v="m²"/>
    <n v="552"/>
    <n v="1000"/>
    <n v="552000"/>
    <s v="57_YY"/>
    <s v="01__A"/>
    <s v="28-28A"/>
    <n v="158"/>
    <s v="158 - PT AUGUSTA - PT 12 CHAPEL STREET OFFICE BUILDING"/>
    <b v="1"/>
    <m/>
    <b v="1"/>
    <n v="1572"/>
    <s v=""/>
    <s v=""/>
    <s v="9-Allowance for office fitout complete including floor finishes, ceilings, walls, doors, services, etc.-28"/>
    <n v="0"/>
    <s v="28-28A--9"/>
    <s v=""/>
    <s v="28-28A-"/>
    <n v="0"/>
    <m/>
    <s v="not APN"/>
    <s v="not APN"/>
    <n v="0"/>
    <n v="0.85211736322651388"/>
    <n v="1022368.7845010357"/>
    <s v="direct"/>
    <n v="1"/>
    <n v="8.5867402785098496E-2"/>
    <m/>
    <n v="0"/>
    <x v="1"/>
    <n v="0.94572485255448979"/>
    <n v="966879.56797855499"/>
    <x v="0"/>
    <x v="0"/>
    <n v="0"/>
    <x v="3"/>
    <x v="3"/>
    <n v="300000"/>
    <s v="Allowance for office fitout complete including floor finishes, ceilings, walls, doors, services, etc."/>
    <s v="Regional"/>
    <x v="1"/>
  </r>
  <r>
    <n v="2013"/>
    <s v="37-37A-________9"/>
    <n v="5880"/>
    <x v="38"/>
    <x v="38"/>
    <x v="143"/>
    <x v="40"/>
    <s v=""/>
    <s v=""/>
    <s v="YY"/>
    <s v="Special Provisions"/>
    <s v="A"/>
    <x v="1"/>
    <n v="9"/>
    <x v="122"/>
    <s v="m²"/>
    <n v="350"/>
    <n v="1000"/>
    <n v="350000"/>
    <s v="57_YY"/>
    <s v="01__A"/>
    <s v="37-37A"/>
    <n v="210"/>
    <s v="210 - VICTOR HARBOR - 45 MENTONE ROAD OFFICE BUILDING"/>
    <b v="1"/>
    <m/>
    <b v="1"/>
    <n v="2013"/>
    <s v=""/>
    <s v=""/>
    <s v="9-Allowance for office fitout complete including floor finishes, ceilings, walls, doors, services, etc.-37"/>
    <n v="0"/>
    <s v="37-37A--9"/>
    <s v=""/>
    <s v="37-37A-"/>
    <n v="0"/>
    <m/>
    <s v="not APN"/>
    <s v="not APN"/>
    <n v="0"/>
    <n v="0.6915223100303951"/>
    <n v="592032.80851063831"/>
    <s v="direct"/>
    <n v="1"/>
    <n v="9.4910028676836927E-2"/>
    <m/>
    <n v="0"/>
    <x v="0"/>
    <n v="0.94034258164674744"/>
    <n v="556713.65957446815"/>
    <x v="0"/>
    <x v="0"/>
    <n v="0"/>
    <x v="3"/>
    <x v="3"/>
    <n v="300000"/>
    <s v="Allowance for office fitout complete including floor finishes, ceilings, walls, doors, services, etc."/>
    <s v="Metropolitan"/>
    <x v="1"/>
  </r>
  <r>
    <n v="2137"/>
    <s v="41-41A-________9"/>
    <n v="6283"/>
    <x v="40"/>
    <x v="40"/>
    <x v="152"/>
    <x v="84"/>
    <s v=""/>
    <s v=""/>
    <s v="YY"/>
    <s v="Special Provisions"/>
    <s v="A"/>
    <x v="1"/>
    <n v="9"/>
    <x v="122"/>
    <s v="m²"/>
    <n v="200"/>
    <n v="1000"/>
    <n v="200000"/>
    <s v="57_YY"/>
    <s v="01__A"/>
    <s v="41-41A"/>
    <n v="229"/>
    <s v="229 - SEAFORD - 37 SHEARER DRIVE Logistic Shed"/>
    <b v="1"/>
    <m/>
    <b v="1"/>
    <n v="2137"/>
    <s v=""/>
    <s v=""/>
    <s v="9-Allowance for office fitout complete including floor finishes, ceilings, walls, doors, services, etc.-41"/>
    <n v="0"/>
    <s v="41-41A--9"/>
    <s v=""/>
    <s v="41-41A-"/>
    <n v="0"/>
    <m/>
    <s v="not APN"/>
    <s v="not APN"/>
    <n v="0"/>
    <n v="0.60878675714285713"/>
    <n v="321757.35142857145"/>
    <s v="direct"/>
    <n v="1"/>
    <n v="0.10002434870058652"/>
    <m/>
    <n v="1"/>
    <x v="0"/>
    <n v="0.93784135805692725"/>
    <n v="301757.35142857145"/>
    <x v="0"/>
    <x v="1"/>
    <n v="0"/>
    <x v="3"/>
    <x v="3"/>
    <n v="300000"/>
    <s v="Allowance for office fitout complete including floor finishes, ceilings, walls, doors, services, etc."/>
    <s v="Metropolitan"/>
    <x v="0"/>
  </r>
  <r>
    <n v="1656"/>
    <s v="29-29B-______275"/>
    <n v="4797"/>
    <x v="34"/>
    <x v="34"/>
    <x v="118"/>
    <x v="72"/>
    <s v=""/>
    <s v=""/>
    <s v="YY"/>
    <s v="Special Provisions"/>
    <s v="A"/>
    <x v="1"/>
    <n v="275"/>
    <x v="315"/>
    <s v="m²"/>
    <n v="20"/>
    <n v="750"/>
    <n v="15000"/>
    <s v="57_YY"/>
    <s v="01__A"/>
    <s v="29-29B"/>
    <n v="168"/>
    <s v="168 - PT LINCOLN - BEL AIRE DRIVE WORKSHOP / STORE"/>
    <b v="1"/>
    <m/>
    <b v="1"/>
    <n v="1656"/>
    <s v=""/>
    <s v=""/>
    <s v="275-Allowance for server room fitout complete including floor finishes, ceilings, walls, doors, lighting, etc.-29"/>
    <n v="0"/>
    <s v="29-29B--275"/>
    <s v=""/>
    <s v="29-29B-"/>
    <n v="0"/>
    <m/>
    <s v="not APN"/>
    <s v="not APN"/>
    <n v="0"/>
    <n v="0.97562825688073396"/>
    <n v="29634.42385321101"/>
    <s v="direct"/>
    <n v="1"/>
    <n v="8.2435473633013762E-2"/>
    <m/>
    <n v="0"/>
    <x v="1"/>
    <n v="0.9442750716204642"/>
    <n v="27983.047706422018"/>
    <x v="0"/>
    <x v="0"/>
    <n v="0"/>
    <x v="3"/>
    <x v="3"/>
    <n v="300000"/>
    <s v="Other smaller work items"/>
    <s v="Regional"/>
    <x v="1"/>
  </r>
  <r>
    <n v="119"/>
    <s v="1-1B-1BP______53"/>
    <n v="359"/>
    <x v="23"/>
    <x v="23"/>
    <x v="162"/>
    <x v="88"/>
    <s v="1BP"/>
    <s v="Pole Production Workshop"/>
    <s v="PD"/>
    <s v="Sanitary Plumbing"/>
    <s v="E"/>
    <x v="0"/>
    <n v="53"/>
    <x v="316"/>
    <s v="No"/>
    <n v="1"/>
    <n v="1450"/>
    <n v="1450"/>
    <s v="17_PD"/>
    <s v="03__E"/>
    <s v="1-1B-1BP"/>
    <n v="13"/>
    <s v="013 - ANGLE PARK - 500 GRAND JUNCTION ROAD POLE CONSTRUCTION Pole Production Workshop"/>
    <b v="1"/>
    <m/>
    <b v="1"/>
    <n v="119"/>
    <s v="Beyond design life (7 years)"/>
    <s v="Unplanned failure requiring reactive maintenance"/>
    <s v="53-Replace electric hot water unit-1"/>
    <n v="1"/>
    <s v="1-1B-1BP-53"/>
    <s v=""/>
    <s v="1-1B-1BP"/>
    <n v="0"/>
    <n v="10"/>
    <s v="minor"/>
    <n v="0.64107827426810471"/>
    <n v="2379.5634976887518"/>
    <n v="0.64107827426810471"/>
    <n v="2379.5634976887518"/>
    <s v="direct"/>
    <n v="1"/>
    <n v="0.10133809718902596"/>
    <m/>
    <n v="1"/>
    <x v="0"/>
    <n v="0.93427599088802338"/>
    <n v="2223.1690446841294"/>
    <x v="0"/>
    <x v="0"/>
    <n v="0"/>
    <x v="1"/>
    <x v="9"/>
    <n v="350000"/>
    <s v="Other smaller work items"/>
    <s v="Metropolitan"/>
    <x v="0"/>
  </r>
  <r>
    <n v="665"/>
    <s v="11-11E-_______90"/>
    <n v="1839"/>
    <x v="2"/>
    <x v="2"/>
    <x v="60"/>
    <x v="45"/>
    <s v=""/>
    <s v=""/>
    <s v="YY"/>
    <s v="Special Provisions"/>
    <s v="A"/>
    <x v="1"/>
    <n v="90"/>
    <x v="298"/>
    <s v="m²"/>
    <n v="34"/>
    <n v="2200"/>
    <n v="74800"/>
    <s v="57_YY"/>
    <s v="01__A"/>
    <s v="11-11E"/>
    <n v="58"/>
    <s v="058 - MARLESTON NORTH - 212 RICHMOND ROAD TRANSFORMER WORKSHOP &amp; OFFICE (INCL. ADJACENT SHEDS)"/>
    <b v="1"/>
    <m/>
    <b v="1"/>
    <n v="665"/>
    <s v=""/>
    <s v=""/>
    <s v="90-Allowance for toilet refurbishment complete including floor and wall finishes, fixtures, partitions, services etc.-11"/>
    <n v="0"/>
    <s v="11-11E--90"/>
    <s v=""/>
    <s v="11-11E-"/>
    <n v="0"/>
    <m/>
    <s v="not APN"/>
    <s v="not APN"/>
    <n v="0"/>
    <n v="0.61104665055107144"/>
    <n v="120506.28946122015"/>
    <s v="direct"/>
    <n v="1"/>
    <n v="0.10004248000652716"/>
    <m/>
    <n v="1"/>
    <x v="0"/>
    <n v="0.93743771683108224"/>
    <n v="112967.14085631173"/>
    <x v="0"/>
    <x v="0"/>
    <n v="0"/>
    <x v="2"/>
    <x v="2"/>
    <n v="350000"/>
    <s v="Other smaller work items"/>
    <s v="Metropolitan"/>
    <x v="0"/>
  </r>
  <r>
    <n v="1000"/>
    <s v="15-15B-_______90"/>
    <n v="2847"/>
    <x v="1"/>
    <x v="1"/>
    <x v="2"/>
    <x v="2"/>
    <s v=""/>
    <s v=""/>
    <s v="YY"/>
    <s v="Special Provisions"/>
    <s v="A"/>
    <x v="1"/>
    <n v="90"/>
    <x v="298"/>
    <s v="m²"/>
    <n v="20"/>
    <n v="2200"/>
    <n v="44000"/>
    <s v="57_YY"/>
    <s v="01__A"/>
    <s v="15-15B"/>
    <n v="94"/>
    <s v="094 - ST MARYS - 33 AYLIFFES ROAD MAIN OFFICE"/>
    <b v="1"/>
    <m/>
    <b v="1"/>
    <n v="1000"/>
    <s v=""/>
    <s v=""/>
    <s v="90-Allowance for toilet refurbishment complete including floor and wall finishes, fixtures, partitions, services etc.-15"/>
    <n v="0"/>
    <s v="15-15B--90"/>
    <s v=""/>
    <s v="15-15B-"/>
    <n v="0"/>
    <m/>
    <s v="not APN"/>
    <s v="not APN"/>
    <n v="0"/>
    <n v="0.61738816753926706"/>
    <n v="71165.079371727741"/>
    <s v="direct"/>
    <n v="1"/>
    <n v="0.10045556241329029"/>
    <m/>
    <n v="1"/>
    <x v="0"/>
    <n v="0.93525855821974502"/>
    <n v="66557.749528795801"/>
    <x v="0"/>
    <x v="0"/>
    <n v="0"/>
    <x v="1"/>
    <x v="2"/>
    <n v="350000"/>
    <s v="Other smaller work items"/>
    <s v="Metropolitan"/>
    <x v="0"/>
  </r>
  <r>
    <n v="1152"/>
    <s v="20-20A-_______90"/>
    <n v="3317"/>
    <x v="32"/>
    <x v="32"/>
    <x v="93"/>
    <x v="1"/>
    <s v=""/>
    <s v=""/>
    <s v="YY"/>
    <s v="Special Provisions"/>
    <s v="A"/>
    <x v="1"/>
    <n v="90"/>
    <x v="298"/>
    <s v="m²"/>
    <n v="60"/>
    <n v="2200"/>
    <n v="132000"/>
    <s v="57_YY"/>
    <s v="01__A"/>
    <s v="20-20A"/>
    <n v="115"/>
    <s v="115 - BARMERA - 59-61 TONKIN AVENUE OFFICE BUILDING"/>
    <b v="1"/>
    <m/>
    <b v="1"/>
    <n v="1152"/>
    <s v=""/>
    <s v=""/>
    <s v="90-Allowance for toilet refurbishment complete including floor and wall finishes, fixtures, partitions, services etc.-20"/>
    <n v="0"/>
    <s v="20-20A--90"/>
    <s v=""/>
    <s v="20-20A-"/>
    <n v="1"/>
    <m/>
    <s v="not APN"/>
    <s v="not APN"/>
    <n v="0"/>
    <n v="0.85205364624076485"/>
    <n v="244471.08130378096"/>
    <s v="direct"/>
    <n v="1"/>
    <n v="8.5924500638501614E-2"/>
    <m/>
    <n v="0"/>
    <x v="1"/>
    <n v="0.94556003917649756"/>
    <n v="231162.08521512384"/>
    <x v="1"/>
    <x v="0"/>
    <n v="0"/>
    <x v="3"/>
    <x v="3"/>
    <n v="300000"/>
    <s v="Other smaller work items"/>
    <s v="Regional"/>
    <x v="1"/>
  </r>
  <r>
    <n v="1200"/>
    <s v="21-21B-_______90"/>
    <n v="3462"/>
    <x v="4"/>
    <x v="4"/>
    <x v="30"/>
    <x v="22"/>
    <s v=""/>
    <s v=""/>
    <s v="YY"/>
    <s v="Special Provisions"/>
    <s v="A"/>
    <x v="1"/>
    <n v="90"/>
    <x v="298"/>
    <s v="m²"/>
    <n v="25"/>
    <n v="2200"/>
    <n v="55000"/>
    <s v="57_YY"/>
    <s v="01__A"/>
    <s v="21-21B"/>
    <n v="120"/>
    <s v="120 - MT GAMBIER - 18 AVEY ROAD AMENITIES / OFFICES"/>
    <b v="1"/>
    <m/>
    <b v="1"/>
    <n v="1200"/>
    <s v=""/>
    <s v=""/>
    <s v="90-Allowance for toilet refurbishment complete including floor and wall finishes, fixtures, partitions, services etc.-21"/>
    <n v="0"/>
    <s v="21-21B--90"/>
    <s v=""/>
    <s v="21-21B-"/>
    <n v="0"/>
    <m/>
    <s v="not APN"/>
    <s v="not APN"/>
    <n v="0"/>
    <n v="0.85835295546558699"/>
    <n v="102209.41255060729"/>
    <s v="direct"/>
    <n v="1"/>
    <n v="8.6130773299592789E-2"/>
    <m/>
    <n v="0"/>
    <x v="1"/>
    <n v="0.94553533299414194"/>
    <n v="96642.610931174087"/>
    <x v="0"/>
    <x v="0"/>
    <n v="0"/>
    <x v="3"/>
    <x v="3"/>
    <n v="300000"/>
    <s v="Other smaller work items"/>
    <s v="Regional"/>
    <x v="1"/>
  </r>
  <r>
    <n v="1361"/>
    <s v="23-23A-_______90"/>
    <n v="3910"/>
    <x v="21"/>
    <x v="21"/>
    <x v="101"/>
    <x v="1"/>
    <s v=""/>
    <s v=""/>
    <s v="YY"/>
    <s v="Special Provisions"/>
    <s v="A"/>
    <x v="1"/>
    <n v="90"/>
    <x v="298"/>
    <s v="m²"/>
    <n v="36"/>
    <n v="2200"/>
    <n v="79200"/>
    <s v="57_YY"/>
    <s v="01__A"/>
    <s v="23-23A"/>
    <n v="132"/>
    <s v="132 - BORDERTOWN - POWER HOUSE ROAD OFFICE BUILDING"/>
    <b v="1"/>
    <m/>
    <b v="1"/>
    <n v="1361"/>
    <s v=""/>
    <s v=""/>
    <s v="90-Allowance for toilet refurbishment complete including floor and wall finishes, fixtures, partitions, services etc.-23"/>
    <n v="0"/>
    <s v="23-23A--90"/>
    <s v=""/>
    <s v="23-23A-"/>
    <n v="0"/>
    <m/>
    <s v="not APN"/>
    <s v="not APN"/>
    <n v="0"/>
    <n v="0.8545407604251839"/>
    <n v="146879.62822567456"/>
    <s v="direct"/>
    <n v="1"/>
    <n v="8.5942598914245744E-2"/>
    <m/>
    <n v="0"/>
    <x v="1"/>
    <n v="0.94599011548569867"/>
    <n v="138946.67646770237"/>
    <x v="0"/>
    <x v="0"/>
    <n v="0"/>
    <x v="3"/>
    <x v="3"/>
    <n v="300000"/>
    <s v="Other smaller work items"/>
    <s v="Regional"/>
    <x v="1"/>
  </r>
  <r>
    <n v="1573"/>
    <s v="28-28A-_______90"/>
    <n v="4544"/>
    <x v="7"/>
    <x v="7"/>
    <x v="113"/>
    <x v="40"/>
    <s v=""/>
    <s v=""/>
    <s v="YY"/>
    <s v="Special Provisions"/>
    <s v="A"/>
    <x v="1"/>
    <n v="90"/>
    <x v="298"/>
    <s v="m²"/>
    <n v="75"/>
    <n v="2200"/>
    <n v="165000"/>
    <s v="57_YY"/>
    <s v="01__A"/>
    <s v="28-28A"/>
    <n v="158"/>
    <s v="158 - PT AUGUSTA - PT 12 CHAPEL STREET OFFICE BUILDING"/>
    <b v="1"/>
    <m/>
    <b v="1"/>
    <n v="1573"/>
    <s v=""/>
    <s v=""/>
    <s v="90-Allowance for toilet refurbishment complete including floor and wall finishes, fixtures, partitions, services etc.-28"/>
    <n v="0"/>
    <s v="28-28A--90"/>
    <s v=""/>
    <s v="28-28A-"/>
    <n v="0"/>
    <m/>
    <s v="not APN"/>
    <s v="not APN"/>
    <n v="0"/>
    <n v="0.85211736322651388"/>
    <n v="305599.3649323748"/>
    <s v="direct"/>
    <n v="1"/>
    <n v="8.5867402785098496E-2"/>
    <m/>
    <n v="0"/>
    <x v="1"/>
    <n v="0.94572485255448979"/>
    <n v="289012.91434141586"/>
    <x v="0"/>
    <x v="0"/>
    <n v="0"/>
    <x v="3"/>
    <x v="3"/>
    <n v="300000"/>
    <s v="Other smaller work items"/>
    <s v="Regional"/>
    <x v="1"/>
  </r>
  <r>
    <n v="1674"/>
    <s v="29-29E-_______90"/>
    <n v="4858"/>
    <x v="34"/>
    <x v="34"/>
    <x v="120"/>
    <x v="76"/>
    <s v=""/>
    <s v=""/>
    <s v="YY"/>
    <s v="Special Provisions"/>
    <s v="A"/>
    <x v="1"/>
    <n v="90"/>
    <x v="298"/>
    <s v="m²"/>
    <n v="20"/>
    <n v="2200"/>
    <n v="44000"/>
    <s v="57_YY"/>
    <s v="01__A"/>
    <s v="29-29E"/>
    <n v="171"/>
    <s v="171 - PT LINCOLN - BEL AIRE DRIVE TOILET BLOCK"/>
    <b v="1"/>
    <m/>
    <b v="1"/>
    <n v="1674"/>
    <s v=""/>
    <s v=""/>
    <s v="90-Allowance for toilet refurbishment complete including floor and wall finishes, fixtures, partitions, services etc.-29"/>
    <n v="0"/>
    <s v="29-29E--90"/>
    <s v=""/>
    <s v="29-29E-"/>
    <n v="0"/>
    <m/>
    <s v="not APN"/>
    <s v="not APN"/>
    <n v="0"/>
    <n v="0.96430636363636368"/>
    <n v="86429.48000000001"/>
    <s v="direct"/>
    <n v="1"/>
    <n v="8.267622437224946E-2"/>
    <m/>
    <n v="0"/>
    <x v="1"/>
    <n v="0.94793443163142943"/>
    <n v="81929.48000000001"/>
    <x v="0"/>
    <x v="0"/>
    <n v="0"/>
    <x v="3"/>
    <x v="3"/>
    <n v="300000"/>
    <s v="Other smaller work items"/>
    <s v="Regional"/>
    <x v="1"/>
  </r>
  <r>
    <n v="1706"/>
    <s v="30-30A-_______90"/>
    <n v="4956"/>
    <x v="35"/>
    <x v="35"/>
    <x v="123"/>
    <x v="40"/>
    <s v=""/>
    <s v=""/>
    <s v="YY"/>
    <s v="Special Provisions"/>
    <s v="A"/>
    <x v="1"/>
    <n v="90"/>
    <x v="298"/>
    <s v="m²"/>
    <n v="30"/>
    <n v="2200"/>
    <n v="66000"/>
    <s v="57_YY"/>
    <s v="01__A"/>
    <s v="30-30A"/>
    <n v="175"/>
    <s v="175 - CEDUNA - GOODES ROAD OFFICE BUILDING"/>
    <b v="1"/>
    <m/>
    <b v="1"/>
    <n v="1706"/>
    <s v=""/>
    <s v=""/>
    <s v="90-Allowance for toilet refurbishment complete including floor and wall finishes, fixtures, partitions, services etc.-30"/>
    <n v="0"/>
    <s v="30-30A--90"/>
    <s v=""/>
    <s v="30-30A-"/>
    <n v="0"/>
    <m/>
    <s v="not APN"/>
    <s v="not APN"/>
    <n v="0"/>
    <n v="1.1743183186951067"/>
    <n v="143505.00903387705"/>
    <s v="direct"/>
    <n v="1"/>
    <n v="7.2404050245440457E-2"/>
    <m/>
    <n v="0"/>
    <x v="1"/>
    <n v="0.9538354569888704"/>
    <n v="136880.16587202009"/>
    <x v="0"/>
    <x v="0"/>
    <n v="0"/>
    <x v="3"/>
    <x v="3"/>
    <n v="300000"/>
    <s v="Other smaller work items"/>
    <s v="Regional"/>
    <x v="1"/>
  </r>
  <r>
    <n v="1743"/>
    <s v="31-31A-_______90"/>
    <n v="5073"/>
    <x v="36"/>
    <x v="36"/>
    <x v="126"/>
    <x v="1"/>
    <s v=""/>
    <s v=""/>
    <s v="YY"/>
    <s v="Special Provisions"/>
    <s v="A"/>
    <x v="1"/>
    <n v="90"/>
    <x v="298"/>
    <s v="m²"/>
    <n v="35"/>
    <n v="2200"/>
    <n v="77000"/>
    <s v="57_YY"/>
    <s v="01__A"/>
    <s v="31-31A"/>
    <n v="181"/>
    <s v="181 - CLARE - 14 LENNON STREET OFFICE BUILDING"/>
    <b v="1"/>
    <m/>
    <b v="1"/>
    <n v="1743"/>
    <s v=""/>
    <s v=""/>
    <s v="90-Allowance for toilet refurbishment complete including floor and wall finishes, fixtures, partitions, services etc.-31"/>
    <n v="0"/>
    <s v="31-31A--90"/>
    <s v=""/>
    <s v="31-31A-"/>
    <n v="0"/>
    <m/>
    <s v="not APN"/>
    <s v="not APN"/>
    <n v="0"/>
    <n v="0.77045310805173117"/>
    <n v="136324.88931998331"/>
    <s v="direct"/>
    <n v="1"/>
    <n v="9.01670147430262E-2"/>
    <m/>
    <n v="1"/>
    <x v="1"/>
    <n v="0.94344659229312311"/>
    <n v="128615.25227367543"/>
    <x v="0"/>
    <x v="0"/>
    <n v="0"/>
    <x v="2"/>
    <x v="2"/>
    <n v="350000"/>
    <s v="Other smaller work items"/>
    <s v="Regional"/>
    <x v="0"/>
  </r>
  <r>
    <n v="1370"/>
    <s v="23-23B-______136"/>
    <n v="3939"/>
    <x v="21"/>
    <x v="21"/>
    <x v="102"/>
    <x v="72"/>
    <s v=""/>
    <s v=""/>
    <s v="YY"/>
    <s v="Special Provisions"/>
    <s v="A"/>
    <x v="1"/>
    <n v="136"/>
    <x v="317"/>
    <s v="m²"/>
    <n v="90"/>
    <n v="1600"/>
    <n v="144000"/>
    <s v="57_YY"/>
    <s v="01__A"/>
    <s v="23-23B"/>
    <n v="133"/>
    <s v="133 - BORDERTOWN - POWER HOUSE ROAD WORKSHOP / STORE"/>
    <b v="1"/>
    <m/>
    <b v="1"/>
    <n v="1370"/>
    <s v=""/>
    <s v=""/>
    <s v="136-Allowance for workshop/store complete building including substructure. framing, cladding, internal fitout, services, etc.-23"/>
    <n v="0"/>
    <s v="23-23B--136"/>
    <s v=""/>
    <s v="23-23B-"/>
    <n v="0"/>
    <m/>
    <s v="not APN"/>
    <s v="not APN"/>
    <n v="0"/>
    <n v="0.85614123456790125"/>
    <n v="267284.33777777775"/>
    <s v="direct"/>
    <n v="1"/>
    <n v="8.5953196389907963E-2"/>
    <m/>
    <n v="0"/>
    <x v="1"/>
    <n v="0.94512710026855129"/>
    <n v="252617.67111111109"/>
    <x v="0"/>
    <x v="0"/>
    <n v="0"/>
    <x v="3"/>
    <x v="3"/>
    <n v="300000"/>
    <s v="Other smaller work items"/>
    <s v="Regional"/>
    <x v="1"/>
  </r>
  <r>
    <n v="1924"/>
    <s v="35-35C-______136"/>
    <n v="5622"/>
    <x v="8"/>
    <x v="8"/>
    <x v="139"/>
    <x v="5"/>
    <s v=""/>
    <s v=""/>
    <s v="YY"/>
    <s v="Special Provisions"/>
    <s v="A"/>
    <x v="1"/>
    <n v="136"/>
    <x v="317"/>
    <s v="m²"/>
    <n v="470"/>
    <n v="1600"/>
    <n v="752000"/>
    <s v="57_YY"/>
    <s v="01__A"/>
    <s v="35-35C"/>
    <n v="202"/>
    <s v="202 - GUMERACHA - BIRDWOOD ROAD WORKSHOP"/>
    <b v="1"/>
    <m/>
    <b v="1"/>
    <n v="1924"/>
    <s v=""/>
    <s v=""/>
    <s v="136-Allowance for workshop/store complete building including substructure. framing, cladding, internal fitout, services, etc.-35"/>
    <n v="0"/>
    <s v="35-35C--136"/>
    <s v=""/>
    <s v="35-35C-"/>
    <n v="0"/>
    <m/>
    <s v="not APN"/>
    <s v="not APN"/>
    <n v="0"/>
    <n v="0.60947064336372847"/>
    <n v="1210321.9238095237"/>
    <s v="direct"/>
    <n v="1"/>
    <n v="0.10006595870174009"/>
    <m/>
    <n v="0"/>
    <x v="1"/>
    <n v="0.93783629482536257"/>
    <n v="1135083.8285714285"/>
    <x v="0"/>
    <x v="1"/>
    <n v="0"/>
    <x v="3"/>
    <x v="3"/>
    <n v="300000"/>
    <s v="Allowance for workshop/store complete building including substructure. framing, cladding, internal fitout, services, etc."/>
    <s v="Regional"/>
    <x v="1"/>
  </r>
  <r>
    <n v="2112"/>
    <s v="40-40A-______136"/>
    <n v="6194"/>
    <x v="10"/>
    <x v="10"/>
    <x v="151"/>
    <x v="80"/>
    <s v=""/>
    <s v=""/>
    <s v="YY"/>
    <s v="Special Provisions"/>
    <s v="A"/>
    <x v="1"/>
    <n v="136"/>
    <x v="317"/>
    <s v="m²"/>
    <n v="210"/>
    <n v="1600"/>
    <n v="336000"/>
    <s v="57_YY"/>
    <s v="01__A"/>
    <s v="40-40A"/>
    <n v="226"/>
    <s v="226 - YORKETOWN - WAROOKA ROAD MAIN BUILDING"/>
    <b v="1"/>
    <m/>
    <b v="1"/>
    <n v="2112"/>
    <s v=""/>
    <s v=""/>
    <s v="136-Allowance for workshop/store complete building including substructure. framing, cladding, internal fitout, services, etc.-40"/>
    <n v="0"/>
    <s v="40-40A--136"/>
    <s v=""/>
    <s v="40-40A-"/>
    <n v="0"/>
    <m/>
    <s v="not APN"/>
    <s v="not APN"/>
    <n v="0"/>
    <n v="0.85250058076715296"/>
    <n v="622440.1951377634"/>
    <s v="direct"/>
    <n v="1"/>
    <n v="8.5900353230961277E-2"/>
    <m/>
    <n v="0"/>
    <x v="1"/>
    <n v="0.94568353347031342"/>
    <n v="588631.44311183144"/>
    <x v="0"/>
    <x v="0"/>
    <n v="0"/>
    <x v="3"/>
    <x v="3"/>
    <n v="300000"/>
    <s v="Allowance for workshop/store complete building including substructure. framing, cladding, internal fitout, services, etc."/>
    <s v="Regional"/>
    <x v="1"/>
  </r>
  <r>
    <n v="481"/>
    <s v="7-7A-________297"/>
    <n v="1330"/>
    <x v="0"/>
    <x v="0"/>
    <x v="1"/>
    <x v="1"/>
    <s v=""/>
    <s v=""/>
    <s v="YY"/>
    <s v="Special Provisions"/>
    <s v="A"/>
    <x v="1"/>
    <n v="297"/>
    <x v="318"/>
    <s v="m²"/>
    <n v="1600"/>
    <n v="150"/>
    <n v="240000"/>
    <s v="57_YY"/>
    <s v="01__A"/>
    <s v="7-7A"/>
    <n v="44"/>
    <s v="044 - KESWICK - 1 ANZAC HIGHWAY OFFICE BUILDING"/>
    <b v="1"/>
    <m/>
    <b v="1"/>
    <n v="481"/>
    <s v=""/>
    <s v=""/>
    <s v="297-Roof replacement-7"/>
    <n v="0"/>
    <s v="7-7A--297"/>
    <s v=""/>
    <s v="7-7A-"/>
    <n v="0"/>
    <m/>
    <s v="not APN"/>
    <s v="not APN"/>
    <n v="0"/>
    <n v="0.60882316575975093"/>
    <n v="386117.55978234025"/>
    <s v="direct"/>
    <n v="1"/>
    <n v="0.10000088373843743"/>
    <m/>
    <n v="1"/>
    <x v="0"/>
    <n v="0.93783079843594719"/>
    <n v="362112.9393808117"/>
    <x v="0"/>
    <x v="0"/>
    <n v="0"/>
    <x v="0"/>
    <x v="1"/>
    <n v="350000"/>
    <s v="Roof replacement"/>
    <s v="Metropolitan"/>
    <x v="0"/>
  </r>
  <r>
    <n v="1645"/>
    <s v="29-29B-______276"/>
    <n v="4767"/>
    <x v="34"/>
    <x v="34"/>
    <x v="118"/>
    <x v="72"/>
    <s v=""/>
    <s v=""/>
    <s v="AC"/>
    <s v="Air Conditioning"/>
    <s v="E"/>
    <x v="0"/>
    <n v="276"/>
    <x v="319"/>
    <s v="No"/>
    <n v="1"/>
    <n v="250"/>
    <n v="250"/>
    <s v="23_AC"/>
    <s v="03__E"/>
    <s v="29-29B"/>
    <n v="168"/>
    <s v="168 - PT LINCOLN - BEL AIRE DRIVE WORKSHOP / STORE"/>
    <b v="1"/>
    <m/>
    <b v="1"/>
    <n v="1645"/>
    <s v=""/>
    <s v=""/>
    <s v="276-Disconnect existing wall mounted split system air conditioner and store on site for resue-29"/>
    <n v="0"/>
    <s v="29-29B--276"/>
    <s v=""/>
    <s v="29-29B-"/>
    <n v="0"/>
    <m/>
    <s v="not APN"/>
    <s v="not APN"/>
    <n v="0"/>
    <n v="0.97562825688073396"/>
    <n v="493.90706422018349"/>
    <s v="direct"/>
    <n v="1"/>
    <n v="8.2435473633013762E-2"/>
    <m/>
    <n v="0"/>
    <x v="1"/>
    <n v="0.9442750716204642"/>
    <n v="466.38412844036696"/>
    <x v="0"/>
    <x v="0"/>
    <n v="0"/>
    <x v="3"/>
    <x v="3"/>
    <n v="300000"/>
    <s v="Other smaller work items"/>
    <s v="Regional"/>
    <x v="1"/>
  </r>
  <r>
    <n v="1646"/>
    <s v="29-29B-______277"/>
    <n v="4768"/>
    <x v="34"/>
    <x v="34"/>
    <x v="118"/>
    <x v="72"/>
    <s v=""/>
    <s v=""/>
    <s v="AC"/>
    <s v="Air Conditioning"/>
    <s v="E"/>
    <x v="0"/>
    <n v="277"/>
    <x v="320"/>
    <s v="No"/>
    <n v="1"/>
    <n v="1000"/>
    <n v="1000"/>
    <s v="23_AC"/>
    <s v="03__E"/>
    <s v="29-29B"/>
    <n v="168"/>
    <s v="168 - PT LINCOLN - BEL AIRE DRIVE WORKSHOP / STORE"/>
    <b v="1"/>
    <m/>
    <b v="1"/>
    <n v="1646"/>
    <s v=""/>
    <s v=""/>
    <s v="277-Reconnect existing wall mounted split system air conditioner including re balancing to suit new server room-29"/>
    <n v="0"/>
    <s v="29-29B--277"/>
    <s v=""/>
    <s v="29-29B-"/>
    <n v="0"/>
    <m/>
    <s v="not APN"/>
    <s v="not APN"/>
    <n v="0"/>
    <n v="0.97562825688073396"/>
    <n v="1975.6282568807339"/>
    <s v="direct"/>
    <n v="1"/>
    <n v="8.2435473633013762E-2"/>
    <m/>
    <n v="0"/>
    <x v="1"/>
    <n v="0.9442750716204642"/>
    <n v="1865.5365137614679"/>
    <x v="0"/>
    <x v="0"/>
    <n v="0"/>
    <x v="3"/>
    <x v="3"/>
    <n v="300000"/>
    <s v="Other smaller work items"/>
    <s v="Regional"/>
    <x v="1"/>
  </r>
  <r>
    <n v="430"/>
    <s v="7-7A-________346"/>
    <n v="1254"/>
    <x v="0"/>
    <x v="0"/>
    <x v="1"/>
    <x v="1"/>
    <s v=""/>
    <s v=""/>
    <s v="AC"/>
    <s v="Air Conditioning"/>
    <s v="E"/>
    <x v="0"/>
    <n v="346"/>
    <x v="321"/>
    <s v="No"/>
    <n v="1"/>
    <n v="5000"/>
    <n v="5000"/>
    <s v="23_AC"/>
    <s v="03__E"/>
    <s v="7-7A"/>
    <n v="44"/>
    <s v="044 - KESWICK - 1 ANZAC HIGHWAY OFFICE BUILDING"/>
    <b v="1"/>
    <m/>
    <b v="1"/>
    <n v="430"/>
    <s v=""/>
    <s v=""/>
    <s v="346-Replace air-conditioning unit to computer room (1993)-7"/>
    <n v="0"/>
    <s v="7-7A--346"/>
    <s v=""/>
    <s v="7-7A-"/>
    <n v="0"/>
    <m/>
    <s v="not APN"/>
    <s v="not APN"/>
    <n v="0"/>
    <n v="0.60882316575975093"/>
    <n v="8044.1158287987546"/>
    <s v="direct"/>
    <n v="1"/>
    <n v="0.10000088373843743"/>
    <m/>
    <n v="1"/>
    <x v="0"/>
    <n v="0.93783079843594719"/>
    <n v="7544.0195704335774"/>
    <x v="0"/>
    <x v="0"/>
    <n v="0"/>
    <x v="0"/>
    <x v="1"/>
    <n v="350000"/>
    <s v="Other smaller work items"/>
    <s v="Metropolitan"/>
    <x v="0"/>
  </r>
  <r>
    <n v="275"/>
    <s v="4-4A-_________92"/>
    <n v="825"/>
    <x v="14"/>
    <x v="14"/>
    <x v="20"/>
    <x v="17"/>
    <s v=""/>
    <s v=""/>
    <s v="AC"/>
    <s v="Air Conditioning"/>
    <s v="E"/>
    <x v="0"/>
    <n v="92"/>
    <x v="322"/>
    <s v="No"/>
    <n v="7"/>
    <n v="3500"/>
    <n v="24500"/>
    <s v="23_AC"/>
    <s v="03__E"/>
    <s v="4-4A"/>
    <n v="31"/>
    <s v="031 - ELIZABETH - PEWSEY AVENUE MAIN OFFICE BUILDNG"/>
    <b v="1"/>
    <m/>
    <b v="1"/>
    <n v="275"/>
    <s v=""/>
    <s v=""/>
    <s v="92-Replace ceiling cassette air conditioner-4"/>
    <n v="0"/>
    <s v="4-4A--92"/>
    <s v=""/>
    <s v="4-4A-"/>
    <n v="0"/>
    <m/>
    <s v="not APN"/>
    <s v="not APN"/>
    <n v="0"/>
    <n v="0.61530311890838207"/>
    <n v="39574.926413255365"/>
    <s v="direct"/>
    <n v="1"/>
    <n v="0.10024556844880272"/>
    <m/>
    <n v="0"/>
    <x v="0"/>
    <n v="0.93664397716528258"/>
    <n v="37067.616471734895"/>
    <x v="0"/>
    <x v="0"/>
    <n v="0"/>
    <x v="3"/>
    <x v="3"/>
    <n v="300000"/>
    <s v="Other smaller work items"/>
    <s v="Metropolitan"/>
    <x v="1"/>
  </r>
  <r>
    <n v="1951"/>
    <s v="36-36A-_______92"/>
    <n v="5696"/>
    <x v="13"/>
    <x v="13"/>
    <x v="24"/>
    <x v="18"/>
    <s v=""/>
    <s v=""/>
    <s v="AC"/>
    <s v="Air Conditioning"/>
    <s v="E"/>
    <x v="0"/>
    <n v="92"/>
    <x v="322"/>
    <s v="No"/>
    <n v="1"/>
    <n v="3500"/>
    <n v="3500"/>
    <s v="23_AC"/>
    <s v="03__E"/>
    <s v="36-36A"/>
    <n v="205"/>
    <s v="205 - MT BARKER - 31 ALEXANDRINA ROAD MAIN OFFICE BUILDING"/>
    <b v="1"/>
    <m/>
    <b v="1"/>
    <n v="1951"/>
    <s v=""/>
    <s v=""/>
    <s v="92-Replace ceiling cassette air conditioner-36"/>
    <n v="0"/>
    <s v="36-36A--92"/>
    <s v=""/>
    <s v="36-36A-"/>
    <n v="0"/>
    <m/>
    <s v="not APN"/>
    <s v="not APN"/>
    <n v="0"/>
    <n v="0.61699555675238993"/>
    <n v="5659.484448633365"/>
    <s v="direct"/>
    <n v="1"/>
    <n v="0.10015793807540048"/>
    <m/>
    <n v="0"/>
    <x v="1"/>
    <n v="0.93616125644417425"/>
    <n v="5298.1900722588753"/>
    <x v="0"/>
    <x v="0"/>
    <n v="0"/>
    <x v="3"/>
    <x v="3"/>
    <n v="300000"/>
    <s v="Other smaller work items"/>
    <s v="Regional"/>
    <x v="1"/>
  </r>
  <r>
    <n v="1966"/>
    <s v="36-36B-_______92"/>
    <n v="5743"/>
    <x v="13"/>
    <x v="13"/>
    <x v="141"/>
    <x v="72"/>
    <s v=""/>
    <s v=""/>
    <s v="AC"/>
    <s v="Air Conditioning"/>
    <s v="E"/>
    <x v="0"/>
    <n v="92"/>
    <x v="322"/>
    <s v="No"/>
    <n v="1"/>
    <n v="3500"/>
    <n v="3500"/>
    <s v="23_AC"/>
    <s v="03__E"/>
    <s v="36-36B"/>
    <n v="206"/>
    <s v="206 - MT BARKER - 31 ALEXANDRINA ROAD WORKSHOP / STORE"/>
    <b v="1"/>
    <m/>
    <b v="1"/>
    <n v="1966"/>
    <s v=""/>
    <s v=""/>
    <s v="92-Replace ceiling cassette air conditioner-36"/>
    <n v="0"/>
    <s v="36-36B--92"/>
    <s v=""/>
    <s v="36-36B-"/>
    <n v="0"/>
    <m/>
    <s v="not APN"/>
    <s v="not APN"/>
    <n v="0"/>
    <n v="0.62393232597184556"/>
    <n v="5683.7631409014593"/>
    <s v="direct"/>
    <n v="1"/>
    <n v="0.10066431444800766"/>
    <m/>
    <n v="0"/>
    <x v="1"/>
    <n v="0.93637719669657682"/>
    <n v="5322.1461965646395"/>
    <x v="0"/>
    <x v="0"/>
    <n v="0"/>
    <x v="3"/>
    <x v="3"/>
    <n v="300000"/>
    <s v="Other smaller work items"/>
    <s v="Regional"/>
    <x v="1"/>
  </r>
  <r>
    <n v="120"/>
    <s v="1-1B-1BP______54"/>
    <n v="360"/>
    <x v="23"/>
    <x v="23"/>
    <x v="162"/>
    <x v="88"/>
    <s v="1BP"/>
    <s v="Pole Production Workshop"/>
    <s v="PD"/>
    <s v="Sanitary Plumbing"/>
    <s v="E"/>
    <x v="0"/>
    <n v="54"/>
    <x v="323"/>
    <s v="No"/>
    <n v="2"/>
    <n v="500"/>
    <n v="1000"/>
    <s v="17_PD"/>
    <s v="03__E"/>
    <s v="1-1B-1BP"/>
    <n v="13"/>
    <s v="013 - ANGLE PARK - 500 GRAND JUNCTION ROAD POLE CONSTRUCTION Pole Production Workshop"/>
    <b v="1"/>
    <m/>
    <b v="1"/>
    <n v="120"/>
    <s v="Beyond design life"/>
    <s v="Unplanned failure requiring reactive maintenance"/>
    <s v="54-Replace water pump-1"/>
    <n v="1"/>
    <s v="1-1B-1BP-54"/>
    <s v=""/>
    <s v="1-1B-1BP"/>
    <n v="0"/>
    <n v="10"/>
    <s v="minor"/>
    <n v="0.64107827426810471"/>
    <n v="1641.0782742681047"/>
    <n v="0.64107827426810471"/>
    <n v="1641.0782742681047"/>
    <s v="direct"/>
    <n v="1"/>
    <n v="0.10133809718902596"/>
    <m/>
    <n v="1"/>
    <x v="0"/>
    <n v="0.93427599088802338"/>
    <n v="1533.2200308166409"/>
    <x v="0"/>
    <x v="0"/>
    <n v="0"/>
    <x v="1"/>
    <x v="9"/>
    <n v="350000"/>
    <s v="Other smaller work items"/>
    <s v="Metropolitan"/>
    <x v="0"/>
  </r>
  <r>
    <n v="172"/>
    <s v="2-2E-_________55"/>
    <n v="521"/>
    <x v="6"/>
    <x v="6"/>
    <x v="44"/>
    <x v="33"/>
    <s v=""/>
    <s v=""/>
    <s v="AC"/>
    <s v="Air Conditioning"/>
    <s v="E"/>
    <x v="0"/>
    <n v="55"/>
    <x v="314"/>
    <s v="No"/>
    <n v="1"/>
    <n v="15000"/>
    <n v="15000"/>
    <s v="23_AC"/>
    <s v="03__E"/>
    <s v="2-2E"/>
    <n v="19"/>
    <s v="019 - ANGLE PARK - 480 GRAND JUNCTION ROAD TRAINING CENTRE WORKSHOP"/>
    <b v="1"/>
    <m/>
    <b v="1"/>
    <n v="172"/>
    <s v=""/>
    <s v=""/>
    <s v="55-Replace evaporative air conditioning units-2"/>
    <n v="0"/>
    <s v="2-2E--55"/>
    <s v=""/>
    <s v="2-2E-"/>
    <n v="0"/>
    <m/>
    <s v="not APN"/>
    <s v="not APN"/>
    <n v="0"/>
    <n v="0.66988145896656526"/>
    <n v="25048.221884498482"/>
    <s v="direct"/>
    <n v="1"/>
    <n v="0.10012194853331358"/>
    <m/>
    <n v="0"/>
    <x v="0"/>
    <n v="0.9271921090807822"/>
    <n v="23224.513677811552"/>
    <x v="0"/>
    <x v="0"/>
    <n v="0"/>
    <x v="3"/>
    <x v="3"/>
    <n v="300000"/>
    <s v="Other smaller work items"/>
    <s v="Metropolitan"/>
    <x v="1"/>
  </r>
  <r>
    <n v="652"/>
    <s v="11-11E-_______55"/>
    <n v="1803"/>
    <x v="2"/>
    <x v="2"/>
    <x v="60"/>
    <x v="45"/>
    <s v=""/>
    <s v=""/>
    <s v="AC"/>
    <s v="Air Conditioning"/>
    <s v="E"/>
    <x v="0"/>
    <n v="55"/>
    <x v="314"/>
    <s v="No"/>
    <n v="6"/>
    <n v="15000"/>
    <n v="90000"/>
    <s v="23_AC"/>
    <s v="03__E"/>
    <s v="11-11E"/>
    <n v="58"/>
    <s v="058 - MARLESTON NORTH - 212 RICHMOND ROAD TRANSFORMER WORKSHOP &amp; OFFICE (INCL. ADJACENT SHEDS)"/>
    <b v="1"/>
    <m/>
    <b v="1"/>
    <n v="652"/>
    <s v=""/>
    <s v=""/>
    <s v="55-Replace evaporative air conditioning units-11"/>
    <n v="0"/>
    <s v="11-11E--55"/>
    <s v=""/>
    <s v="11-11E-"/>
    <n v="0"/>
    <m/>
    <s v="not APN"/>
    <s v="not APN"/>
    <n v="0"/>
    <n v="0.61104665055107144"/>
    <n v="144994.19854959642"/>
    <s v="direct"/>
    <n v="1"/>
    <n v="0.10004248000652716"/>
    <m/>
    <n v="1"/>
    <x v="0"/>
    <n v="0.93743771683108224"/>
    <n v="135923.03044208628"/>
    <x v="0"/>
    <x v="0"/>
    <n v="0"/>
    <x v="2"/>
    <x v="2"/>
    <n v="350000"/>
    <s v="Other smaller work items"/>
    <s v="Metropolitan"/>
    <x v="0"/>
  </r>
  <r>
    <n v="698"/>
    <s v="11-11I-_______55"/>
    <n v="1934"/>
    <x v="2"/>
    <x v="2"/>
    <x v="63"/>
    <x v="48"/>
    <s v=""/>
    <s v=""/>
    <s v="AC"/>
    <s v="Air Conditioning"/>
    <s v="E"/>
    <x v="0"/>
    <n v="55"/>
    <x v="314"/>
    <s v="No"/>
    <n v="1"/>
    <n v="15000"/>
    <n v="15000"/>
    <s v="23_AC"/>
    <s v="03__E"/>
    <s v="11-11I"/>
    <n v="62"/>
    <s v="062 - MARLESTON NORTH - 212 RICHMOND ROAD WHITE HOUSE"/>
    <b v="1"/>
    <m/>
    <b v="1"/>
    <n v="698"/>
    <s v=""/>
    <s v=""/>
    <s v="55-Replace evaporative air conditioning units-11"/>
    <n v="0"/>
    <s v="11-11I--55"/>
    <s v=""/>
    <s v="11-11I-"/>
    <n v="0"/>
    <m/>
    <s v="not APN"/>
    <s v="not APN"/>
    <n v="0"/>
    <n v="0.6230483460559797"/>
    <n v="24345.725190839694"/>
    <s v="direct"/>
    <n v="1"/>
    <n v="0.10100902905646189"/>
    <m/>
    <n v="1"/>
    <x v="0"/>
    <n v="0.93612882374957951"/>
    <n v="22790.735086231271"/>
    <x v="0"/>
    <x v="0"/>
    <n v="0"/>
    <x v="1"/>
    <x v="2"/>
    <n v="350000"/>
    <s v="Other smaller work items"/>
    <s v="Metropolitan"/>
    <x v="0"/>
  </r>
  <r>
    <n v="752"/>
    <s v="11-11N-_______55"/>
    <n v="2098"/>
    <x v="2"/>
    <x v="2"/>
    <x v="8"/>
    <x v="7"/>
    <s v=""/>
    <s v=""/>
    <s v="AC"/>
    <s v="Air Conditioning"/>
    <s v="E"/>
    <x v="0"/>
    <n v="55"/>
    <x v="314"/>
    <s v="No"/>
    <n v="1"/>
    <n v="15000"/>
    <n v="15000"/>
    <s v="23_AC"/>
    <s v="03__E"/>
    <s v="11-11N"/>
    <n v="67"/>
    <s v="067 - MARLESTON NORTH - 212 RICHMOND ROAD WELDING WORKSHOP"/>
    <b v="1"/>
    <m/>
    <b v="1"/>
    <n v="752"/>
    <s v=""/>
    <s v=""/>
    <s v="55-Replace evaporative air conditioning units-11"/>
    <n v="0"/>
    <s v="11-11N--55"/>
    <s v=""/>
    <s v="11-11N-"/>
    <n v="0"/>
    <m/>
    <s v="not APN"/>
    <s v="not APN"/>
    <n v="0"/>
    <n v="0.62580367647058821"/>
    <n v="24387.055147058825"/>
    <s v="direct"/>
    <n v="1"/>
    <n v="0.10054288178795109"/>
    <m/>
    <n v="1"/>
    <x v="0"/>
    <n v="0.93668289845791197"/>
    <n v="22842.9375"/>
    <x v="0"/>
    <x v="0"/>
    <n v="0"/>
    <x v="1"/>
    <x v="2"/>
    <n v="350000"/>
    <s v="Other smaller work items"/>
    <s v="Metropolitan"/>
    <x v="0"/>
  </r>
  <r>
    <n v="766"/>
    <s v="11-11O-_______55"/>
    <n v="2138"/>
    <x v="2"/>
    <x v="2"/>
    <x v="3"/>
    <x v="3"/>
    <s v=""/>
    <s v=""/>
    <s v="AC"/>
    <s v="Air Conditioning"/>
    <s v="E"/>
    <x v="0"/>
    <n v="55"/>
    <x v="314"/>
    <s v="No"/>
    <n v="6"/>
    <n v="15000"/>
    <n v="90000"/>
    <s v="23_AC"/>
    <s v="03__E"/>
    <s v="11-11O"/>
    <n v="68"/>
    <s v="068 - MARLESTON NORTH - 212 RICHMOND ROAD SUBSTATION WORKSHOP"/>
    <b v="1"/>
    <m/>
    <b v="1"/>
    <n v="766"/>
    <s v=""/>
    <s v=""/>
    <s v="55-Replace evaporative air conditioning units-11"/>
    <n v="0"/>
    <s v="11-11O--55"/>
    <s v=""/>
    <s v="11-11O-"/>
    <n v="0"/>
    <m/>
    <s v="not APN"/>
    <s v="not APN"/>
    <n v="0"/>
    <n v="0.61324529076056544"/>
    <n v="145192.07616845088"/>
    <s v="direct"/>
    <n v="1"/>
    <n v="0.10023024209444778"/>
    <m/>
    <n v="1"/>
    <x v="0"/>
    <n v="0.93757152251472631"/>
    <n v="136127.9559103286"/>
    <x v="0"/>
    <x v="0"/>
    <n v="0"/>
    <x v="2"/>
    <x v="2"/>
    <n v="350000"/>
    <s v="Other smaller work items"/>
    <s v="Metropolitan"/>
    <x v="0"/>
  </r>
  <r>
    <n v="858"/>
    <s v="12-12C-_______55"/>
    <n v="2413"/>
    <x v="3"/>
    <x v="3"/>
    <x v="73"/>
    <x v="58"/>
    <s v=""/>
    <s v=""/>
    <s v="AC"/>
    <s v="Air Conditioning"/>
    <s v="E"/>
    <x v="0"/>
    <n v="55"/>
    <x v="314"/>
    <s v="No"/>
    <n v="3"/>
    <n v="15000"/>
    <n v="45000"/>
    <s v="23_AC"/>
    <s v="03__E"/>
    <s v="12-12C"/>
    <n v="77"/>
    <s v="077 - MARLESTON SOUTH - 41-55 BARNES AVENUE MAIN OFFICE"/>
    <b v="1"/>
    <m/>
    <b v="1"/>
    <n v="858"/>
    <s v=""/>
    <s v=""/>
    <s v="55-Replace evaporative air conditioning units-12"/>
    <n v="0"/>
    <s v="12-12C--55"/>
    <s v=""/>
    <s v="12-12C-"/>
    <n v="0"/>
    <m/>
    <s v="not APN"/>
    <s v="not APN"/>
    <n v="0"/>
    <n v="0.61323962920046349"/>
    <n v="72595.783314020853"/>
    <s v="direct"/>
    <n v="1"/>
    <n v="0.10008751336102456"/>
    <m/>
    <n v="0"/>
    <x v="0"/>
    <n v="0.93774956140974641"/>
    <n v="68076.663962920036"/>
    <x v="0"/>
    <x v="0"/>
    <n v="0"/>
    <x v="3"/>
    <x v="3"/>
    <n v="300000"/>
    <s v="Other smaller work items"/>
    <s v="Metropolitan"/>
    <x v="1"/>
  </r>
  <r>
    <n v="1950"/>
    <s v="36-36A-_______55"/>
    <n v="5695"/>
    <x v="13"/>
    <x v="13"/>
    <x v="24"/>
    <x v="18"/>
    <s v=""/>
    <s v=""/>
    <s v="AC"/>
    <s v="Air Conditioning"/>
    <s v="E"/>
    <x v="0"/>
    <n v="55"/>
    <x v="314"/>
    <s v="No"/>
    <n v="2"/>
    <n v="15000"/>
    <n v="30000"/>
    <s v="23_AC"/>
    <s v="03__E"/>
    <s v="36-36A"/>
    <n v="205"/>
    <s v="205 - MT BARKER - 31 ALEXANDRINA ROAD MAIN OFFICE BUILDING"/>
    <b v="1"/>
    <m/>
    <b v="1"/>
    <n v="1950"/>
    <s v=""/>
    <s v=""/>
    <s v="55-Replace evaporative air conditioning units-36"/>
    <n v="0"/>
    <s v="36-36A--55"/>
    <s v=""/>
    <s v="36-36A-"/>
    <n v="0"/>
    <m/>
    <s v="not APN"/>
    <s v="not APN"/>
    <n v="0"/>
    <n v="0.61699555675238993"/>
    <n v="48509.8667025717"/>
    <s v="direct"/>
    <n v="1"/>
    <n v="0.10015793807540048"/>
    <m/>
    <n v="0"/>
    <x v="1"/>
    <n v="0.93616125644417425"/>
    <n v="45413.057762218938"/>
    <x v="0"/>
    <x v="0"/>
    <n v="0"/>
    <x v="3"/>
    <x v="3"/>
    <n v="300000"/>
    <s v="Other smaller work items"/>
    <s v="Regional"/>
    <x v="1"/>
  </r>
  <r>
    <n v="432"/>
    <s v="7-7A-________360"/>
    <n v="1256"/>
    <x v="0"/>
    <x v="0"/>
    <x v="1"/>
    <x v="1"/>
    <s v=""/>
    <s v=""/>
    <s v="AC"/>
    <s v="Air Conditioning"/>
    <s v="E"/>
    <x v="0"/>
    <n v="360"/>
    <x v="324"/>
    <s v="No"/>
    <n v="2"/>
    <n v="25000"/>
    <n v="50000"/>
    <s v="23_AC"/>
    <s v="03__E"/>
    <s v="7-7A"/>
    <n v="44"/>
    <s v="044 - KESWICK - 1 ANZAC HIGHWAY OFFICE BUILDING"/>
    <b v="1"/>
    <m/>
    <b v="1"/>
    <n v="432"/>
    <s v=""/>
    <s v=""/>
    <s v="360-Replace kitchen exhaust fan in plant room-7"/>
    <n v="0"/>
    <s v="7-7A--360"/>
    <s v=""/>
    <s v="7-7A-"/>
    <n v="0"/>
    <m/>
    <s v="not APN"/>
    <s v="not APN"/>
    <n v="0"/>
    <n v="0.60882316575975093"/>
    <n v="80441.15828798755"/>
    <s v="direct"/>
    <n v="1"/>
    <n v="0.10000088373843743"/>
    <m/>
    <n v="1"/>
    <x v="0"/>
    <n v="0.93783079843594719"/>
    <n v="75440.195704335769"/>
    <x v="0"/>
    <x v="0"/>
    <n v="0"/>
    <x v="0"/>
    <x v="1"/>
    <n v="350000"/>
    <s v="Other smaller work items"/>
    <s v="Metropolitan"/>
    <x v="0"/>
  </r>
  <r>
    <n v="620"/>
    <s v="11-11C-_______59"/>
    <n v="1717"/>
    <x v="2"/>
    <x v="2"/>
    <x v="59"/>
    <x v="44"/>
    <s v=""/>
    <s v=""/>
    <s v="AC"/>
    <s v="Air Conditioning"/>
    <s v="E"/>
    <x v="0"/>
    <n v="59"/>
    <x v="325"/>
    <s v="No"/>
    <n v="6"/>
    <n v="750"/>
    <n v="4500"/>
    <s v="23_AC"/>
    <s v="03__E"/>
    <s v="11-11C"/>
    <n v="56"/>
    <s v="056 - MARLESTON NORTH - 212 RICHMOND ROAD OUTPOST OFFICE"/>
    <b v="1"/>
    <m/>
    <b v="1"/>
    <n v="620"/>
    <s v=""/>
    <s v=""/>
    <s v="59-Replace room air conditioning unit-11"/>
    <n v="0"/>
    <s v="11-11C--59"/>
    <s v=""/>
    <s v="11-11C-"/>
    <n v="0"/>
    <m/>
    <s v="not APN"/>
    <s v="not APN"/>
    <n v="0"/>
    <n v="0.64881864736005646"/>
    <n v="7419.6839131202541"/>
    <s v="direct"/>
    <n v="1"/>
    <n v="0.101447873487424"/>
    <m/>
    <n v="1"/>
    <x v="0"/>
    <n v="0.93574132025883394"/>
    <n v="6942.9048207663782"/>
    <x v="0"/>
    <x v="0"/>
    <n v="0"/>
    <x v="1"/>
    <x v="2"/>
    <n v="350000"/>
    <s v="Other smaller work items"/>
    <s v="Metropolitan"/>
    <x v="0"/>
  </r>
  <r>
    <n v="653"/>
    <s v="11-11E-_______59"/>
    <n v="1804"/>
    <x v="2"/>
    <x v="2"/>
    <x v="60"/>
    <x v="45"/>
    <s v=""/>
    <s v=""/>
    <s v="AC"/>
    <s v="Air Conditioning"/>
    <s v="E"/>
    <x v="0"/>
    <n v="59"/>
    <x v="325"/>
    <s v="No"/>
    <n v="1"/>
    <n v="750"/>
    <n v="750"/>
    <s v="23_AC"/>
    <s v="03__E"/>
    <s v="11-11E"/>
    <n v="58"/>
    <s v="058 - MARLESTON NORTH - 212 RICHMOND ROAD TRANSFORMER WORKSHOP &amp; OFFICE (INCL. ADJACENT SHEDS)"/>
    <b v="1"/>
    <m/>
    <b v="1"/>
    <n v="653"/>
    <s v=""/>
    <s v=""/>
    <s v="59-Replace room air conditioning unit-11"/>
    <n v="0"/>
    <s v="11-11E--59"/>
    <s v=""/>
    <s v="11-11E-"/>
    <n v="0"/>
    <m/>
    <s v="not APN"/>
    <s v="not APN"/>
    <n v="0"/>
    <n v="0.61104665055107144"/>
    <n v="1208.2849879133037"/>
    <s v="direct"/>
    <n v="1"/>
    <n v="0.10004248000652716"/>
    <m/>
    <n v="1"/>
    <x v="0"/>
    <n v="0.93743771683108224"/>
    <n v="1132.6919203507191"/>
    <x v="0"/>
    <x v="0"/>
    <n v="0"/>
    <x v="2"/>
    <x v="2"/>
    <n v="350000"/>
    <s v="Other smaller work items"/>
    <s v="Metropolitan"/>
    <x v="0"/>
  </r>
  <r>
    <n v="782"/>
    <s v="11-11P-_______59"/>
    <n v="2180"/>
    <x v="2"/>
    <x v="2"/>
    <x v="67"/>
    <x v="52"/>
    <s v=""/>
    <s v=""/>
    <s v="AC"/>
    <s v="Air Conditioning"/>
    <s v="E"/>
    <x v="0"/>
    <n v="59"/>
    <x v="325"/>
    <s v="No"/>
    <n v="1"/>
    <n v="750"/>
    <n v="750"/>
    <s v="23_AC"/>
    <s v="03__E"/>
    <s v="11-11P"/>
    <n v="69"/>
    <s v="069 - MARLESTON NORTH - 212 RICHMOND ROAD SUBSTATION STORE"/>
    <b v="1"/>
    <m/>
    <b v="1"/>
    <n v="782"/>
    <s v=""/>
    <s v=""/>
    <s v="59-Replace room air conditioning unit-11"/>
    <n v="0"/>
    <s v="11-11P--59"/>
    <s v=""/>
    <s v="11-11P-"/>
    <n v="0"/>
    <m/>
    <s v="not APN"/>
    <s v="not APN"/>
    <n v="0"/>
    <n v="0.61351805236564083"/>
    <n v="1210.1385392742307"/>
    <s v="direct"/>
    <n v="1"/>
    <n v="0.10023088183630995"/>
    <m/>
    <n v="1"/>
    <x v="0"/>
    <n v="0.93736884466699133"/>
    <n v="1134.346164446486"/>
    <x v="0"/>
    <x v="0"/>
    <n v="0"/>
    <x v="2"/>
    <x v="2"/>
    <n v="350000"/>
    <s v="Other smaller work items"/>
    <s v="Metropolitan"/>
    <x v="0"/>
  </r>
  <r>
    <n v="808"/>
    <s v="11-11R-_______59"/>
    <n v="2253"/>
    <x v="2"/>
    <x v="2"/>
    <x v="69"/>
    <x v="54"/>
    <s v=""/>
    <s v=""/>
    <s v="AC"/>
    <s v="Air Conditioning"/>
    <s v="E"/>
    <x v="0"/>
    <n v="59"/>
    <x v="325"/>
    <s v="No"/>
    <n v="3"/>
    <n v="750"/>
    <n v="2250"/>
    <s v="23_AC"/>
    <s v="03__E"/>
    <s v="11-11R"/>
    <n v="71"/>
    <s v="071 - MARLESTON NORTH - 212 RICHMOND ROAD CONSTRUCTION OFFICE"/>
    <b v="1"/>
    <m/>
    <b v="1"/>
    <n v="808"/>
    <s v=""/>
    <s v=""/>
    <s v="59-Replace room air conditioning unit-11"/>
    <n v="0"/>
    <s v="11-11R--59"/>
    <s v=""/>
    <s v="11-11R-"/>
    <n v="0"/>
    <m/>
    <s v="not APN"/>
    <s v="not APN"/>
    <n v="0"/>
    <n v="0.65457435897435901"/>
    <n v="3722.7923076923075"/>
    <s v="direct"/>
    <n v="1"/>
    <n v="0.10251433492116648"/>
    <m/>
    <n v="1"/>
    <x v="0"/>
    <n v="0.93801179015751202"/>
    <n v="3492.0230769230766"/>
    <x v="0"/>
    <x v="0"/>
    <n v="0"/>
    <x v="1"/>
    <x v="2"/>
    <n v="350000"/>
    <s v="Other smaller work items"/>
    <s v="Metropolitan"/>
    <x v="0"/>
  </r>
  <r>
    <n v="434"/>
    <s v="7-7A-________362"/>
    <n v="1258"/>
    <x v="0"/>
    <x v="0"/>
    <x v="1"/>
    <x v="1"/>
    <s v=""/>
    <s v=""/>
    <s v="AC"/>
    <s v="Air Conditioning"/>
    <s v="E"/>
    <x v="0"/>
    <n v="362"/>
    <x v="326"/>
    <s v="No"/>
    <n v="4"/>
    <n v="750"/>
    <n v="3000"/>
    <s v="23_AC"/>
    <s v="03__E"/>
    <s v="7-7A"/>
    <n v="44"/>
    <s v="044 - KESWICK - 1 ANZAC HIGHWAY OFFICE BUILDING"/>
    <b v="1"/>
    <m/>
    <b v="1"/>
    <n v="434"/>
    <s v=""/>
    <s v=""/>
    <s v="362-Replace smoke spill controller in plant room-7"/>
    <n v="0"/>
    <s v="7-7A--362"/>
    <s v=""/>
    <s v="7-7A-"/>
    <n v="0"/>
    <m/>
    <s v="not APN"/>
    <s v="not APN"/>
    <n v="0"/>
    <n v="0.60882316575975093"/>
    <n v="4826.4694972792531"/>
    <s v="direct"/>
    <n v="1"/>
    <n v="0.10000088373843743"/>
    <m/>
    <n v="1"/>
    <x v="0"/>
    <n v="0.93783079843594719"/>
    <n v="4526.4117422601466"/>
    <x v="0"/>
    <x v="0"/>
    <n v="0"/>
    <x v="0"/>
    <x v="1"/>
    <n v="350000"/>
    <s v="Other smaller work items"/>
    <s v="Metropolitan"/>
    <x v="0"/>
  </r>
  <r>
    <n v="433"/>
    <s v="7-7A-________361"/>
    <n v="1257"/>
    <x v="0"/>
    <x v="0"/>
    <x v="1"/>
    <x v="1"/>
    <s v=""/>
    <s v=""/>
    <s v="AC"/>
    <s v="Air Conditioning"/>
    <s v="E"/>
    <x v="0"/>
    <n v="361"/>
    <x v="327"/>
    <s v="No"/>
    <n v="2"/>
    <n v="10000"/>
    <n v="20000"/>
    <s v="23_AC"/>
    <s v="03__E"/>
    <s v="7-7A"/>
    <n v="44"/>
    <s v="044 - KESWICK - 1 ANZAC HIGHWAY OFFICE BUILDING"/>
    <b v="1"/>
    <m/>
    <b v="1"/>
    <n v="433"/>
    <s v=""/>
    <s v=""/>
    <s v="361-Replace smoke spill fan in plant room-7"/>
    <n v="0"/>
    <s v="7-7A--361"/>
    <s v=""/>
    <s v="7-7A-"/>
    <n v="0"/>
    <m/>
    <s v="not APN"/>
    <s v="not APN"/>
    <n v="0"/>
    <n v="0.60882316575975093"/>
    <n v="32176.463315195018"/>
    <s v="direct"/>
    <n v="1"/>
    <n v="0.10000088373843743"/>
    <m/>
    <n v="1"/>
    <x v="0"/>
    <n v="0.93783079843594719"/>
    <n v="30176.07828173431"/>
    <x v="0"/>
    <x v="0"/>
    <n v="0"/>
    <x v="0"/>
    <x v="1"/>
    <n v="350000"/>
    <s v="Other smaller work items"/>
    <s v="Metropolitan"/>
    <x v="0"/>
  </r>
  <r>
    <n v="429"/>
    <s v="7-7A-________345"/>
    <n v="1253"/>
    <x v="0"/>
    <x v="0"/>
    <x v="1"/>
    <x v="1"/>
    <s v=""/>
    <s v=""/>
    <s v="AC"/>
    <s v="Air Conditioning"/>
    <s v="E"/>
    <x v="0"/>
    <n v="345"/>
    <x v="328"/>
    <s v="No"/>
    <n v="12"/>
    <n v="5000"/>
    <n v="60000"/>
    <s v="23_AC"/>
    <s v="03__E"/>
    <s v="7-7A"/>
    <n v="44"/>
    <s v="044 - KESWICK - 1 ANZAC HIGHWAY OFFICE BUILDING"/>
    <b v="1"/>
    <m/>
    <b v="1"/>
    <n v="429"/>
    <s v=""/>
    <s v=""/>
    <s v="345-Replace supplementary air-conditioning units to meeting rooms-7"/>
    <n v="0"/>
    <s v="7-7A--345"/>
    <s v=""/>
    <s v="7-7A-"/>
    <n v="0"/>
    <m/>
    <s v="not APN"/>
    <s v="not APN"/>
    <n v="0"/>
    <n v="0.60882316575975093"/>
    <n v="96529.389945585062"/>
    <s v="direct"/>
    <n v="1"/>
    <n v="0.10000088373843743"/>
    <m/>
    <n v="1"/>
    <x v="0"/>
    <n v="0.93783079843594719"/>
    <n v="90528.234845202925"/>
    <x v="0"/>
    <x v="0"/>
    <n v="0"/>
    <x v="0"/>
    <x v="1"/>
    <n v="350000"/>
    <s v="Other smaller work items"/>
    <s v="Metropolitan"/>
    <x v="0"/>
  </r>
  <r>
    <n v="431"/>
    <s v="7-7A-________359"/>
    <n v="1255"/>
    <x v="0"/>
    <x v="0"/>
    <x v="1"/>
    <x v="1"/>
    <s v=""/>
    <s v=""/>
    <s v="AC"/>
    <s v="Air Conditioning"/>
    <s v="E"/>
    <x v="0"/>
    <n v="359"/>
    <x v="329"/>
    <s v="No"/>
    <n v="2"/>
    <n v="25000"/>
    <n v="50000"/>
    <s v="23_AC"/>
    <s v="03__E"/>
    <s v="7-7A"/>
    <n v="44"/>
    <s v="044 - KESWICK - 1 ANZAC HIGHWAY OFFICE BUILDING"/>
    <b v="1"/>
    <m/>
    <b v="1"/>
    <n v="431"/>
    <s v=""/>
    <s v=""/>
    <s v="359-Replace toilet exhaust fan in plant room-7"/>
    <n v="0"/>
    <s v="7-7A--359"/>
    <s v=""/>
    <s v="7-7A-"/>
    <n v="0"/>
    <m/>
    <s v="not APN"/>
    <s v="not APN"/>
    <n v="0"/>
    <n v="0.60882316575975093"/>
    <n v="80441.15828798755"/>
    <s v="direct"/>
    <n v="1"/>
    <n v="0.10000088373843743"/>
    <m/>
    <n v="1"/>
    <x v="0"/>
    <n v="0.93783079843594719"/>
    <n v="75440.195704335769"/>
    <x v="0"/>
    <x v="0"/>
    <n v="0"/>
    <x v="0"/>
    <x v="1"/>
    <n v="350000"/>
    <s v="Other smaller work items"/>
    <s v="Metropolitan"/>
    <x v="0"/>
  </r>
  <r>
    <n v="114"/>
    <s v="1-1B-1BW______97"/>
    <n v="341"/>
    <x v="23"/>
    <x v="23"/>
    <x v="162"/>
    <x v="88"/>
    <s v="1BW"/>
    <s v="Welding Shop"/>
    <s v="CT"/>
    <s v="Contingency"/>
    <s v="O"/>
    <x v="4"/>
    <n v="97"/>
    <x v="32"/>
    <s v="Item"/>
    <s v="-"/>
    <s v="-"/>
    <n v="3500"/>
    <s v="52_CT"/>
    <s v="05__O"/>
    <s v="1-1B-1BW"/>
    <n v="12"/>
    <s v="012 - ANGLE PARK - 500 GRAND JUNCTION ROAD POLE CONSTRUCTION Welding Shop"/>
    <b v="1"/>
    <m/>
    <b v="1"/>
    <n v="114"/>
    <s v="Contingency is required as the works have not been fully documented by a design professional plus there will be latent conditions discovered during the design and construction process"/>
    <s v="Risk of having insufficient funds to complete the proposed works"/>
    <s v="97-Contingency Allowance-1"/>
    <n v="1"/>
    <s v="1-1B-1BW-97"/>
    <s v=""/>
    <s v="1-1B-1BW"/>
    <n v="0"/>
    <n v="9"/>
    <s v="minor"/>
    <n v="0.63980103626942997"/>
    <n v="5739.3036269430049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135"/>
    <s v="2-2A-_________67"/>
    <n v="403"/>
    <x v="6"/>
    <x v="6"/>
    <x v="9"/>
    <x v="8"/>
    <s v=""/>
    <s v=""/>
    <s v="AC"/>
    <s v="Air Conditioning"/>
    <s v="E"/>
    <x v="0"/>
    <n v="67"/>
    <x v="125"/>
    <s v="No"/>
    <n v="5"/>
    <n v="3000"/>
    <n v="15000"/>
    <s v="23_AC"/>
    <s v="03__E"/>
    <s v="2-2A"/>
    <n v="15"/>
    <s v="015 - ANGLE PARK - 480 GRAND JUNCTION ROAD TRAINING CENTRE (1985)"/>
    <b v="1"/>
    <m/>
    <b v="1"/>
    <n v="135"/>
    <s v=""/>
    <s v=""/>
    <s v="67-Replace wall mounted split system air conditioner-2"/>
    <n v="0"/>
    <s v="2-2A--67"/>
    <s v=""/>
    <s v="2-2A-"/>
    <n v="0"/>
    <m/>
    <s v="not APN"/>
    <s v="not APN"/>
    <n v="0"/>
    <n v="0.61115857163181109"/>
    <n v="24167.378574477167"/>
    <s v="direct"/>
    <n v="1"/>
    <n v="0.10005018439540393"/>
    <m/>
    <n v="0"/>
    <x v="0"/>
    <n v="0.9373059220931953"/>
    <n v="22652.227059325651"/>
    <x v="0"/>
    <x v="0"/>
    <n v="0"/>
    <x v="3"/>
    <x v="3"/>
    <n v="300000"/>
    <s v="Other smaller work items"/>
    <s v="Metropolitan"/>
    <x v="1"/>
  </r>
  <r>
    <n v="222"/>
    <s v="3-3C-_________67"/>
    <n v="668"/>
    <x v="5"/>
    <x v="5"/>
    <x v="46"/>
    <x v="34"/>
    <s v=""/>
    <s v=""/>
    <s v="AC"/>
    <s v="Air Conditioning"/>
    <s v="E"/>
    <x v="0"/>
    <n v="67"/>
    <x v="125"/>
    <s v="No"/>
    <n v="4"/>
    <n v="3000"/>
    <n v="12000"/>
    <s v="23_AC"/>
    <s v="03__E"/>
    <s v="3-3C"/>
    <n v="25"/>
    <s v="025 - ANGLE PARK - 622 SOUTH ROAD FLEET OFFICE"/>
    <b v="1"/>
    <m/>
    <b v="1"/>
    <n v="222"/>
    <s v=""/>
    <s v=""/>
    <s v="67-Replace wall mounted split system air conditioner-3"/>
    <n v="0"/>
    <s v="3-3C--67"/>
    <s v=""/>
    <s v="3-3C-"/>
    <n v="0"/>
    <m/>
    <s v="not APN"/>
    <s v="not APN"/>
    <n v="0"/>
    <n v="0.64140955223880602"/>
    <n v="19696.914626865673"/>
    <s v="direct"/>
    <n v="1"/>
    <n v="0.10002556653480629"/>
    <m/>
    <n v="0"/>
    <x v="0"/>
    <n v="0.93634884615006908"/>
    <n v="18443.183283582093"/>
    <x v="0"/>
    <x v="0"/>
    <n v="0"/>
    <x v="3"/>
    <x v="3"/>
    <n v="300000"/>
    <s v="Other smaller work items"/>
    <s v="Metropolitan"/>
    <x v="1"/>
  </r>
  <r>
    <n v="651"/>
    <s v="11-11E-_______67"/>
    <n v="1802"/>
    <x v="2"/>
    <x v="2"/>
    <x v="60"/>
    <x v="45"/>
    <s v=""/>
    <s v=""/>
    <s v="AC"/>
    <s v="Air Conditioning"/>
    <s v="E"/>
    <x v="0"/>
    <n v="67"/>
    <x v="125"/>
    <s v="No"/>
    <n v="2"/>
    <n v="3000"/>
    <n v="6000"/>
    <s v="23_AC"/>
    <s v="03__E"/>
    <s v="11-11E"/>
    <n v="58"/>
    <s v="058 - MARLESTON NORTH - 212 RICHMOND ROAD TRANSFORMER WORKSHOP &amp; OFFICE (INCL. ADJACENT SHEDS)"/>
    <b v="1"/>
    <m/>
    <b v="1"/>
    <n v="651"/>
    <s v=""/>
    <s v=""/>
    <s v="67-Replace wall mounted split system air conditioner-11"/>
    <n v="0"/>
    <s v="11-11E--67"/>
    <s v=""/>
    <s v="11-11E-"/>
    <n v="0"/>
    <m/>
    <s v="not APN"/>
    <s v="not APN"/>
    <n v="0"/>
    <n v="0.61104665055107144"/>
    <n v="9666.2799033064293"/>
    <s v="direct"/>
    <n v="1"/>
    <n v="0.10004248000652716"/>
    <m/>
    <n v="1"/>
    <x v="0"/>
    <n v="0.93743771683108224"/>
    <n v="9061.5353628057528"/>
    <x v="0"/>
    <x v="0"/>
    <n v="0"/>
    <x v="2"/>
    <x v="2"/>
    <n v="350000"/>
    <s v="Other smaller work items"/>
    <s v="Metropolitan"/>
    <x v="0"/>
  </r>
  <r>
    <n v="730"/>
    <s v="11-11L-_______67"/>
    <n v="2032"/>
    <x v="2"/>
    <x v="2"/>
    <x v="66"/>
    <x v="51"/>
    <s v=""/>
    <s v=""/>
    <s v="AC"/>
    <s v="Air Conditioning"/>
    <s v="E"/>
    <x v="0"/>
    <n v="67"/>
    <x v="125"/>
    <s v="No"/>
    <n v="2"/>
    <n v="3000"/>
    <n v="6000"/>
    <s v="23_AC"/>
    <s v="03__E"/>
    <s v="11-11L"/>
    <n v="65"/>
    <s v="065 - MARLESTON NORTH - 212 RICHMOND ROAD HV OFFICE/TEST CENTRE"/>
    <b v="1"/>
    <m/>
    <b v="1"/>
    <n v="730"/>
    <s v=""/>
    <s v=""/>
    <s v="67-Replace wall mounted split system air conditioner-11"/>
    <n v="0"/>
    <s v="11-11L--67"/>
    <s v=""/>
    <s v="11-11L-"/>
    <n v="0"/>
    <m/>
    <s v="not APN"/>
    <s v="not APN"/>
    <n v="0"/>
    <n v="0.6228022082018928"/>
    <n v="9736.8132492113564"/>
    <s v="direct"/>
    <n v="1"/>
    <n v="0.10055018063732983"/>
    <m/>
    <n v="1"/>
    <x v="0"/>
    <n v="0.93682307135902132"/>
    <n v="9121.6712933753952"/>
    <x v="0"/>
    <x v="0"/>
    <n v="0"/>
    <x v="1"/>
    <x v="2"/>
    <n v="350000"/>
    <s v="Other smaller work items"/>
    <s v="Metropolitan"/>
    <x v="0"/>
  </r>
  <r>
    <n v="907"/>
    <s v="12-12G-_______67"/>
    <n v="2558"/>
    <x v="3"/>
    <x v="3"/>
    <x v="75"/>
    <x v="60"/>
    <s v=""/>
    <s v=""/>
    <s v="AC"/>
    <s v="Air Conditioning"/>
    <s v="E"/>
    <x v="0"/>
    <n v="67"/>
    <x v="125"/>
    <s v="No"/>
    <n v="1"/>
    <n v="3000"/>
    <n v="3000"/>
    <s v="23_AC"/>
    <s v="03__E"/>
    <s v="12-12G"/>
    <n v="81"/>
    <s v="081 - MARLESTON SOUTH - 41-55 BARNES AVENUE SCADA"/>
    <b v="1"/>
    <m/>
    <b v="1"/>
    <n v="907"/>
    <s v=""/>
    <s v=""/>
    <s v="67-Replace wall mounted split system air conditioner-12"/>
    <n v="0"/>
    <s v="12-12G--67"/>
    <s v=""/>
    <s v="12-12G-"/>
    <n v="0"/>
    <m/>
    <s v="not APN"/>
    <s v="not APN"/>
    <n v="0"/>
    <n v="0.81235892857142844"/>
    <n v="5437.0767857142855"/>
    <s v="direct"/>
    <n v="1"/>
    <n v="0.10929905423528373"/>
    <m/>
    <n v="0"/>
    <x v="0"/>
    <n v="0.90147016368761701"/>
    <n v="4901.3624999999993"/>
    <x v="0"/>
    <x v="0"/>
    <n v="0"/>
    <x v="3"/>
    <x v="3"/>
    <n v="300000"/>
    <s v="Other smaller work items"/>
    <s v="Metropolitan"/>
    <x v="1"/>
  </r>
  <r>
    <n v="1089"/>
    <s v="17-17B-_______67"/>
    <n v="3120"/>
    <x v="29"/>
    <x v="29"/>
    <x v="88"/>
    <x v="5"/>
    <s v=""/>
    <s v=""/>
    <s v="AC"/>
    <s v="Air Conditioning"/>
    <s v="E"/>
    <x v="0"/>
    <n v="67"/>
    <x v="125"/>
    <s v="No"/>
    <n v="1"/>
    <n v="3000"/>
    <n v="3000"/>
    <s v="23_AC"/>
    <s v="03__E"/>
    <s v="17-17B"/>
    <n v="106"/>
    <s v="106 - WINGFIELD (LEASED) - 12-14 SENNA ROAD WORKSHOP"/>
    <b v="1"/>
    <m/>
    <b v="1"/>
    <n v="1089"/>
    <s v=""/>
    <s v=""/>
    <s v="67-Replace wall mounted split system air conditioner-17"/>
    <n v="0"/>
    <s v="17-17B--67"/>
    <s v=""/>
    <s v="17-17B-"/>
    <n v="1"/>
    <m/>
    <s v="not APN"/>
    <s v="not APN"/>
    <n v="0"/>
    <n v="0.84944615384615396"/>
    <n v="5548.3384615384621"/>
    <s v="direct"/>
    <n v="1"/>
    <n v="0.10324510847619399"/>
    <m/>
    <n v="0"/>
    <x v="0"/>
    <n v="0.89601876653301615"/>
    <n v="4971.4153846153849"/>
    <x v="1"/>
    <x v="0"/>
    <n v="0"/>
    <x v="3"/>
    <x v="3"/>
    <n v="300000"/>
    <s v="Other smaller work items"/>
    <s v="Metropolitan"/>
    <x v="1"/>
  </r>
  <r>
    <n v="1104"/>
    <s v="18--__________67"/>
    <n v="3168"/>
    <x v="30"/>
    <x v="30"/>
    <x v="53"/>
    <x v="39"/>
    <s v=""/>
    <s v=""/>
    <s v="AC"/>
    <s v="Air Conditioning"/>
    <s v="E"/>
    <x v="0"/>
    <n v="67"/>
    <x v="125"/>
    <s v="No"/>
    <n v="1"/>
    <n v="3000"/>
    <n v="3000"/>
    <s v="23_AC"/>
    <s v="03__E"/>
    <s v="18"/>
    <n v="108"/>
    <s v="108 - WINGFIELD (NBN LEASED) - 261 SCHUMACHER ROAD"/>
    <b v="1"/>
    <m/>
    <b v="1"/>
    <n v="1104"/>
    <s v=""/>
    <s v=""/>
    <s v="67-Replace wall mounted split system air conditioner-18"/>
    <n v="0"/>
    <s v="18---67"/>
    <s v=""/>
    <s v="18--"/>
    <n v="1"/>
    <m/>
    <s v="not APN"/>
    <s v="not APN"/>
    <n v="0"/>
    <n v="0.72783523809523809"/>
    <n v="5183.505714285714"/>
    <s v="direct"/>
    <n v="1"/>
    <n v="0.10339204988119038"/>
    <m/>
    <n v="0"/>
    <x v="0"/>
    <n v="0.91732015894372643"/>
    <n v="4754.9342857142856"/>
    <x v="1"/>
    <x v="0"/>
    <n v="0"/>
    <x v="3"/>
    <x v="3"/>
    <n v="300000"/>
    <s v="Other smaller work items"/>
    <s v="Metropolitan"/>
    <x v="1"/>
  </r>
  <r>
    <n v="1280"/>
    <s v="22-22A-_______67"/>
    <n v="3681"/>
    <x v="15"/>
    <x v="15"/>
    <x v="97"/>
    <x v="1"/>
    <s v=""/>
    <s v=""/>
    <s v="AC"/>
    <s v="Air Conditioning"/>
    <s v="E"/>
    <x v="0"/>
    <n v="67"/>
    <x v="125"/>
    <s v="No"/>
    <n v="1"/>
    <n v="3000"/>
    <n v="3000"/>
    <s v="23_AC"/>
    <s v="03__E"/>
    <s v="22-22A"/>
    <n v="126"/>
    <s v="126 - NARACOORTE - 99 CEDAR AVENUE OFFICE BUILDING"/>
    <b v="1"/>
    <m/>
    <b v="1"/>
    <n v="1280"/>
    <s v=""/>
    <s v=""/>
    <s v="67-Replace wall mounted split system air conditioner-22"/>
    <n v="0"/>
    <s v="22-22A--67"/>
    <s v=""/>
    <s v="22-22A-"/>
    <n v="0"/>
    <m/>
    <s v="not APN"/>
    <s v="not APN"/>
    <n v="0"/>
    <n v="1.040216"/>
    <n v="6120.6480000000001"/>
    <s v="direct"/>
    <n v="1"/>
    <n v="9.6762956559883373E-2"/>
    <m/>
    <n v="0"/>
    <x v="1"/>
    <n v="0.95098558191877725"/>
    <n v="5820.6480000000001"/>
    <x v="0"/>
    <x v="0"/>
    <n v="0"/>
    <x v="3"/>
    <x v="3"/>
    <n v="300000"/>
    <s v="Other smaller work items"/>
    <s v="Regional"/>
    <x v="1"/>
  </r>
  <r>
    <n v="1457"/>
    <s v="25-25A-_______67"/>
    <n v="4184"/>
    <x v="16"/>
    <x v="16"/>
    <x v="23"/>
    <x v="1"/>
    <s v=""/>
    <s v=""/>
    <s v="AC"/>
    <s v="Air Conditioning"/>
    <s v="E"/>
    <x v="0"/>
    <n v="67"/>
    <x v="125"/>
    <s v="No"/>
    <n v="1"/>
    <n v="3000"/>
    <n v="3000"/>
    <s v="23_AC"/>
    <s v="03__E"/>
    <s v="25-25A"/>
    <n v="142"/>
    <s v="142 - WHYALLA - 61-65 MCRITCHIE CRESCENT OFFICE BUILDING"/>
    <b v="1"/>
    <m/>
    <b v="1"/>
    <n v="1457"/>
    <s v=""/>
    <s v=""/>
    <s v="67-Replace wall mounted split system air conditioner-25"/>
    <n v="0"/>
    <s v="25-25A--67"/>
    <s v=""/>
    <s v="25-25A-"/>
    <n v="0"/>
    <m/>
    <s v="not APN"/>
    <s v="not APN"/>
    <n v="0"/>
    <n v="0.90745813953488363"/>
    <n v="5722.3744186046515"/>
    <s v="direct"/>
    <n v="1"/>
    <n v="8.7097309848111759E-2"/>
    <m/>
    <n v="0"/>
    <x v="1"/>
    <n v="0.9390397789826227"/>
    <n v="5373.5372093023261"/>
    <x v="0"/>
    <x v="0"/>
    <n v="0"/>
    <x v="3"/>
    <x v="3"/>
    <n v="300000"/>
    <s v="Other smaller work items"/>
    <s v="Regional"/>
    <x v="1"/>
  </r>
  <r>
    <n v="1751"/>
    <s v="31-31B-_______67"/>
    <n v="5095"/>
    <x v="36"/>
    <x v="36"/>
    <x v="127"/>
    <x v="78"/>
    <s v=""/>
    <s v=""/>
    <s v="AC"/>
    <s v="Air Conditioning"/>
    <s v="E"/>
    <x v="0"/>
    <n v="67"/>
    <x v="125"/>
    <s v="No"/>
    <n v="3"/>
    <n v="3000"/>
    <n v="9000"/>
    <s v="23_AC"/>
    <s v="03__E"/>
    <s v="31-31B"/>
    <n v="182"/>
    <s v="182 - CLARE - 14 LENNON STREET ENGINEERING OFFICE / LUNCHROOM BUILDING"/>
    <b v="1"/>
    <m/>
    <b v="1"/>
    <n v="1751"/>
    <s v=""/>
    <s v=""/>
    <s v="67-Replace wall mounted split system air conditioner-31"/>
    <n v="0"/>
    <s v="31-31B--67"/>
    <s v=""/>
    <s v="31-31B-"/>
    <n v="0"/>
    <m/>
    <s v="not APN"/>
    <s v="not APN"/>
    <n v="0"/>
    <n v="0.79719658580413277"/>
    <n v="16174.769272237196"/>
    <s v="direct"/>
    <n v="1"/>
    <n v="9.049873416258522E-2"/>
    <m/>
    <n v="1"/>
    <x v="1"/>
    <n v="0.9400083928258437"/>
    <n v="15204.418867924527"/>
    <x v="0"/>
    <x v="0"/>
    <n v="0"/>
    <x v="2"/>
    <x v="2"/>
    <n v="350000"/>
    <s v="Other smaller work items"/>
    <s v="Regional"/>
    <x v="0"/>
  </r>
  <r>
    <n v="1949"/>
    <s v="36-36A-_______67"/>
    <n v="5694"/>
    <x v="13"/>
    <x v="13"/>
    <x v="24"/>
    <x v="18"/>
    <s v=""/>
    <s v=""/>
    <s v="AC"/>
    <s v="Air Conditioning"/>
    <s v="E"/>
    <x v="0"/>
    <n v="67"/>
    <x v="125"/>
    <s v="No"/>
    <n v="4"/>
    <n v="3000"/>
    <n v="12000"/>
    <s v="23_AC"/>
    <s v="03__E"/>
    <s v="36-36A"/>
    <n v="205"/>
    <s v="205 - MT BARKER - 31 ALEXANDRINA ROAD MAIN OFFICE BUILDING"/>
    <b v="1"/>
    <m/>
    <b v="1"/>
    <n v="1949"/>
    <s v=""/>
    <s v=""/>
    <s v="67-Replace wall mounted split system air conditioner-36"/>
    <n v="0"/>
    <s v="36-36A--67"/>
    <s v=""/>
    <s v="36-36A-"/>
    <n v="0"/>
    <m/>
    <s v="not APN"/>
    <s v="not APN"/>
    <n v="0"/>
    <n v="0.61699555675238993"/>
    <n v="19403.946681028679"/>
    <s v="direct"/>
    <n v="1"/>
    <n v="0.10015793807540048"/>
    <m/>
    <n v="0"/>
    <x v="1"/>
    <n v="0.93616125644417425"/>
    <n v="18165.223104887573"/>
    <x v="0"/>
    <x v="0"/>
    <n v="0"/>
    <x v="3"/>
    <x v="3"/>
    <n v="300000"/>
    <s v="Other smaller work items"/>
    <s v="Regional"/>
    <x v="1"/>
  </r>
  <r>
    <n v="2067"/>
    <s v="39-39B-_______67"/>
    <n v="6055"/>
    <x v="18"/>
    <x v="18"/>
    <x v="148"/>
    <x v="83"/>
    <s v=""/>
    <s v=""/>
    <s v="AC"/>
    <s v="Air Conditioning"/>
    <s v="E"/>
    <x v="0"/>
    <n v="67"/>
    <x v="125"/>
    <s v="No"/>
    <n v="3"/>
    <n v="3000"/>
    <n v="9000"/>
    <s v="23_AC"/>
    <s v="03__E"/>
    <s v="39-39B"/>
    <n v="221"/>
    <s v="221 - PT PIRIE - FEELEY STREET LUNCHROOM/MEETING ROOM"/>
    <b v="1"/>
    <m/>
    <b v="1"/>
    <n v="2067"/>
    <s v=""/>
    <s v=""/>
    <s v="67-Replace wall mounted split system air conditioner-39"/>
    <n v="0"/>
    <s v="39-39B--67"/>
    <s v=""/>
    <s v="39-39B-"/>
    <n v="1"/>
    <m/>
    <s v="not APN"/>
    <s v="not APN"/>
    <n v="0"/>
    <n v="0.78139534883720929"/>
    <n v="16032.558139534882"/>
    <s v="direct"/>
    <n v="1"/>
    <n v="9.1168091168091173E-2"/>
    <m/>
    <n v="0"/>
    <x v="1"/>
    <n v="0.92167101827676245"/>
    <n v="14776.744186046511"/>
    <x v="1"/>
    <x v="0"/>
    <n v="0"/>
    <x v="3"/>
    <x v="3"/>
    <n v="300000"/>
    <s v="Other smaller work items"/>
    <s v="Regional"/>
    <x v="1"/>
  </r>
  <r>
    <n v="567"/>
    <s v="10-10C-______178"/>
    <n v="1561"/>
    <x v="20"/>
    <x v="20"/>
    <x v="35"/>
    <x v="24"/>
    <s v=""/>
    <s v=""/>
    <s v="ED"/>
    <s v="External Doors"/>
    <s v="A"/>
    <x v="1"/>
    <n v="178"/>
    <x v="330"/>
    <s v="No"/>
    <n v="1"/>
    <n v="3500"/>
    <n v="3500"/>
    <s v="07_ED"/>
    <s v="01__A"/>
    <s v="10-10C"/>
    <n v="51"/>
    <s v="051 - KURRALTA PARK - 31-33 BROUGHTON AVENUE STORAGE SHED"/>
    <b v="1"/>
    <m/>
    <b v="1"/>
    <n v="567"/>
    <s v=""/>
    <s v=""/>
    <s v="178-Replace pair of glazed doors including frame and hardware-10"/>
    <n v="0"/>
    <s v="10-10C--178"/>
    <s v=""/>
    <s v="10-10C-"/>
    <n v="1"/>
    <m/>
    <s v="not APN"/>
    <s v="not APN"/>
    <n v="0"/>
    <n v="0.6461731914893617"/>
    <n v="5761.6061702127663"/>
    <s v="direct"/>
    <n v="1"/>
    <n v="0.10260774739796728"/>
    <m/>
    <n v="0"/>
    <x v="0"/>
    <n v="0.93537558546488353"/>
    <n v="5389.2657446808516"/>
    <x v="1"/>
    <x v="0"/>
    <n v="0"/>
    <x v="3"/>
    <x v="3"/>
    <n v="300000"/>
    <s v="Other smaller work items"/>
    <s v="Metropolitan"/>
    <x v="1"/>
  </r>
  <r>
    <n v="1563"/>
    <s v="28-28A-______178"/>
    <n v="4517"/>
    <x v="7"/>
    <x v="7"/>
    <x v="113"/>
    <x v="40"/>
    <s v=""/>
    <s v=""/>
    <s v="ED"/>
    <s v="External Doors"/>
    <s v="A"/>
    <x v="1"/>
    <n v="178"/>
    <x v="330"/>
    <s v="No"/>
    <n v="1"/>
    <n v="3500"/>
    <n v="3500"/>
    <s v="07_ED"/>
    <s v="01__A"/>
    <s v="28-28A"/>
    <n v="158"/>
    <s v="158 - PT AUGUSTA - PT 12 CHAPEL STREET OFFICE BUILDING"/>
    <b v="1"/>
    <m/>
    <b v="1"/>
    <n v="1563"/>
    <s v=""/>
    <s v=""/>
    <s v="178-Replace pair of glazed doors including frame and hardware-28"/>
    <n v="0"/>
    <s v="28-28A--178"/>
    <s v=""/>
    <s v="28-28A-"/>
    <n v="0"/>
    <m/>
    <s v="not APN"/>
    <s v="not APN"/>
    <n v="0"/>
    <n v="0.85211736322651388"/>
    <n v="6482.4107712927989"/>
    <s v="direct"/>
    <n v="1"/>
    <n v="8.5867402785098496E-2"/>
    <m/>
    <n v="0"/>
    <x v="1"/>
    <n v="0.94572485255448979"/>
    <n v="6130.5769708785183"/>
    <x v="0"/>
    <x v="0"/>
    <n v="0"/>
    <x v="3"/>
    <x v="3"/>
    <n v="300000"/>
    <s v="Other smaller work items"/>
    <s v="Regional"/>
    <x v="1"/>
  </r>
  <r>
    <n v="1574"/>
    <s v="28-28B-______178"/>
    <n v="4550"/>
    <x v="7"/>
    <x v="7"/>
    <x v="14"/>
    <x v="12"/>
    <s v=""/>
    <s v=""/>
    <s v="ED"/>
    <s v="External Doors"/>
    <s v="A"/>
    <x v="1"/>
    <n v="178"/>
    <x v="330"/>
    <s v="No"/>
    <n v="1"/>
    <n v="3500"/>
    <n v="3500"/>
    <s v="07_ED"/>
    <s v="01__A"/>
    <s v="28-28B"/>
    <n v="159"/>
    <s v="159 - PT AUGUSTA - PT 12 CHAPEL STREET TENANT OFFICE"/>
    <b v="1"/>
    <m/>
    <b v="1"/>
    <n v="1574"/>
    <s v=""/>
    <s v=""/>
    <s v="178-Replace pair of glazed doors including frame and hardware-28"/>
    <n v="0"/>
    <s v="28-28B--178"/>
    <s v=""/>
    <s v="28-28B-"/>
    <n v="0"/>
    <m/>
    <s v="not APN"/>
    <s v="not APN"/>
    <n v="0"/>
    <n v="0.866044766505636"/>
    <n v="6531.1566827697252"/>
    <s v="direct"/>
    <n v="1"/>
    <n v="8.6238104531456181E-2"/>
    <m/>
    <n v="0"/>
    <x v="1"/>
    <n v="0.94390815849793985"/>
    <n v="6164.812077294685"/>
    <x v="0"/>
    <x v="0"/>
    <n v="0"/>
    <x v="3"/>
    <x v="3"/>
    <n v="300000"/>
    <s v="Other smaller work items"/>
    <s v="Regional"/>
    <x v="1"/>
  </r>
  <r>
    <n v="115"/>
    <s v="1-1B-1BW_____114"/>
    <n v="344"/>
    <x v="23"/>
    <x v="23"/>
    <x v="162"/>
    <x v="88"/>
    <s v="1BW"/>
    <s v="Welding Shop"/>
    <s v="ES"/>
    <s v="Escalation"/>
    <s v="O"/>
    <x v="4"/>
    <n v="114"/>
    <x v="33"/>
    <s v="Item"/>
    <s v="-"/>
    <s v="-"/>
    <n v="5100"/>
    <s v="53_ES"/>
    <s v="05__O"/>
    <s v="1-1B-1BW"/>
    <n v="12"/>
    <s v="012 - ANGLE PARK - 500 GRAND JUNCTION ROAD POLE CONSTRUCTION Welding Shop"/>
    <b v="1"/>
    <m/>
    <b v="1"/>
    <n v="115"/>
    <n v="0"/>
    <n v="0"/>
    <s v="114-Escalation - calculated to the mid-point of seven year forecast-1"/>
    <n v="1"/>
    <s v="1-1B-1BW-114"/>
    <s v=""/>
    <s v="1-1B-1BW"/>
    <n v="0"/>
    <n v="9"/>
    <s v="minor"/>
    <n v="0.63980103626942997"/>
    <n v="8362.9852849740928"/>
    <n v="0.63980103626942997"/>
    <n v="0"/>
    <s v="on costs"/>
    <n v="0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1452"/>
    <s v="25-25A-______185"/>
    <n v="4171"/>
    <x v="16"/>
    <x v="16"/>
    <x v="23"/>
    <x v="1"/>
    <s v=""/>
    <s v=""/>
    <s v="ND"/>
    <s v="Internal Doors"/>
    <s v="A"/>
    <x v="1"/>
    <n v="185"/>
    <x v="331"/>
    <s v="No"/>
    <n v="1"/>
    <n v="250"/>
    <n v="250"/>
    <s v="10_ND"/>
    <s v="01__A"/>
    <s v="25-25A"/>
    <n v="142"/>
    <s v="142 - WHYALLA - 61-65 MCRITCHIE CRESCENT OFFICE BUILDING"/>
    <b v="1"/>
    <m/>
    <b v="1"/>
    <n v="1452"/>
    <s v=""/>
    <s v=""/>
    <s v="185-Replace door frame-25"/>
    <n v="0"/>
    <s v="25-25A--185"/>
    <s v=""/>
    <s v="25-25A-"/>
    <n v="0"/>
    <m/>
    <s v="not APN"/>
    <s v="not APN"/>
    <n v="0"/>
    <n v="0.90745813953488363"/>
    <n v="476.86453488372092"/>
    <s v="direct"/>
    <n v="1"/>
    <n v="8.7097309848111759E-2"/>
    <m/>
    <n v="0"/>
    <x v="1"/>
    <n v="0.9390397789826227"/>
    <n v="447.79476744186047"/>
    <x v="0"/>
    <x v="0"/>
    <n v="0"/>
    <x v="3"/>
    <x v="3"/>
    <n v="300000"/>
    <s v="Other smaller work items"/>
    <s v="Regional"/>
    <x v="1"/>
  </r>
  <r>
    <n v="1067"/>
    <s v="16--_________214"/>
    <n v="3052"/>
    <x v="28"/>
    <x v="28"/>
    <x v="53"/>
    <x v="39"/>
    <s v=""/>
    <s v=""/>
    <s v="ND"/>
    <s v="Internal Doors"/>
    <s v="A"/>
    <x v="1"/>
    <n v="214"/>
    <x v="332"/>
    <s v="No"/>
    <n v="1"/>
    <n v="1850"/>
    <n v="1850"/>
    <s v="10_ND"/>
    <s v="01__A"/>
    <s v="16"/>
    <n v="103"/>
    <s v="103 - WAYVILLE - 2-3 GREENHILL ROAD"/>
    <b v="1"/>
    <m/>
    <b v="1"/>
    <n v="1067"/>
    <s v=""/>
    <s v=""/>
    <s v="214-Replace door including new frame and hardware-16"/>
    <n v="0"/>
    <s v="16---214"/>
    <s v=""/>
    <s v="16--"/>
    <n v="1"/>
    <m/>
    <s v="not APN"/>
    <s v="not APN"/>
    <n v="0"/>
    <n v="0.62064657578576921"/>
    <n v="2998.196165203673"/>
    <s v="direct"/>
    <n v="1"/>
    <n v="0.10053839132640464"/>
    <m/>
    <n v="0"/>
    <x v="0"/>
    <n v="0.93759984648563832"/>
    <n v="2811.1082642287934"/>
    <x v="1"/>
    <x v="0"/>
    <n v="0"/>
    <x v="3"/>
    <x v="3"/>
    <n v="300000"/>
    <s v="Other smaller work items"/>
    <s v="Metropolitan"/>
    <x v="1"/>
  </r>
  <r>
    <n v="1592"/>
    <s v="28-28C-_______13"/>
    <n v="4602"/>
    <x v="7"/>
    <x v="7"/>
    <x v="10"/>
    <x v="9"/>
    <s v=""/>
    <s v=""/>
    <s v="PD"/>
    <s v="Sanitary Plumbing"/>
    <s v="E"/>
    <x v="0"/>
    <n v="13"/>
    <x v="333"/>
    <s v="No"/>
    <n v="1"/>
    <n v="150"/>
    <n v="150"/>
    <s v="17_PD"/>
    <s v="03__E"/>
    <s v="28-28C"/>
    <n v="160"/>
    <s v="160 - PT AUGUSTA - PT 12 CHAPEL STREET GARAGE / STORE"/>
    <b v="1"/>
    <m/>
    <b v="1"/>
    <n v="1592"/>
    <s v=""/>
    <s v=""/>
    <s v="13-Disconnect and remove existing handbasin to Washdown Bay including removal of material from site-28"/>
    <n v="0"/>
    <s v="28-28C--13"/>
    <s v=""/>
    <s v="28-28C-"/>
    <n v="0"/>
    <m/>
    <s v="not APN"/>
    <s v="not APN"/>
    <n v="0"/>
    <n v="0.89367966339410942"/>
    <n v="284.05194950911641"/>
    <s v="direct"/>
    <n v="1"/>
    <n v="8.6942969276286738E-2"/>
    <m/>
    <n v="0"/>
    <x v="1"/>
    <n v="0.94074923773894348"/>
    <n v="267.22165497896214"/>
    <x v="0"/>
    <x v="0"/>
    <n v="0"/>
    <x v="3"/>
    <x v="3"/>
    <n v="300000"/>
    <s v="Other smaller work items"/>
    <s v="Regional"/>
    <x v="1"/>
  </r>
  <r>
    <n v="1593"/>
    <s v="28-28C-_______15"/>
    <n v="4603"/>
    <x v="7"/>
    <x v="7"/>
    <x v="10"/>
    <x v="9"/>
    <s v=""/>
    <s v=""/>
    <s v="PD"/>
    <s v="Sanitary Plumbing"/>
    <s v="E"/>
    <x v="0"/>
    <n v="15"/>
    <x v="334"/>
    <s v="No"/>
    <n v="1"/>
    <n v="3500"/>
    <n v="3500"/>
    <s v="17_PD"/>
    <s v="03__E"/>
    <s v="28-28C"/>
    <n v="160"/>
    <s v="160 - PT AUGUSTA - PT 12 CHAPEL STREET GARAGE / STORE"/>
    <b v="1"/>
    <m/>
    <b v="1"/>
    <n v="1593"/>
    <s v=""/>
    <s v=""/>
    <s v="15-Handbasin to truck Storage Shed including all associated plumbing and connections-28"/>
    <n v="0"/>
    <s v="28-28C--15"/>
    <s v=""/>
    <s v="28-28C-"/>
    <n v="0"/>
    <m/>
    <s v="not APN"/>
    <s v="not APN"/>
    <n v="0"/>
    <n v="0.89367966339410942"/>
    <n v="6627.8788218793834"/>
    <s v="direct"/>
    <n v="1"/>
    <n v="8.6942969276286738E-2"/>
    <m/>
    <n v="0"/>
    <x v="1"/>
    <n v="0.94074923773894348"/>
    <n v="6235.1719495091165"/>
    <x v="0"/>
    <x v="0"/>
    <n v="0"/>
    <x v="3"/>
    <x v="3"/>
    <n v="300000"/>
    <s v="Other smaller work items"/>
    <s v="Regional"/>
    <x v="1"/>
  </r>
  <r>
    <n v="423"/>
    <s v="7-7A-________338"/>
    <n v="1245"/>
    <x v="0"/>
    <x v="0"/>
    <x v="1"/>
    <x v="1"/>
    <s v=""/>
    <s v=""/>
    <s v="PD"/>
    <s v="Sanitary Plumbing"/>
    <s v="E"/>
    <x v="0"/>
    <n v="338"/>
    <x v="335"/>
    <s v="No"/>
    <n v="1"/>
    <n v="500"/>
    <n v="500"/>
    <s v="17_PD"/>
    <s v="03__E"/>
    <s v="7-7A"/>
    <n v="44"/>
    <s v="044 - KESWICK - 1 ANZAC HIGHWAY OFFICE BUILDING"/>
    <b v="1"/>
    <m/>
    <b v="1"/>
    <n v="423"/>
    <s v=""/>
    <s v=""/>
    <s v="338-Maintenance to grease arrestor for kitchen in carpark including pipe work and connection to public sewer-7"/>
    <n v="0"/>
    <s v="7-7A--338"/>
    <s v=""/>
    <s v="7-7A-"/>
    <n v="0"/>
    <m/>
    <s v="not APN"/>
    <s v="not APN"/>
    <n v="0"/>
    <n v="0.60882316575975093"/>
    <n v="804.41158287987548"/>
    <s v="direct"/>
    <n v="1"/>
    <n v="0.10000088373843743"/>
    <m/>
    <n v="1"/>
    <x v="0"/>
    <n v="0.93783079843594719"/>
    <n v="754.4019570433577"/>
    <x v="0"/>
    <x v="0"/>
    <n v="0"/>
    <x v="0"/>
    <x v="1"/>
    <n v="350000"/>
    <s v="Other smaller work items"/>
    <s v="Metropolitan"/>
    <x v="0"/>
  </r>
  <r>
    <n v="113"/>
    <s v="1-1B-1BW_____116"/>
    <n v="338"/>
    <x v="23"/>
    <x v="23"/>
    <x v="162"/>
    <x v="88"/>
    <s v="1BW"/>
    <s v="Welding Shop"/>
    <s v="LL"/>
    <s v="Locality Loading"/>
    <s v="O"/>
    <x v="4"/>
    <n v="116"/>
    <x v="34"/>
    <s v="Item"/>
    <s v="-"/>
    <s v="-"/>
    <s v="Excl."/>
    <s v="51_LL"/>
    <s v="05__O"/>
    <s v="1-1B-1BW"/>
    <n v="12"/>
    <s v="012 - ANGLE PARK - 500 GRAND JUNCTION ROAD POLE CONSTRUCTION Welding Shop"/>
    <b v="1"/>
    <m/>
    <b v="1"/>
    <n v="113"/>
    <s v="Not applicable to metro sites"/>
    <n v="0"/>
    <s v="116-Locality Loading-1"/>
    <n v="1"/>
    <s v="1-1B-1BW-116"/>
    <s v=""/>
    <s v="1-1B-1BW"/>
    <n v="0"/>
    <n v="9"/>
    <s v="minor"/>
    <n v="0.63980103626942997"/>
    <n v="0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134"/>
    <s v="2-2A-_________53"/>
    <n v="400"/>
    <x v="6"/>
    <x v="6"/>
    <x v="9"/>
    <x v="8"/>
    <s v=""/>
    <s v=""/>
    <s v="PD"/>
    <s v="Sanitary Plumbing"/>
    <s v="E"/>
    <x v="0"/>
    <n v="53"/>
    <x v="316"/>
    <s v="No"/>
    <n v="1"/>
    <n v="1450"/>
    <n v="1450"/>
    <s v="17_PD"/>
    <s v="03__E"/>
    <s v="2-2A"/>
    <n v="15"/>
    <s v="015 - ANGLE PARK - 480 GRAND JUNCTION ROAD TRAINING CENTRE (1985)"/>
    <b v="1"/>
    <m/>
    <b v="1"/>
    <n v="134"/>
    <s v=""/>
    <s v=""/>
    <s v="53-Replace electric hot water unit-2"/>
    <n v="0"/>
    <s v="2-2A--53"/>
    <s v=""/>
    <s v="2-2A-"/>
    <n v="0"/>
    <m/>
    <s v="not APN"/>
    <s v="not APN"/>
    <n v="0"/>
    <n v="0.61115857163181109"/>
    <n v="2336.1799288661259"/>
    <s v="direct"/>
    <n v="1"/>
    <n v="0.10005018439540393"/>
    <m/>
    <n v="0"/>
    <x v="0"/>
    <n v="0.9373059220931953"/>
    <n v="2189.7152824014797"/>
    <x v="0"/>
    <x v="0"/>
    <n v="0"/>
    <x v="3"/>
    <x v="3"/>
    <n v="300000"/>
    <s v="Other smaller work items"/>
    <s v="Metropolitan"/>
    <x v="1"/>
  </r>
  <r>
    <n v="151"/>
    <s v="2-2B-_________53"/>
    <n v="451"/>
    <x v="6"/>
    <x v="6"/>
    <x v="42"/>
    <x v="31"/>
    <s v=""/>
    <s v=""/>
    <s v="PD"/>
    <s v="Sanitary Plumbing"/>
    <s v="E"/>
    <x v="0"/>
    <n v="53"/>
    <x v="316"/>
    <s v="No"/>
    <n v="1"/>
    <n v="1450"/>
    <n v="1450"/>
    <s v="17_PD"/>
    <s v="03__E"/>
    <s v="2-2B"/>
    <n v="16"/>
    <s v="016 - ANGLE PARK - 480 GRAND JUNCTION ROAD LARGE TRAINING CENTRE TRANSPORTABLE 1 (2013)"/>
    <b v="1"/>
    <m/>
    <b v="1"/>
    <n v="151"/>
    <s v=""/>
    <s v=""/>
    <s v="53-Replace electric hot water unit-2"/>
    <n v="0"/>
    <s v="2-2B--53"/>
    <s v=""/>
    <s v="2-2B-"/>
    <n v="0"/>
    <m/>
    <s v="not APN"/>
    <s v="not APN"/>
    <n v="0"/>
    <n v="0.62749010011123474"/>
    <n v="2359.8606451612904"/>
    <s v="direct"/>
    <n v="1"/>
    <n v="0.10081907219969762"/>
    <m/>
    <n v="0"/>
    <x v="0"/>
    <n v="0.93848734643707776"/>
    <n v="2214.69935483871"/>
    <x v="0"/>
    <x v="0"/>
    <n v="0"/>
    <x v="3"/>
    <x v="3"/>
    <n v="300000"/>
    <s v="Other smaller work items"/>
    <s v="Metropolitan"/>
    <x v="1"/>
  </r>
  <r>
    <n v="162"/>
    <s v="2-2C-_________53"/>
    <n v="486"/>
    <x v="6"/>
    <x v="6"/>
    <x v="43"/>
    <x v="32"/>
    <s v=""/>
    <s v=""/>
    <s v="PD"/>
    <s v="Sanitary Plumbing"/>
    <s v="E"/>
    <x v="0"/>
    <n v="53"/>
    <x v="316"/>
    <s v="No"/>
    <n v="1"/>
    <n v="1450"/>
    <n v="1450"/>
    <s v="17_PD"/>
    <s v="03__E"/>
    <s v="2-2C"/>
    <n v="17"/>
    <s v="017 - ANGLE PARK - 480 GRAND JUNCTION ROAD LARGE TRAINING CENTRE TRANSPORTABLE 2 (2013)"/>
    <b v="1"/>
    <m/>
    <b v="1"/>
    <n v="162"/>
    <s v=""/>
    <s v=""/>
    <s v="53-Replace electric hot water unit-2"/>
    <n v="0"/>
    <s v="2-2C--53"/>
    <s v=""/>
    <s v="2-2C-"/>
    <n v="0"/>
    <m/>
    <s v="not APN"/>
    <s v="not APN"/>
    <n v="0"/>
    <n v="0.63357523056653497"/>
    <n v="2368.6840843214759"/>
    <s v="direct"/>
    <n v="1"/>
    <n v="0.10125380634374637"/>
    <m/>
    <n v="0"/>
    <x v="0"/>
    <n v="0.9354778142077208"/>
    <n v="2215.8514097496709"/>
    <x v="0"/>
    <x v="0"/>
    <n v="0"/>
    <x v="3"/>
    <x v="3"/>
    <n v="300000"/>
    <s v="Other smaller work items"/>
    <s v="Metropolitan"/>
    <x v="1"/>
  </r>
  <r>
    <n v="171"/>
    <s v="2-2E-_________53"/>
    <n v="518"/>
    <x v="6"/>
    <x v="6"/>
    <x v="44"/>
    <x v="33"/>
    <s v=""/>
    <s v=""/>
    <s v="PD"/>
    <s v="Sanitary Plumbing"/>
    <s v="E"/>
    <x v="0"/>
    <n v="53"/>
    <x v="316"/>
    <s v="No"/>
    <n v="1"/>
    <n v="1450"/>
    <n v="1450"/>
    <s v="17_PD"/>
    <s v="03__E"/>
    <s v="2-2E"/>
    <n v="19"/>
    <s v="019 - ANGLE PARK - 480 GRAND JUNCTION ROAD TRAINING CENTRE WORKSHOP"/>
    <b v="1"/>
    <m/>
    <b v="1"/>
    <n v="171"/>
    <s v=""/>
    <s v=""/>
    <s v="53-Replace electric hot water unit-2"/>
    <n v="0"/>
    <s v="2-2E--53"/>
    <s v=""/>
    <s v="2-2E-"/>
    <n v="0"/>
    <m/>
    <s v="not APN"/>
    <s v="not APN"/>
    <n v="0"/>
    <n v="0.66988145896656526"/>
    <n v="2421.3281155015197"/>
    <s v="direct"/>
    <n v="1"/>
    <n v="0.10012194853331358"/>
    <m/>
    <n v="0"/>
    <x v="0"/>
    <n v="0.9271921090807822"/>
    <n v="2245.03632218845"/>
    <x v="0"/>
    <x v="0"/>
    <n v="0"/>
    <x v="3"/>
    <x v="3"/>
    <n v="300000"/>
    <s v="Other smaller work items"/>
    <s v="Metropolitan"/>
    <x v="1"/>
  </r>
  <r>
    <n v="251"/>
    <s v="3-3G-_________53"/>
    <n v="763"/>
    <x v="5"/>
    <x v="5"/>
    <x v="7"/>
    <x v="3"/>
    <s v=""/>
    <s v=""/>
    <s v="PD"/>
    <s v="Sanitary Plumbing"/>
    <s v="E"/>
    <x v="0"/>
    <n v="53"/>
    <x v="316"/>
    <s v="No"/>
    <n v="1"/>
    <n v="1450"/>
    <n v="1450"/>
    <s v="17_PD"/>
    <s v="03__E"/>
    <s v="3-3G"/>
    <n v="29"/>
    <s v="029 - ANGLE PARK - 622 SOUTH ROAD SUBSTATION WORKSHOP"/>
    <b v="1"/>
    <m/>
    <b v="1"/>
    <n v="251"/>
    <s v=""/>
    <s v=""/>
    <s v="53-Replace electric hot water unit-3"/>
    <n v="0"/>
    <s v="3-3G--53"/>
    <s v=""/>
    <s v="3-3G-"/>
    <n v="0"/>
    <m/>
    <s v="not APN"/>
    <s v="not APN"/>
    <n v="0"/>
    <n v="0.61354871794871801"/>
    <n v="2339.645641025641"/>
    <s v="direct"/>
    <n v="1"/>
    <n v="0.10024174579159509"/>
    <m/>
    <n v="0"/>
    <x v="0"/>
    <n v="0.93643569517101977"/>
    <n v="2190.9276923076923"/>
    <x v="0"/>
    <x v="0"/>
    <n v="0"/>
    <x v="3"/>
    <x v="3"/>
    <n v="300000"/>
    <s v="Other smaller work items"/>
    <s v="Metropolitan"/>
    <x v="1"/>
  </r>
  <r>
    <n v="272"/>
    <s v="4-4A-_________53"/>
    <n v="820"/>
    <x v="14"/>
    <x v="14"/>
    <x v="20"/>
    <x v="17"/>
    <s v=""/>
    <s v=""/>
    <s v="PD"/>
    <s v="Sanitary Plumbing"/>
    <s v="E"/>
    <x v="0"/>
    <n v="53"/>
    <x v="316"/>
    <s v="No"/>
    <n v="1"/>
    <n v="1450"/>
    <n v="1450"/>
    <s v="17_PD"/>
    <s v="03__E"/>
    <s v="4-4A"/>
    <n v="31"/>
    <s v="031 - ELIZABETH - PEWSEY AVENUE MAIN OFFICE BUILDNG"/>
    <b v="1"/>
    <m/>
    <b v="1"/>
    <n v="272"/>
    <s v=""/>
    <s v=""/>
    <s v="53-Replace electric hot water unit-4"/>
    <n v="0"/>
    <s v="4-4A--53"/>
    <s v=""/>
    <s v="4-4A-"/>
    <n v="0"/>
    <m/>
    <s v="not APN"/>
    <s v="not APN"/>
    <n v="0"/>
    <n v="0.61530311890838207"/>
    <n v="2342.189522417154"/>
    <s v="direct"/>
    <n v="1"/>
    <n v="0.10024556844880272"/>
    <m/>
    <n v="0"/>
    <x v="0"/>
    <n v="0.93664397716528258"/>
    <n v="2193.7977095516567"/>
    <x v="0"/>
    <x v="0"/>
    <n v="0"/>
    <x v="3"/>
    <x v="3"/>
    <n v="300000"/>
    <s v="Other smaller work items"/>
    <s v="Metropolitan"/>
    <x v="1"/>
  </r>
  <r>
    <n v="857"/>
    <s v="12-12C-_______53"/>
    <n v="2410"/>
    <x v="3"/>
    <x v="3"/>
    <x v="73"/>
    <x v="58"/>
    <s v=""/>
    <s v=""/>
    <s v="PD"/>
    <s v="Sanitary Plumbing"/>
    <s v="E"/>
    <x v="0"/>
    <n v="53"/>
    <x v="316"/>
    <s v="No"/>
    <n v="2"/>
    <n v="1450"/>
    <n v="2900"/>
    <s v="17_PD"/>
    <s v="03__E"/>
    <s v="12-12C"/>
    <n v="77"/>
    <s v="077 - MARLESTON SOUTH - 41-55 BARNES AVENUE MAIN OFFICE"/>
    <b v="1"/>
    <m/>
    <b v="1"/>
    <n v="857"/>
    <s v=""/>
    <s v=""/>
    <s v="53-Replace electric hot water unit-12"/>
    <n v="0"/>
    <s v="12-12C--53"/>
    <s v=""/>
    <s v="12-12C-"/>
    <n v="0"/>
    <m/>
    <s v="not APN"/>
    <s v="not APN"/>
    <n v="0"/>
    <n v="0.61323962920046349"/>
    <n v="4678.3949246813436"/>
    <s v="direct"/>
    <n v="1"/>
    <n v="0.10008751336102456"/>
    <m/>
    <n v="0"/>
    <x v="0"/>
    <n v="0.93774956140974641"/>
    <n v="4387.1627887215136"/>
    <x v="0"/>
    <x v="0"/>
    <n v="0"/>
    <x v="3"/>
    <x v="3"/>
    <n v="300000"/>
    <s v="Other smaller work items"/>
    <s v="Metropolitan"/>
    <x v="1"/>
  </r>
  <r>
    <n v="886"/>
    <s v="12-12E-_______53"/>
    <n v="2495"/>
    <x v="3"/>
    <x v="3"/>
    <x v="4"/>
    <x v="4"/>
    <s v=""/>
    <s v=""/>
    <s v="PD"/>
    <s v="Sanitary Plumbing"/>
    <s v="E"/>
    <x v="0"/>
    <n v="53"/>
    <x v="316"/>
    <s v="No"/>
    <n v="1"/>
    <n v="1450"/>
    <n v="1450"/>
    <s v="17_PD"/>
    <s v="03__E"/>
    <s v="12-12E"/>
    <n v="79"/>
    <s v="079 - MARLESTON SOUTH - 41-55 BARNES AVENUE CBD OFFICE / AMENITIES / CANTEEN BUILDING"/>
    <b v="1"/>
    <m/>
    <b v="1"/>
    <n v="886"/>
    <s v=""/>
    <s v=""/>
    <s v="53-Replace electric hot water unit-12"/>
    <n v="0"/>
    <s v="12-12E--53"/>
    <s v=""/>
    <s v="12-12E-"/>
    <n v="0"/>
    <m/>
    <s v="not APN"/>
    <s v="not APN"/>
    <n v="0"/>
    <n v="0.62599123365146692"/>
    <n v="2357.687288794627"/>
    <s v="direct"/>
    <n v="1"/>
    <n v="0.10048017081246256"/>
    <m/>
    <n v="0"/>
    <x v="0"/>
    <n v="0.93478160489948414"/>
    <n v="2203.9227076705552"/>
    <x v="0"/>
    <x v="0"/>
    <n v="0"/>
    <x v="3"/>
    <x v="3"/>
    <n v="300000"/>
    <s v="Other smaller work items"/>
    <s v="Metropolitan"/>
    <x v="1"/>
  </r>
  <r>
    <n v="1006"/>
    <s v="15-15C-_______53"/>
    <n v="2864"/>
    <x v="1"/>
    <x v="1"/>
    <x v="28"/>
    <x v="21"/>
    <s v=""/>
    <s v=""/>
    <s v="PD"/>
    <s v="Sanitary Plumbing"/>
    <s v="E"/>
    <x v="0"/>
    <n v="53"/>
    <x v="316"/>
    <s v="No"/>
    <n v="1"/>
    <n v="1450"/>
    <n v="1450"/>
    <s v="17_PD"/>
    <s v="03__E"/>
    <s v="15-15C"/>
    <n v="95"/>
    <s v="095 - ST MARYS - 33 AYLIFFES ROAD MALE TOILET BLOCK"/>
    <b v="1"/>
    <m/>
    <b v="1"/>
    <n v="1006"/>
    <s v=""/>
    <s v=""/>
    <s v="53-Replace electric hot water unit-15"/>
    <n v="0"/>
    <s v="15-15C--53"/>
    <s v=""/>
    <s v="15-15C-"/>
    <n v="0"/>
    <m/>
    <s v="not APN"/>
    <s v="not APN"/>
    <n v="0"/>
    <n v="0.62371707841031143"/>
    <n v="2354.3897636949514"/>
    <s v="direct"/>
    <n v="1"/>
    <n v="0.1004600341593235"/>
    <m/>
    <n v="1"/>
    <x v="0"/>
    <n v="0.93384845978707409"/>
    <n v="2198.6432545649836"/>
    <x v="0"/>
    <x v="0"/>
    <n v="0"/>
    <x v="1"/>
    <x v="2"/>
    <n v="350000"/>
    <s v="Other smaller work items"/>
    <s v="Metropolitan"/>
    <x v="0"/>
  </r>
  <r>
    <n v="1183"/>
    <s v="21-21A-_______53"/>
    <n v="3410"/>
    <x v="4"/>
    <x v="4"/>
    <x v="17"/>
    <x v="1"/>
    <s v=""/>
    <s v=""/>
    <s v="PD"/>
    <s v="Sanitary Plumbing"/>
    <s v="E"/>
    <x v="0"/>
    <n v="53"/>
    <x v="316"/>
    <s v="No"/>
    <n v="1"/>
    <n v="1450"/>
    <n v="1450"/>
    <s v="17_PD"/>
    <s v="03__E"/>
    <s v="21-21A"/>
    <n v="119"/>
    <s v="119 - MT GAMBIER - 18 AVEY ROAD OFFICE BUILDING"/>
    <b v="1"/>
    <m/>
    <b v="1"/>
    <n v="1183"/>
    <s v=""/>
    <s v=""/>
    <s v="53-Replace electric hot water unit-21"/>
    <n v="0"/>
    <s v="21-21A--53"/>
    <s v=""/>
    <s v="21-21A-"/>
    <n v="0"/>
    <m/>
    <s v="not APN"/>
    <s v="not APN"/>
    <n v="0"/>
    <n v="0.99957096774193555"/>
    <n v="2899.3779032258067"/>
    <s v="direct"/>
    <n v="1"/>
    <n v="8.7739770858814417E-2"/>
    <m/>
    <n v="0"/>
    <x v="1"/>
    <n v="0.91933753530999396"/>
    <n v="2665.5069354838711"/>
    <x v="0"/>
    <x v="0"/>
    <n v="0"/>
    <x v="3"/>
    <x v="3"/>
    <n v="300000"/>
    <s v="Other smaller work items"/>
    <s v="Regional"/>
    <x v="1"/>
  </r>
  <r>
    <n v="1734"/>
    <s v="31-31A-_______53"/>
    <n v="5047"/>
    <x v="36"/>
    <x v="36"/>
    <x v="126"/>
    <x v="1"/>
    <s v=""/>
    <s v=""/>
    <s v="PD"/>
    <s v="Sanitary Plumbing"/>
    <s v="E"/>
    <x v="0"/>
    <n v="53"/>
    <x v="316"/>
    <s v="No"/>
    <n v="1"/>
    <n v="1450"/>
    <n v="1450"/>
    <s v="17_PD"/>
    <s v="03__E"/>
    <s v="31-31A"/>
    <n v="181"/>
    <s v="181 - CLARE - 14 LENNON STREET OFFICE BUILDING"/>
    <b v="1"/>
    <m/>
    <b v="1"/>
    <n v="1734"/>
    <s v=""/>
    <s v=""/>
    <s v="53-Replace electric hot water unit-31"/>
    <n v="0"/>
    <s v="31-31A--53"/>
    <s v=""/>
    <s v="31-31A-"/>
    <n v="0"/>
    <m/>
    <s v="not APN"/>
    <s v="not APN"/>
    <n v="0"/>
    <n v="0.77045310805173117"/>
    <n v="2567.1570066750105"/>
    <s v="direct"/>
    <n v="1"/>
    <n v="9.01670147430262E-2"/>
    <m/>
    <n v="1"/>
    <x v="1"/>
    <n v="0.94344659229312311"/>
    <n v="2421.9755298289529"/>
    <x v="0"/>
    <x v="0"/>
    <n v="0"/>
    <x v="2"/>
    <x v="2"/>
    <n v="350000"/>
    <s v="Other smaller work items"/>
    <s v="Regional"/>
    <x v="0"/>
  </r>
  <r>
    <n v="1875"/>
    <s v="34-34A-_______53"/>
    <n v="5476"/>
    <x v="37"/>
    <x v="37"/>
    <x v="136"/>
    <x v="80"/>
    <s v=""/>
    <s v=""/>
    <s v="PD"/>
    <s v="Sanitary Plumbing"/>
    <s v="E"/>
    <x v="0"/>
    <n v="53"/>
    <x v="316"/>
    <s v="No"/>
    <n v="1"/>
    <n v="1450"/>
    <n v="1450"/>
    <s v="17_PD"/>
    <s v="03__E"/>
    <s v="34-34A"/>
    <n v="197"/>
    <s v="197 - KINGSCOTE - 32 TELEGRAPH ROAD MAIN BUILDING"/>
    <b v="1"/>
    <m/>
    <b v="1"/>
    <n v="1875"/>
    <s v=""/>
    <s v=""/>
    <s v="53-Replace electric hot water unit-34"/>
    <n v="0"/>
    <s v="34-34A--53"/>
    <s v=""/>
    <s v="34-34A-"/>
    <n v="1"/>
    <m/>
    <s v="not APN"/>
    <s v="not APN"/>
    <n v="0"/>
    <n v="1.449142338494394"/>
    <n v="3551.2563908168713"/>
    <s v="direct"/>
    <n v="1"/>
    <n v="6.5006771383907799E-2"/>
    <m/>
    <n v="0"/>
    <x v="1"/>
    <n v="0.95640083295336664"/>
    <n v="3396.4245702082221"/>
    <x v="1"/>
    <x v="0"/>
    <n v="0"/>
    <x v="3"/>
    <x v="3"/>
    <n v="300000"/>
    <s v="Other smaller work items"/>
    <s v="Regional"/>
    <x v="1"/>
  </r>
  <r>
    <n v="592"/>
    <s v="11-11A-______134"/>
    <n v="1636"/>
    <x v="2"/>
    <x v="2"/>
    <x v="57"/>
    <x v="42"/>
    <s v=""/>
    <s v=""/>
    <s v="PD"/>
    <s v="Sanitary Plumbing"/>
    <s v="E"/>
    <x v="0"/>
    <n v="134"/>
    <x v="336"/>
    <s v="No"/>
    <n v="4"/>
    <n v="1500"/>
    <n v="6000"/>
    <s v="17_PD"/>
    <s v="03__E"/>
    <s v="11-11A"/>
    <n v="54"/>
    <s v="054 - MARLESTON NORTH - 212 RICHMOND ROAD OIL TEST LAB (TRANSCARE)"/>
    <b v="1"/>
    <m/>
    <b v="1"/>
    <n v="592"/>
    <s v=""/>
    <s v=""/>
    <s v="134-Replace gas bottle pipework and gauges-11"/>
    <n v="0"/>
    <s v="11-11A--134"/>
    <s v=""/>
    <s v="11-11A-"/>
    <n v="0"/>
    <m/>
    <s v="not APN"/>
    <s v="not APN"/>
    <n v="0"/>
    <n v="0.61212016055118357"/>
    <n v="9672.7209633071016"/>
    <s v="direct"/>
    <n v="1"/>
    <n v="0.10006665215412662"/>
    <m/>
    <n v="1"/>
    <x v="0"/>
    <n v="0.93726608827829794"/>
    <n v="9065.9133402863372"/>
    <x v="0"/>
    <x v="0"/>
    <n v="0"/>
    <x v="2"/>
    <x v="2"/>
    <n v="350000"/>
    <s v="Other smaller work items"/>
    <s v="Metropolitan"/>
    <x v="0"/>
  </r>
  <r>
    <n v="111"/>
    <s v="1-1B-1BW______44"/>
    <n v="332"/>
    <x v="23"/>
    <x v="23"/>
    <x v="162"/>
    <x v="88"/>
    <s v="1BW"/>
    <s v="Welding Shop"/>
    <s v="LP"/>
    <s v="Electric Light and Power"/>
    <s v="E"/>
    <x v="0"/>
    <n v="44"/>
    <x v="128"/>
    <s v="Item"/>
    <s v="-"/>
    <s v="-"/>
    <n v="25000"/>
    <s v="25_LP"/>
    <s v="03__E"/>
    <s v="1-1B-1BW"/>
    <n v="12"/>
    <s v="012 - ANGLE PARK - 500 GRAND JUNCTION ROAD POLE CONSTRUCTION Welding Shop"/>
    <b v="1"/>
    <m/>
    <b v="1"/>
    <n v="111"/>
    <s v="Poor lighting replaced with apporpriate lux levels suitable for workzone and more energy efficient lights"/>
    <s v="WHS claim"/>
    <s v="44-Allowance to upgrade low bay lighting including sensors-1"/>
    <n v="1"/>
    <s v="1-1B-1BW-44"/>
    <s v=""/>
    <s v="1-1B-1BW"/>
    <n v="0"/>
    <n v="9"/>
    <s v="minor"/>
    <n v="0.63980103626942997"/>
    <n v="40995.025906735747"/>
    <n v="0.63980103626942997"/>
    <n v="40995.025906735747"/>
    <s v="direct"/>
    <n v="1"/>
    <n v="0.10142334741593198"/>
    <m/>
    <n v="1"/>
    <x v="0"/>
    <n v="0.93680517287576903"/>
    <n v="38404.352331606213"/>
    <x v="0"/>
    <x v="0"/>
    <n v="0"/>
    <x v="1"/>
    <x v="9"/>
    <n v="350000"/>
    <s v="Other smaller work items"/>
    <s v="Metropolitan"/>
    <x v="0"/>
  </r>
  <r>
    <n v="1230"/>
    <s v="21-21D-_______54"/>
    <n v="3542"/>
    <x v="4"/>
    <x v="4"/>
    <x v="38"/>
    <x v="27"/>
    <s v=""/>
    <s v=""/>
    <s v="PD"/>
    <s v="Sanitary Plumbing"/>
    <s v="E"/>
    <x v="0"/>
    <n v="54"/>
    <x v="323"/>
    <s v="No"/>
    <n v="1"/>
    <n v="500"/>
    <n v="500"/>
    <s v="17_PD"/>
    <s v="03__E"/>
    <s v="21-21D"/>
    <n v="122"/>
    <s v="122 - MT GAMBIER - 18 AVEY ROAD WASHDOWN BAY / SHED"/>
    <b v="1"/>
    <m/>
    <b v="1"/>
    <n v="1230"/>
    <s v=""/>
    <s v=""/>
    <s v="54-Replace water pump-21"/>
    <n v="0"/>
    <s v="21-21D--54"/>
    <s v=""/>
    <s v="21-21D-"/>
    <n v="0"/>
    <m/>
    <s v="not APN"/>
    <s v="not APN"/>
    <n v="0"/>
    <n v="0.86483182198212116"/>
    <n v="932.41591099106063"/>
    <s v="direct"/>
    <n v="1"/>
    <n v="8.6154357893443528E-2"/>
    <m/>
    <n v="0"/>
    <x v="1"/>
    <n v="0.94482048898013438"/>
    <n v="880.96565695543131"/>
    <x v="0"/>
    <x v="0"/>
    <n v="0"/>
    <x v="3"/>
    <x v="3"/>
    <n v="300000"/>
    <s v="Other smaller work items"/>
    <s v="Regional"/>
    <x v="1"/>
  </r>
  <r>
    <n v="1262"/>
    <s v="21-21F-_______54"/>
    <n v="3631"/>
    <x v="4"/>
    <x v="4"/>
    <x v="21"/>
    <x v="11"/>
    <s v=""/>
    <s v=""/>
    <s v="PD"/>
    <s v="Sanitary Plumbing"/>
    <s v="E"/>
    <x v="0"/>
    <n v="54"/>
    <x v="323"/>
    <s v="No"/>
    <n v="1"/>
    <n v="500"/>
    <n v="500"/>
    <s v="17_PD"/>
    <s v="03__E"/>
    <s v="21-21F"/>
    <n v="124"/>
    <s v="124 - MT GAMBIER - 18 AVEY ROAD EXTERNAL WORKS"/>
    <b v="1"/>
    <m/>
    <b v="1"/>
    <n v="1262"/>
    <s v=""/>
    <s v=""/>
    <s v="54-Replace water pump-21"/>
    <n v="0"/>
    <s v="21-21F--54"/>
    <s v=""/>
    <s v="21-21F-"/>
    <n v="0"/>
    <m/>
    <s v="not APN"/>
    <s v="not APN"/>
    <n v="0"/>
    <n v="0.85389854395110565"/>
    <n v="926.94927197555273"/>
    <s v="direct"/>
    <n v="1"/>
    <n v="8.5919720487986947E-2"/>
    <m/>
    <n v="0"/>
    <x v="1"/>
    <n v="0.94570085343520061"/>
    <n v="876.61671759841806"/>
    <x v="0"/>
    <x v="0"/>
    <n v="0"/>
    <x v="3"/>
    <x v="3"/>
    <n v="300000"/>
    <s v="Other smaller work items"/>
    <s v="Regional"/>
    <x v="1"/>
  </r>
  <r>
    <n v="1386"/>
    <s v="23-23D-_______54"/>
    <n v="3989"/>
    <x v="21"/>
    <x v="21"/>
    <x v="103"/>
    <x v="11"/>
    <s v=""/>
    <s v=""/>
    <s v="PD"/>
    <s v="Sanitary Plumbing"/>
    <s v="E"/>
    <x v="0"/>
    <n v="54"/>
    <x v="323"/>
    <s v="No"/>
    <n v="2"/>
    <n v="500"/>
    <n v="1000"/>
    <s v="17_PD"/>
    <s v="03__E"/>
    <s v="23-23D"/>
    <n v="135"/>
    <s v="135 - BORDERTOWN - POWER HOUSE ROAD EXTERNAL WORKS"/>
    <b v="1"/>
    <m/>
    <b v="1"/>
    <n v="1386"/>
    <s v=""/>
    <s v=""/>
    <s v="54-Replace water pump-23"/>
    <n v="0"/>
    <s v="23-23D--54"/>
    <s v=""/>
    <s v="23-23D-"/>
    <n v="0"/>
    <m/>
    <s v="not APN"/>
    <s v="not APN"/>
    <n v="0"/>
    <n v="0.85517256346179138"/>
    <n v="1855.1725634617915"/>
    <s v="direct"/>
    <n v="1"/>
    <n v="8.5919668035966471E-2"/>
    <m/>
    <n v="0"/>
    <x v="1"/>
    <n v="0.94540895322943974"/>
    <n v="1753.8967512823885"/>
    <x v="0"/>
    <x v="0"/>
    <n v="0"/>
    <x v="3"/>
    <x v="3"/>
    <n v="300000"/>
    <s v="Other smaller work items"/>
    <s v="Regional"/>
    <x v="1"/>
  </r>
  <r>
    <n v="422"/>
    <s v="7-7A-________337"/>
    <n v="1244"/>
    <x v="0"/>
    <x v="0"/>
    <x v="1"/>
    <x v="1"/>
    <s v=""/>
    <s v=""/>
    <s v="PD"/>
    <s v="Sanitary Plumbing"/>
    <s v="E"/>
    <x v="0"/>
    <n v="337"/>
    <x v="337"/>
    <s v="No"/>
    <n v="1"/>
    <n v="300"/>
    <n v="300"/>
    <s v="17_PD"/>
    <s v="03__E"/>
    <s v="7-7A"/>
    <n v="44"/>
    <s v="044 - KESWICK - 1 ANZAC HIGHWAY OFFICE BUILDING"/>
    <b v="1"/>
    <m/>
    <b v="1"/>
    <n v="422"/>
    <s v=""/>
    <s v=""/>
    <s v="337-Service hot water system to canteen and tea room-7"/>
    <n v="0"/>
    <s v="7-7A--337"/>
    <s v=""/>
    <s v="7-7A-"/>
    <n v="0"/>
    <m/>
    <s v="not APN"/>
    <s v="not APN"/>
    <n v="0"/>
    <n v="0.60882316575975093"/>
    <n v="482.64694972792529"/>
    <s v="direct"/>
    <n v="1"/>
    <n v="0.10000088373843743"/>
    <m/>
    <n v="1"/>
    <x v="0"/>
    <n v="0.93783079843594719"/>
    <n v="452.64117422601464"/>
    <x v="0"/>
    <x v="0"/>
    <n v="0"/>
    <x v="0"/>
    <x v="1"/>
    <n v="350000"/>
    <s v="Other smaller work items"/>
    <s v="Metropolitan"/>
    <x v="0"/>
  </r>
  <r>
    <n v="1055"/>
    <s v="15-15J-______400"/>
    <n v="3019"/>
    <x v="1"/>
    <x v="1"/>
    <x v="86"/>
    <x v="10"/>
    <s v=""/>
    <s v=""/>
    <s v="XN"/>
    <s v="Boundary Walls, Fencing and Gates"/>
    <s v="C"/>
    <x v="2"/>
    <n v="400"/>
    <x v="338"/>
    <s v="No"/>
    <n v="1"/>
    <n v="14500"/>
    <n v="14500"/>
    <s v="34_XN"/>
    <s v="04__C"/>
    <s v="15-15J"/>
    <n v="102"/>
    <s v="102 - ST MARYS - 33 AYLIFFES ROAD EXTERNAL WORKS"/>
    <b v="1"/>
    <m/>
    <b v="1"/>
    <n v="1055"/>
    <s v=""/>
    <s v=""/>
    <s v="400-Allowance for new automatic security  gate-15"/>
    <n v="0"/>
    <s v="15-15J--400"/>
    <s v=""/>
    <s v="15-15J-"/>
    <n v="0"/>
    <m/>
    <s v="not APN"/>
    <s v="not APN"/>
    <n v="0"/>
    <n v="0.60923415025592087"/>
    <n v="23333.895178710853"/>
    <s v="direct"/>
    <n v="1"/>
    <n v="0.10001101781622007"/>
    <m/>
    <n v="1"/>
    <x v="0"/>
    <n v="0.93773464755348201"/>
    <n v="21881.001971458314"/>
    <x v="0"/>
    <x v="0"/>
    <n v="0"/>
    <x v="2"/>
    <x v="4"/>
    <n v="350000"/>
    <s v="Other smaller work items"/>
    <s v="Metropolitan"/>
    <x v="0"/>
  </r>
  <r>
    <n v="580"/>
    <s v="10-10D-______280"/>
    <n v="1600"/>
    <x v="20"/>
    <x v="20"/>
    <x v="56"/>
    <x v="10"/>
    <s v=""/>
    <s v=""/>
    <s v="XN"/>
    <s v="Boundary Walls, Fencing and Gates"/>
    <s v="C"/>
    <x v="2"/>
    <n v="280"/>
    <x v="339"/>
    <s v="No"/>
    <n v="1"/>
    <n v="15000"/>
    <n v="15000"/>
    <s v="34_XN"/>
    <s v="04__C"/>
    <s v="10-10D"/>
    <n v="52"/>
    <s v="052 - KURRALTA PARK - 31-33 BROUGHTON AVENUE EXTERNAL WORKS"/>
    <b v="1"/>
    <m/>
    <b v="1"/>
    <n v="580"/>
    <s v=""/>
    <s v=""/>
    <s v="280-Allowance to take down existing gate and replace with new automatic security gate-10"/>
    <n v="0"/>
    <s v="10-10D--280"/>
    <s v=""/>
    <s v="10-10D-"/>
    <n v="1"/>
    <m/>
    <s v="not APN"/>
    <s v="not APN"/>
    <n v="0"/>
    <n v="0.61025730693408753"/>
    <n v="24153.859604011312"/>
    <s v="direct"/>
    <n v="1"/>
    <n v="0.10000660465164211"/>
    <m/>
    <n v="0"/>
    <x v="0"/>
    <n v="0.93772246917954194"/>
    <n v="22649.616868089481"/>
    <x v="1"/>
    <x v="0"/>
    <n v="0"/>
    <x v="3"/>
    <x v="3"/>
    <n v="300000"/>
    <s v="Other smaller work items"/>
    <s v="Metropolitan"/>
    <x v="1"/>
  </r>
  <r>
    <n v="1992"/>
    <s v="36-36D-______280"/>
    <n v="5820"/>
    <x v="13"/>
    <x v="13"/>
    <x v="142"/>
    <x v="11"/>
    <s v=""/>
    <s v=""/>
    <s v="XN"/>
    <s v="Boundary Walls, Fencing and Gates"/>
    <s v="C"/>
    <x v="2"/>
    <n v="280"/>
    <x v="339"/>
    <s v="No"/>
    <n v="2"/>
    <n v="15000"/>
    <n v="30000"/>
    <s v="34_XN"/>
    <s v="04__C"/>
    <s v="36-36D"/>
    <n v="208"/>
    <s v="208 - MT BARKER - 31 ALEXANDRINA ROAD EXTERNAL WORKS"/>
    <b v="1"/>
    <m/>
    <b v="1"/>
    <n v="1992"/>
    <s v=""/>
    <s v=""/>
    <s v="280-Allowance to take down existing gate and replace with new automatic security gate-36"/>
    <n v="0"/>
    <s v="36-36D--280"/>
    <s v=""/>
    <s v="36-36D-"/>
    <n v="0"/>
    <m/>
    <s v="not APN"/>
    <s v="not APN"/>
    <n v="0"/>
    <n v="0.61161841435877295"/>
    <n v="48348.552430763193"/>
    <s v="direct"/>
    <n v="1"/>
    <n v="0.10003011747227523"/>
    <m/>
    <n v="0"/>
    <x v="1"/>
    <n v="0.93742058575417186"/>
    <n v="45322.928340012324"/>
    <x v="0"/>
    <x v="0"/>
    <n v="0"/>
    <x v="3"/>
    <x v="3"/>
    <n v="300000"/>
    <s v="Other smaller work items"/>
    <s v="Regional"/>
    <x v="1"/>
  </r>
  <r>
    <n v="2031"/>
    <s v="37-37E-______280"/>
    <n v="5941"/>
    <x v="38"/>
    <x v="38"/>
    <x v="145"/>
    <x v="10"/>
    <s v=""/>
    <s v=""/>
    <s v="XN"/>
    <s v="Boundary Walls, Fencing and Gates"/>
    <s v="C"/>
    <x v="2"/>
    <n v="280"/>
    <x v="339"/>
    <s v="No"/>
    <n v="1"/>
    <n v="15000"/>
    <n v="15000"/>
    <s v="34_XN"/>
    <s v="04__C"/>
    <s v="37-37E"/>
    <n v="214"/>
    <s v="214 - VICTOR HARBOR - 45 MENTONE ROAD EXTERNAL WORKS"/>
    <b v="1"/>
    <m/>
    <b v="1"/>
    <n v="2031"/>
    <s v=""/>
    <s v=""/>
    <s v="280-Allowance to take down existing gate and replace with new automatic security gate-37"/>
    <n v="0"/>
    <s v="37-37E--280"/>
    <s v=""/>
    <s v="37-37E-"/>
    <n v="0"/>
    <m/>
    <s v="not APN"/>
    <s v="not APN"/>
    <n v="0"/>
    <n v="0.69174982492276005"/>
    <n v="25376.247373841401"/>
    <s v="direct"/>
    <n v="1"/>
    <n v="9.4915041306572731E-2"/>
    <m/>
    <n v="0"/>
    <x v="0"/>
    <n v="0.94034172309710606"/>
    <n v="23862.344181256434"/>
    <x v="0"/>
    <x v="0"/>
    <n v="0"/>
    <x v="3"/>
    <x v="3"/>
    <n v="300000"/>
    <s v="Other smaller work items"/>
    <s v="Metropolitan"/>
    <x v="1"/>
  </r>
  <r>
    <n v="480"/>
    <s v="7-7A-________296"/>
    <n v="1329"/>
    <x v="0"/>
    <x v="0"/>
    <x v="1"/>
    <x v="1"/>
    <s v=""/>
    <s v=""/>
    <s v="YY"/>
    <s v="Special Provisions"/>
    <s v="A"/>
    <x v="1"/>
    <n v="296"/>
    <x v="340"/>
    <s v="No"/>
    <n v="12"/>
    <n v="15000"/>
    <n v="180000"/>
    <s v="57_YY"/>
    <s v="01__A"/>
    <s v="7-7A"/>
    <n v="44"/>
    <s v="044 - KESWICK - 1 ANZAC HIGHWAY OFFICE BUILDING"/>
    <b v="1"/>
    <m/>
    <b v="1"/>
    <n v="480"/>
    <s v=""/>
    <s v=""/>
    <s v="296-Allowance for tea point refurbishment complete including floor and wall finishes, joinery, services etc. (2 per level for levels 1-6)-7"/>
    <n v="0"/>
    <s v="7-7A--296"/>
    <s v=""/>
    <s v="7-7A-"/>
    <n v="0"/>
    <m/>
    <s v="not APN"/>
    <s v="not APN"/>
    <n v="0"/>
    <n v="0.60882316575975093"/>
    <n v="289588.16983675514"/>
    <s v="direct"/>
    <n v="1"/>
    <n v="0.10000088373843743"/>
    <m/>
    <n v="1"/>
    <x v="0"/>
    <n v="0.93783079843594719"/>
    <n v="271584.70453560876"/>
    <x v="0"/>
    <x v="0"/>
    <n v="0"/>
    <x v="0"/>
    <x v="1"/>
    <n v="350000"/>
    <s v="Other smaller work items"/>
    <s v="Metropolitan"/>
    <x v="0"/>
  </r>
  <r>
    <n v="479"/>
    <s v="7-7A-________295"/>
    <n v="1328"/>
    <x v="0"/>
    <x v="0"/>
    <x v="1"/>
    <x v="1"/>
    <s v=""/>
    <s v=""/>
    <s v="YY"/>
    <s v="Special Provisions"/>
    <s v="A"/>
    <x v="1"/>
    <n v="295"/>
    <x v="341"/>
    <s v="No"/>
    <n v="10"/>
    <n v="75000"/>
    <n v="750000"/>
    <s v="57_YY"/>
    <s v="01__A"/>
    <s v="7-7A"/>
    <n v="44"/>
    <s v="044 - KESWICK - 1 ANZAC HIGHWAY OFFICE BUILDING"/>
    <b v="1"/>
    <m/>
    <b v="1"/>
    <n v="479"/>
    <s v=""/>
    <s v=""/>
    <s v="295-Allowance for toilet refurbishment complete including floor and wall finishes, fixtures, partitions, services etc. (Male &amp; Female for Levels 2-6)-7"/>
    <n v="0"/>
    <s v="7-7A--295"/>
    <s v=""/>
    <s v="7-7A-"/>
    <n v="0"/>
    <m/>
    <s v="not APN"/>
    <s v="not APN"/>
    <n v="0"/>
    <n v="0.60882316575975093"/>
    <n v="1206617.3743198132"/>
    <s v="direct"/>
    <n v="1"/>
    <n v="0.10000088373843743"/>
    <m/>
    <n v="1"/>
    <x v="0"/>
    <n v="0.93783079843594719"/>
    <n v="1131602.9355650365"/>
    <x v="0"/>
    <x v="0"/>
    <n v="0"/>
    <x v="0"/>
    <x v="1"/>
    <n v="350000"/>
    <s v="Allowance for toilet refurbishment complete including floor and wall finishes, fixtures, partitions, services etc. (Male &amp; Female for Levels 2-6)"/>
    <s v="Metropolitan"/>
    <x v="0"/>
  </r>
  <r>
    <n v="538"/>
    <s v="9--__________261"/>
    <n v="1468"/>
    <x v="25"/>
    <x v="25"/>
    <x v="53"/>
    <x v="39"/>
    <s v=""/>
    <s v=""/>
    <s v="XE"/>
    <s v="External Electric Light and Power"/>
    <s v="E"/>
    <x v="0"/>
    <n v="261"/>
    <x v="342"/>
    <s v="No"/>
    <n v="4"/>
    <n v="1500"/>
    <n v="6000"/>
    <s v="42_XE"/>
    <s v="03__E"/>
    <s v="9"/>
    <n v="47"/>
    <s v="047 - KESWICK (CARPARK) - RAILWAY TERRACE"/>
    <b v="1"/>
    <m/>
    <b v="1"/>
    <n v="538"/>
    <s v=""/>
    <s v=""/>
    <s v="261-Renewal of pole lighting-9"/>
    <n v="0"/>
    <s v="9---261"/>
    <s v=""/>
    <s v="9--"/>
    <n v="1"/>
    <m/>
    <s v="not APN"/>
    <s v="not APN"/>
    <n v="0"/>
    <n v="0.61021334565375218"/>
    <n v="9661.2800739225131"/>
    <s v="direct"/>
    <n v="1"/>
    <n v="0.10000747395801769"/>
    <m/>
    <n v="0"/>
    <x v="0"/>
    <n v="0.93769557849786533"/>
    <n v="9059.3396079466693"/>
    <x v="1"/>
    <x v="0"/>
    <n v="0"/>
    <x v="3"/>
    <x v="3"/>
    <n v="300000"/>
    <s v="Other smaller work items"/>
    <s v="Metropolitan"/>
    <x v="1"/>
  </r>
  <r>
    <n v="500"/>
    <s v="7-7B-________380"/>
    <n v="1375"/>
    <x v="0"/>
    <x v="0"/>
    <x v="0"/>
    <x v="0"/>
    <s v=""/>
    <s v=""/>
    <s v="AR"/>
    <s v="Alterations and Renovations"/>
    <s v="C"/>
    <x v="2"/>
    <n v="380"/>
    <x v="343"/>
    <s v="Note"/>
    <n v="0"/>
    <n v="0"/>
    <s v="Excl."/>
    <s v="31_AR"/>
    <s v="04__C"/>
    <s v="7-7B"/>
    <n v="45"/>
    <s v="045 - KESWICK - 1 ANZAC HIGHWAY UNDERCROFT &amp; DECK CARPARK"/>
    <b v="1"/>
    <m/>
    <b v="1"/>
    <n v="500"/>
    <s v=""/>
    <s v=""/>
    <s v="380-Consider tree removal to reduce movement of kerbs and bitumen-7"/>
    <n v="0"/>
    <s v="7-7B--380"/>
    <s v=""/>
    <s v="7-7B-"/>
    <n v="0"/>
    <m/>
    <s v="not APN"/>
    <s v="not APN"/>
    <n v="0"/>
    <n v="0.61163824655979571"/>
    <n v="0"/>
    <s v="direct"/>
    <n v="1"/>
    <n v="0.10013133279839573"/>
    <m/>
    <n v="1"/>
    <x v="0"/>
    <n v="0.93750240967821841"/>
    <n v="0"/>
    <x v="0"/>
    <x v="0"/>
    <n v="0"/>
    <x v="0"/>
    <x v="0"/>
    <n v="350000"/>
    <s v="Other smaller work items"/>
    <s v="Metropolitan"/>
    <x v="0"/>
  </r>
  <r>
    <n v="1214"/>
    <s v="21-21C-______170"/>
    <n v="3495"/>
    <x v="4"/>
    <x v="4"/>
    <x v="5"/>
    <x v="5"/>
    <s v=""/>
    <s v=""/>
    <s v="FT"/>
    <s v="Fitments"/>
    <s v="S"/>
    <x v="3"/>
    <n v="170"/>
    <x v="344"/>
    <s v="Note"/>
    <n v="0"/>
    <n v="0"/>
    <s v="Excl."/>
    <s v="14_FT"/>
    <s v="02__S"/>
    <s v="21-21C"/>
    <n v="121"/>
    <s v="121 - MT GAMBIER - 18 AVEY ROAD WORKSHOP"/>
    <b v="1"/>
    <m/>
    <b v="1"/>
    <n v="1214"/>
    <s v=""/>
    <s v=""/>
    <s v="170-No allowance for works to workshop lift/hoist-21"/>
    <n v="0"/>
    <s v="21-21C--170"/>
    <s v=""/>
    <s v="21-21C-"/>
    <n v="0"/>
    <m/>
    <s v="not APN"/>
    <s v="not APN"/>
    <n v="0"/>
    <n v="0.8551278476091746"/>
    <n v="0"/>
    <s v="direct"/>
    <n v="1"/>
    <n v="8.586150981427397E-2"/>
    <m/>
    <n v="0"/>
    <x v="1"/>
    <n v="0.94551558933104707"/>
    <n v="0"/>
    <x v="0"/>
    <x v="0"/>
    <n v="0"/>
    <x v="3"/>
    <x v="3"/>
    <n v="300000"/>
    <s v="Other smaller work items"/>
    <s v="Regional"/>
    <x v="1"/>
  </r>
  <r>
    <n v="116"/>
    <s v="1-1B-1BW______99"/>
    <n v="347"/>
    <x v="23"/>
    <x v="23"/>
    <x v="162"/>
    <x v="88"/>
    <s v="1BW"/>
    <s v="Welding Shop"/>
    <s v="PF"/>
    <s v="Professional Fees"/>
    <s v="O"/>
    <x v="4"/>
    <n v="99"/>
    <x v="36"/>
    <s v="Item"/>
    <s v="-"/>
    <s v="-"/>
    <n v="4500"/>
    <s v="54_PF"/>
    <s v="05__O"/>
    <s v="1-1B-1BW"/>
    <n v="12"/>
    <s v="012 - ANGLE PARK - 500 GRAND JUNCTION ROAD POLE CONSTRUCTION Welding Shop"/>
    <b v="1"/>
    <m/>
    <b v="1"/>
    <n v="116"/>
    <s v="Fees to document the proposed works ready for tender and attend during the construction phase to ensure the contractor complies with the documenttion"/>
    <s v="Works cannot be tendered if they are not documented by a design professional adhering to all the relevant Australian Standards, National Construction Code and DDA requirements"/>
    <s v="99-Professional Fees-1"/>
    <n v="1"/>
    <s v="1-1B-1BW-99"/>
    <s v=""/>
    <s v="1-1B-1BW"/>
    <n v="0"/>
    <n v="9"/>
    <s v="minor"/>
    <n v="0.63980103626942997"/>
    <n v="7379.1046632124353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529"/>
    <s v="9--__________263"/>
    <n v="1451"/>
    <x v="25"/>
    <x v="25"/>
    <x v="53"/>
    <x v="39"/>
    <s v=""/>
    <s v=""/>
    <s v="SS"/>
    <s v="Special Services"/>
    <s v="E"/>
    <x v="0"/>
    <n v="263"/>
    <x v="345"/>
    <s v="Note"/>
    <n v="0"/>
    <n v="0"/>
    <s v="Excl."/>
    <s v="28_SS"/>
    <s v="03__E"/>
    <s v="9"/>
    <n v="47"/>
    <s v="047 - KESWICK (CARPARK) - RAILWAY TERRACE"/>
    <b v="1"/>
    <m/>
    <b v="1"/>
    <n v="529"/>
    <s v=""/>
    <s v=""/>
    <s v="263-No allowance for boom gate renewal-9"/>
    <n v="0"/>
    <s v="9---263"/>
    <s v=""/>
    <s v="9--"/>
    <n v="1"/>
    <m/>
    <s v="not APN"/>
    <s v="not APN"/>
    <n v="0"/>
    <n v="0.61021334565375218"/>
    <n v="0"/>
    <s v="direct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117"/>
    <s v="1-1B-1BW_____389"/>
    <n v="349"/>
    <x v="23"/>
    <x v="23"/>
    <x v="162"/>
    <x v="88"/>
    <s v="1BW"/>
    <s v="Welding Shop"/>
    <s v="PF"/>
    <s v="Professional Fees"/>
    <s v="PF"/>
    <x v="5"/>
    <n v="389"/>
    <x v="37"/>
    <s v="Item"/>
    <s v="-"/>
    <s v="-"/>
    <n v="2709.28"/>
    <s v="54_PF"/>
    <s v="09_PF"/>
    <s v="1-1B-1BW"/>
    <n v="12"/>
    <s v="012 - ANGLE PARK - 500 GRAND JUNCTION ROAD POLE CONSTRUCTION Welding Shop"/>
    <b v="1"/>
    <m/>
    <b v="1"/>
    <n v="117"/>
    <s v="Significant project requiring allocation of SAPN staff to manage procurement and construction"/>
    <s v="No stakeholder (SAPN) engagement could result in the project not directing funds to priority areas and no consideration given to working with operational requirements"/>
    <s v="389-SAPN Supervision-1"/>
    <n v="1"/>
    <s v="1-1B-1BW-389"/>
    <s v=""/>
    <s v="1-1B-1BW"/>
    <n v="0"/>
    <n v="9"/>
    <s v="minor"/>
    <n v="0.63980103626942997"/>
    <n v="4442.6801515440411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530"/>
    <s v="9--__________264"/>
    <n v="1452"/>
    <x v="25"/>
    <x v="25"/>
    <x v="53"/>
    <x v="39"/>
    <s v=""/>
    <s v=""/>
    <s v="SS"/>
    <s v="Special Services"/>
    <s v="E"/>
    <x v="0"/>
    <n v="264"/>
    <x v="346"/>
    <s v="Note"/>
    <n v="0"/>
    <n v="0"/>
    <s v="Excl."/>
    <s v="28_SS"/>
    <s v="03__E"/>
    <s v="9"/>
    <n v="47"/>
    <s v="047 - KESWICK (CARPARK) - RAILWAY TERRACE"/>
    <b v="1"/>
    <m/>
    <b v="1"/>
    <n v="530"/>
    <s v=""/>
    <s v=""/>
    <s v="264-No allowance to replace redundant Public Address system-9"/>
    <n v="0"/>
    <s v="9---264"/>
    <s v=""/>
    <s v="9--"/>
    <n v="1"/>
    <m/>
    <s v="not APN"/>
    <s v="not APN"/>
    <n v="0"/>
    <n v="0.61021334565375218"/>
    <n v="0"/>
    <s v="direct"/>
    <n v="1"/>
    <n v="0.10000747395801769"/>
    <m/>
    <n v="0"/>
    <x v="0"/>
    <n v="0.93769557849786533"/>
    <n v="0"/>
    <x v="1"/>
    <x v="0"/>
    <n v="0"/>
    <x v="3"/>
    <x v="3"/>
    <n v="300000"/>
    <s v="Other smaller work items"/>
    <s v="Metropolitan"/>
    <x v="1"/>
  </r>
  <r>
    <n v="112"/>
    <s v="1-1B-1BW______98"/>
    <n v="335"/>
    <x v="23"/>
    <x v="23"/>
    <x v="162"/>
    <x v="88"/>
    <s v="1BW"/>
    <s v="Welding Shop"/>
    <s v="PR"/>
    <s v="Preliminaries"/>
    <s v="O"/>
    <x v="4"/>
    <n v="98"/>
    <x v="38"/>
    <s v="Item"/>
    <s v="-"/>
    <s v="-"/>
    <n v="5500"/>
    <s v="46_PR"/>
    <s v="05__O"/>
    <s v="1-1B-1BW"/>
    <n v="12"/>
    <s v="012 - ANGLE PARK - 500 GRAND JUNCTION ROAD POLE CONSTRUCTION Welding Shop"/>
    <b v="1"/>
    <m/>
    <b v="1"/>
    <n v="112"/>
    <s v="The assumption is tht the works will be packaged up and delivered via a head contractor procurement method requiring site manager, safety officer, project manager and contract administrator at varying FTE for duration of the project. "/>
    <s v="The alternative is that the works are procured direct by SAPN employees direct to sub-contractors making SAPN responsible for supervision, safety site accommodation provision etc"/>
    <s v="98-Builders Preliminaries and Margin-1"/>
    <n v="1"/>
    <s v="1-1B-1BW-98"/>
    <s v=""/>
    <s v="1-1B-1BW"/>
    <n v="0"/>
    <n v="9"/>
    <s v="minor"/>
    <n v="0.63980103626942997"/>
    <n v="9018.9056994818657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1605"/>
    <s v="28-28E-______220"/>
    <n v="4642"/>
    <x v="7"/>
    <x v="7"/>
    <x v="163"/>
    <x v="89"/>
    <s v=""/>
    <s v=""/>
    <s v="XB"/>
    <s v="Outbuildings and Covered Ways"/>
    <s v="S"/>
    <x v="3"/>
    <n v="220"/>
    <x v="347"/>
    <s v="Note"/>
    <n v="0"/>
    <n v="0"/>
    <s v="Excl."/>
    <s v="35_XB"/>
    <s v="02__S"/>
    <s v="28-28E"/>
    <n v="162"/>
    <s v="162 - PT AUGUSTA - PT 12 CHAPEL STREET CARPORT"/>
    <b v="1"/>
    <m/>
    <b v="1"/>
    <n v="1605"/>
    <s v=""/>
    <s v=""/>
    <s v="220-No allowance for works to existing carport-28"/>
    <n v="0"/>
    <s v="28-28E--220"/>
    <s v=""/>
    <s v="28-28E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657"/>
    <s v="29-29C-______402"/>
    <n v="4803"/>
    <x v="34"/>
    <x v="34"/>
    <x v="164"/>
    <x v="82"/>
    <s v=""/>
    <s v=""/>
    <s v="XB"/>
    <s v="Outbuildings and Covered Ways"/>
    <s v="A"/>
    <x v="1"/>
    <n v="402"/>
    <x v="348"/>
    <s v="Note"/>
    <n v="0"/>
    <n v="0"/>
    <s v="Excl."/>
    <s v="35_XB"/>
    <s v="01__A"/>
    <s v="29-29C"/>
    <n v="169"/>
    <s v="169 - PT LINCOLN - BEL AIRE DRIVE GARAGE"/>
    <b v="1"/>
    <m/>
    <b v="1"/>
    <n v="1657"/>
    <s v=""/>
    <s v=""/>
    <s v="402-No allowance for works to Garage-29"/>
    <n v="0"/>
    <s v="29-29C--402"/>
    <s v=""/>
    <s v="29-29C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604"/>
    <s v="28-28D-______282"/>
    <n v="4636"/>
    <x v="7"/>
    <x v="7"/>
    <x v="165"/>
    <x v="24"/>
    <s v=""/>
    <s v=""/>
    <s v="XB"/>
    <s v="Outbuildings and Covered Ways"/>
    <s v="A"/>
    <x v="1"/>
    <n v="282"/>
    <x v="349"/>
    <s v="Note"/>
    <n v="0"/>
    <n v="0"/>
    <s v="Excl."/>
    <s v="35_XB"/>
    <s v="01__A"/>
    <s v="28-28D"/>
    <n v="161"/>
    <s v="161 - PT AUGUSTA - PT 12 CHAPEL STREET STORAGE SHED"/>
    <b v="1"/>
    <m/>
    <b v="1"/>
    <n v="1604"/>
    <s v=""/>
    <s v=""/>
    <s v="282-No allowance for works to Storage Shed-28"/>
    <n v="0"/>
    <s v="28-28D--282"/>
    <s v=""/>
    <s v="28-28D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83"/>
    <s v="2-2G-________245"/>
    <n v="557"/>
    <x v="6"/>
    <x v="6"/>
    <x v="45"/>
    <x v="11"/>
    <s v=""/>
    <s v=""/>
    <s v="XR"/>
    <s v="Roads, Footpaths and Paved Areas"/>
    <s v="C"/>
    <x v="2"/>
    <n v="245"/>
    <x v="350"/>
    <s v="Note"/>
    <n v="0"/>
    <n v="0"/>
    <s v="Excl."/>
    <s v="33_XR"/>
    <s v="04__C"/>
    <s v="2-2G"/>
    <n v="21"/>
    <s v="021 - ANGLE PARK - 480 GRAND JUNCTION ROAD EXTERNAL WORKS"/>
    <b v="1"/>
    <m/>
    <b v="1"/>
    <n v="183"/>
    <s v=""/>
    <s v=""/>
    <s v="245-No allowance for asphalt pavement overlay to SAPN carpark - good condition-2"/>
    <n v="0"/>
    <s v="2-2G--245"/>
    <s v=""/>
    <s v="2-2G-"/>
    <n v="0"/>
    <m/>
    <s v="not APN"/>
    <s v="not APN"/>
    <n v="0"/>
    <n v="0.61287047812817896"/>
    <n v="0"/>
    <s v="direct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184"/>
    <s v="2-2G-________246"/>
    <n v="558"/>
    <x v="6"/>
    <x v="6"/>
    <x v="45"/>
    <x v="11"/>
    <s v=""/>
    <s v=""/>
    <s v="XR"/>
    <s v="Roads, Footpaths and Paved Areas"/>
    <s v="C"/>
    <x v="2"/>
    <n v="246"/>
    <x v="351"/>
    <s v="Note"/>
    <n v="0"/>
    <n v="0"/>
    <s v="Excl."/>
    <s v="33_XR"/>
    <s v="04__C"/>
    <s v="2-2G"/>
    <n v="21"/>
    <s v="021 - ANGLE PARK - 480 GRAND JUNCTION ROAD EXTERNAL WORKS"/>
    <b v="1"/>
    <m/>
    <b v="1"/>
    <n v="184"/>
    <s v=""/>
    <s v=""/>
    <s v="246-No allowance for replacement of asphalt roadway extending from SAPN site to Grand Junction road - assume SAMFS responsibility-2"/>
    <n v="0"/>
    <s v="2-2G--246"/>
    <s v=""/>
    <s v="2-2G-"/>
    <n v="0"/>
    <m/>
    <s v="not APN"/>
    <s v="not APN"/>
    <n v="0"/>
    <n v="0.61287047812817896"/>
    <n v="0"/>
    <s v="direct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185"/>
    <s v="2-2G-________247"/>
    <n v="559"/>
    <x v="6"/>
    <x v="6"/>
    <x v="45"/>
    <x v="11"/>
    <s v=""/>
    <s v=""/>
    <s v="XR"/>
    <s v="Roads, Footpaths and Paved Areas"/>
    <s v="C"/>
    <x v="2"/>
    <n v="247"/>
    <x v="352"/>
    <s v="Note"/>
    <n v="0"/>
    <n v="0"/>
    <s v="Excl."/>
    <s v="33_XR"/>
    <s v="04__C"/>
    <s v="2-2G"/>
    <n v="21"/>
    <s v="021 - ANGLE PARK - 480 GRAND JUNCTION ROAD EXTERNAL WORKS"/>
    <b v="1"/>
    <m/>
    <b v="1"/>
    <n v="185"/>
    <s v=""/>
    <s v=""/>
    <s v="247-No allowance to extend asphalt pavement into any current unsealed site areas-2"/>
    <n v="0"/>
    <s v="2-2G--247"/>
    <s v=""/>
    <s v="2-2G-"/>
    <n v="0"/>
    <m/>
    <s v="not APN"/>
    <s v="not APN"/>
    <n v="0"/>
    <n v="0.61287047812817896"/>
    <n v="0"/>
    <s v="direct"/>
    <n v="1"/>
    <n v="0.10020459502188014"/>
    <m/>
    <n v="0"/>
    <x v="0"/>
    <n v="0.93692649150934704"/>
    <n v="0"/>
    <x v="0"/>
    <x v="0"/>
    <n v="0"/>
    <x v="3"/>
    <x v="3"/>
    <n v="300000"/>
    <s v="Other smaller work items"/>
    <s v="Metropolitan"/>
    <x v="1"/>
  </r>
  <r>
    <n v="523"/>
    <s v="8--__________101"/>
    <n v="1437"/>
    <x v="24"/>
    <x v="24"/>
    <x v="53"/>
    <x v="39"/>
    <s v=""/>
    <s v=""/>
    <s v="YY"/>
    <s v="Special Provisions"/>
    <s v="A"/>
    <x v="1"/>
    <n v="101"/>
    <x v="353"/>
    <s v="Note"/>
    <n v="0"/>
    <n v="0"/>
    <s v="Excl."/>
    <s v="57_YY"/>
    <s v="01__A"/>
    <s v="8"/>
    <n v="46"/>
    <s v="046 - KESWICK - 1F, 12-22 RICHMOND ROAD"/>
    <b v="1"/>
    <m/>
    <b v="1"/>
    <n v="523"/>
    <s v=""/>
    <s v=""/>
    <s v="101-Base building upgrades including building structure, amenities, services and external pavements - by Lessor as advised-8"/>
    <n v="0"/>
    <s v="8---101"/>
    <s v=""/>
    <s v="8--"/>
    <n v="1"/>
    <m/>
    <s v="not APN"/>
    <s v="not APN"/>
    <n v="0"/>
    <n v="0.6092263186813186"/>
    <n v="0"/>
    <s v="direct"/>
    <n v="1"/>
    <n v="0.10006040057438578"/>
    <m/>
    <n v="0"/>
    <x v="0"/>
    <n v="0.93785833674287344"/>
    <n v="0"/>
    <x v="1"/>
    <x v="0"/>
    <n v="0"/>
    <x v="3"/>
    <x v="3"/>
    <n v="300000"/>
    <s v="Other smaller work items"/>
    <s v="Metropolitan"/>
    <x v="1"/>
  </r>
  <r>
    <n v="943"/>
    <s v="13--_________101"/>
    <n v="2660"/>
    <x v="26"/>
    <x v="26"/>
    <x v="53"/>
    <x v="39"/>
    <s v=""/>
    <s v=""/>
    <s v="YY"/>
    <s v="Special Provisions"/>
    <s v="A"/>
    <x v="1"/>
    <n v="101"/>
    <x v="353"/>
    <s v="Note"/>
    <n v="0"/>
    <n v="0"/>
    <s v="Excl."/>
    <s v="57_YY"/>
    <s v="01__A"/>
    <s v="13"/>
    <n v="83"/>
    <s v="083 - RICHMOND - 229-231 RICHMOND ROAD (LEASED)"/>
    <b v="1"/>
    <m/>
    <b v="1"/>
    <n v="943"/>
    <s v=""/>
    <s v=""/>
    <s v="101-Base building upgrades including building structure, amenities, services and external pavements - by Lessor as advised-13"/>
    <n v="0"/>
    <s v="13---101"/>
    <s v=""/>
    <s v="13--"/>
    <n v="1"/>
    <m/>
    <s v="not APN"/>
    <s v="not APN"/>
    <n v="0"/>
    <n v="0.62284119840555485"/>
    <n v="0"/>
    <s v="direct"/>
    <n v="1"/>
    <n v="0.10121425697043392"/>
    <m/>
    <n v="0"/>
    <x v="0"/>
    <n v="0.93661275687284107"/>
    <n v="0"/>
    <x v="1"/>
    <x v="0"/>
    <n v="0"/>
    <x v="3"/>
    <x v="3"/>
    <n v="300000"/>
    <s v="Other smaller work items"/>
    <s v="Metropolitan"/>
    <x v="1"/>
  </r>
  <r>
    <n v="1087"/>
    <s v="17-17A-______101"/>
    <n v="3111"/>
    <x v="29"/>
    <x v="29"/>
    <x v="87"/>
    <x v="1"/>
    <s v=""/>
    <s v=""/>
    <s v="YY"/>
    <s v="Special Provisions"/>
    <s v="A"/>
    <x v="1"/>
    <n v="101"/>
    <x v="353"/>
    <s v="Note"/>
    <n v="0"/>
    <n v="0"/>
    <s v="Excl."/>
    <s v="57_YY"/>
    <s v="01__A"/>
    <s v="17-17A"/>
    <n v="105"/>
    <s v="105 - WINGFIELD (LEASED) - 12-14 SENNA ROAD OFFICE BUILDING"/>
    <b v="1"/>
    <m/>
    <b v="1"/>
    <n v="1087"/>
    <s v=""/>
    <s v=""/>
    <s v="101-Base building upgrades including building structure, amenities, services and external pavements - by Lessor as advised-17"/>
    <n v="0"/>
    <s v="17-17A--101"/>
    <s v=""/>
    <s v="17-17A-"/>
    <n v="1"/>
    <m/>
    <s v="not APN"/>
    <s v="not APN"/>
    <n v="0"/>
    <n v="0.64688199999999996"/>
    <n v="0"/>
    <s v="direct"/>
    <n v="1"/>
    <n v="0.1026637676799283"/>
    <m/>
    <n v="0"/>
    <x v="0"/>
    <n v="0.93927919547362837"/>
    <n v="0"/>
    <x v="1"/>
    <x v="0"/>
    <n v="0"/>
    <x v="3"/>
    <x v="3"/>
    <n v="300000"/>
    <s v="Other smaller work items"/>
    <s v="Metropolitan"/>
    <x v="1"/>
  </r>
  <r>
    <n v="1097"/>
    <s v="17-17B-______101"/>
    <n v="3143"/>
    <x v="29"/>
    <x v="29"/>
    <x v="88"/>
    <x v="5"/>
    <s v=""/>
    <s v=""/>
    <s v="YY"/>
    <s v="Special Provisions"/>
    <s v="A"/>
    <x v="1"/>
    <n v="101"/>
    <x v="353"/>
    <s v="Note"/>
    <n v="0"/>
    <n v="0"/>
    <s v="Excl."/>
    <s v="57_YY"/>
    <s v="01__A"/>
    <s v="17-17B"/>
    <n v="106"/>
    <s v="106 - WINGFIELD (LEASED) - 12-14 SENNA ROAD WORKSHOP"/>
    <b v="1"/>
    <m/>
    <b v="1"/>
    <n v="1097"/>
    <s v=""/>
    <s v=""/>
    <s v="101-Base building upgrades including building structure, amenities, services and external pavements - by Lessor as advised-17"/>
    <n v="0"/>
    <s v="17-17B--101"/>
    <s v=""/>
    <s v="17-17B-"/>
    <n v="1"/>
    <m/>
    <s v="not APN"/>
    <s v="not APN"/>
    <n v="0"/>
    <n v="0.84944615384615396"/>
    <n v="0"/>
    <s v="direct"/>
    <n v="1"/>
    <n v="0.10324510847619399"/>
    <m/>
    <n v="0"/>
    <x v="0"/>
    <n v="0.89601876653301615"/>
    <n v="0"/>
    <x v="1"/>
    <x v="0"/>
    <n v="0"/>
    <x v="3"/>
    <x v="3"/>
    <n v="300000"/>
    <s v="Other smaller work items"/>
    <s v="Metropolitan"/>
    <x v="1"/>
  </r>
  <r>
    <n v="1100"/>
    <s v="17-17C-______101"/>
    <n v="3155"/>
    <x v="29"/>
    <x v="29"/>
    <x v="157"/>
    <x v="11"/>
    <s v=""/>
    <s v=""/>
    <s v="YY"/>
    <s v="Special Provisions"/>
    <s v="A"/>
    <x v="1"/>
    <n v="101"/>
    <x v="353"/>
    <s v="Note"/>
    <n v="0"/>
    <n v="0"/>
    <s v="Excl."/>
    <s v="57_YY"/>
    <s v="01__A"/>
    <s v="17-17C"/>
    <n v="107"/>
    <s v="107 - WINGFIELD (LEASED) - 12-14 SENNA ROAD EXTERNAL WORKS"/>
    <b v="1"/>
    <m/>
    <b v="1"/>
    <n v="1100"/>
    <s v=""/>
    <s v=""/>
    <s v="101-Base building upgrades including building structure, amenities, services and external pavements - by Lessor as advised-17"/>
    <n v="0"/>
    <s v="17-17C--101"/>
    <s v=""/>
    <s v="17-17C-"/>
    <n v="1"/>
    <m/>
    <s v="not APN"/>
    <s v="not APN"/>
    <n v="0"/>
    <n v="8.0215375000000005E-2"/>
    <n v="0"/>
    <s v="direct"/>
    <n v="1"/>
    <n v="0"/>
    <m/>
    <n v="0"/>
    <x v="0"/>
    <n v="1"/>
    <n v="0"/>
    <x v="1"/>
    <x v="0"/>
    <n v="0"/>
    <x v="3"/>
    <x v="3"/>
    <n v="300000"/>
    <s v="Other smaller work items"/>
    <s v="Metropolitan"/>
    <x v="1"/>
  </r>
  <r>
    <n v="1112"/>
    <s v="18--_________101"/>
    <n v="3191"/>
    <x v="30"/>
    <x v="30"/>
    <x v="53"/>
    <x v="39"/>
    <s v=""/>
    <s v=""/>
    <s v="YY"/>
    <s v="Special Provisions"/>
    <s v="A"/>
    <x v="1"/>
    <n v="101"/>
    <x v="353"/>
    <s v="Note"/>
    <n v="0"/>
    <n v="0"/>
    <s v="Excl."/>
    <s v="57_YY"/>
    <s v="01__A"/>
    <s v="18"/>
    <n v="108"/>
    <s v="108 - WINGFIELD (NBN LEASED) - 261 SCHUMACHER ROAD"/>
    <b v="1"/>
    <m/>
    <b v="1"/>
    <n v="1112"/>
    <s v=""/>
    <s v=""/>
    <s v="101-Base building upgrades including building structure, amenities, services and external pavements - by Lessor as advised-18"/>
    <n v="0"/>
    <s v="18---101"/>
    <s v=""/>
    <s v="18--"/>
    <n v="1"/>
    <m/>
    <s v="not APN"/>
    <s v="not APN"/>
    <n v="0"/>
    <n v="0.72783523809523809"/>
    <n v="0"/>
    <s v="direct"/>
    <n v="1"/>
    <n v="0.10339204988119038"/>
    <m/>
    <n v="0"/>
    <x v="0"/>
    <n v="0.91732015894372643"/>
    <n v="0"/>
    <x v="1"/>
    <x v="0"/>
    <n v="0"/>
    <x v="3"/>
    <x v="3"/>
    <n v="300000"/>
    <s v="Other smaller work items"/>
    <s v="Metropolitan"/>
    <x v="1"/>
  </r>
  <r>
    <n v="197"/>
    <s v="3-3A-________396"/>
    <n v="595"/>
    <x v="5"/>
    <x v="5"/>
    <x v="166"/>
    <x v="90"/>
    <s v=""/>
    <s v=""/>
    <s v="YY"/>
    <s v="Special Provisions"/>
    <s v="A"/>
    <x v="1"/>
    <n v="396"/>
    <x v="354"/>
    <s v="Note"/>
    <n v="0"/>
    <n v="0"/>
    <s v="Excl."/>
    <s v="57_YY"/>
    <s v="01__A"/>
    <s v="3-3A"/>
    <n v="23"/>
    <s v="023 - ANGLE PARK - 622 SOUTH ROAD FLEET ASBESTOS SHED"/>
    <b v="1"/>
    <m/>
    <b v="1"/>
    <n v="197"/>
    <s v=""/>
    <s v=""/>
    <s v="396-No allowance for capital works to building - included within current SAPN projects-3"/>
    <n v="0"/>
    <s v="3-3A--396"/>
    <s v=""/>
    <s v="3-3A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230"/>
    <s v="3-3D-________396"/>
    <n v="694"/>
    <x v="5"/>
    <x v="5"/>
    <x v="167"/>
    <x v="91"/>
    <s v=""/>
    <s v=""/>
    <s v="YY"/>
    <s v="Special Provisions"/>
    <s v="A"/>
    <x v="1"/>
    <n v="396"/>
    <x v="354"/>
    <s v="Note"/>
    <n v="0"/>
    <n v="0"/>
    <s v="Excl."/>
    <s v="57_YY"/>
    <s v="01__A"/>
    <s v="3-3D"/>
    <n v="26"/>
    <s v="026 - ANGLE PARK - 622 SOUTH ROAD SUBSTATION OFFICE"/>
    <b v="1"/>
    <m/>
    <b v="1"/>
    <n v="230"/>
    <s v=""/>
    <s v=""/>
    <s v="396-No allowance for capital works to building - included within current SAPN projects-3"/>
    <n v="0"/>
    <s v="3-3D--396"/>
    <s v=""/>
    <s v="3-3D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2043"/>
    <s v="38-38A-______396"/>
    <n v="5975"/>
    <x v="39"/>
    <x v="39"/>
    <x v="168"/>
    <x v="1"/>
    <s v=""/>
    <s v=""/>
    <s v="YY"/>
    <s v="Special Provisions"/>
    <s v="A"/>
    <x v="1"/>
    <n v="396"/>
    <x v="354"/>
    <s v="Note"/>
    <n v="0"/>
    <n v="0"/>
    <s v="Excl."/>
    <s v="57_YY"/>
    <s v="01__A"/>
    <s v="38-38A"/>
    <n v="216"/>
    <s v="216 - KADINA - SOUTH TERRACE OFFICE BUILDING"/>
    <b v="1"/>
    <m/>
    <b v="1"/>
    <n v="2043"/>
    <s v=""/>
    <s v=""/>
    <s v="396-No allowance for capital works to building - included within current SAPN projects-38"/>
    <n v="0"/>
    <s v="38-38A--396"/>
    <s v=""/>
    <s v="38-38A-"/>
    <n v="1"/>
    <m/>
    <s v="not APN"/>
    <s v="not APN"/>
    <n v="0"/>
    <m/>
    <n v="0"/>
    <s v="direct"/>
    <n v="1"/>
    <n v="0"/>
    <m/>
    <n v="0"/>
    <x v="1"/>
    <n v="1"/>
    <n v="0"/>
    <x v="1"/>
    <x v="0"/>
    <n v="0"/>
    <x v="3"/>
    <x v="3"/>
    <n v="300000"/>
    <s v="Other smaller work items"/>
    <s v="Regional"/>
    <x v="1"/>
  </r>
  <r>
    <n v="2044"/>
    <s v="38-38B-______396"/>
    <n v="5981"/>
    <x v="39"/>
    <x v="39"/>
    <x v="169"/>
    <x v="5"/>
    <s v=""/>
    <s v=""/>
    <s v="YY"/>
    <s v="Special Provisions"/>
    <s v="A"/>
    <x v="1"/>
    <n v="396"/>
    <x v="354"/>
    <s v="Note"/>
    <n v="0"/>
    <n v="0"/>
    <s v="Excl."/>
    <s v="57_YY"/>
    <s v="01__A"/>
    <s v="38-38B"/>
    <n v="217"/>
    <s v="217 - KADINA - SOUTH TERRACE WORKSHOP"/>
    <b v="1"/>
    <m/>
    <b v="1"/>
    <n v="2044"/>
    <s v=""/>
    <s v=""/>
    <s v="396-No allowance for capital works to building - included within current SAPN projects-38"/>
    <n v="0"/>
    <s v="38-38B--396"/>
    <s v=""/>
    <s v="38-38B-"/>
    <n v="1"/>
    <m/>
    <s v="not APN"/>
    <s v="not APN"/>
    <n v="0"/>
    <m/>
    <n v="0"/>
    <s v="direct"/>
    <n v="1"/>
    <n v="0"/>
    <m/>
    <n v="0"/>
    <x v="1"/>
    <n v="1"/>
    <n v="0"/>
    <x v="1"/>
    <x v="0"/>
    <n v="0"/>
    <x v="3"/>
    <x v="3"/>
    <n v="300000"/>
    <s v="Other smaller work items"/>
    <s v="Regional"/>
    <x v="1"/>
  </r>
  <r>
    <n v="170"/>
    <s v="2-2D-________115"/>
    <n v="512"/>
    <x v="6"/>
    <x v="6"/>
    <x v="170"/>
    <x v="92"/>
    <s v=""/>
    <s v=""/>
    <s v="YY"/>
    <s v="Special Provisions"/>
    <s v="A"/>
    <x v="1"/>
    <n v="115"/>
    <x v="355"/>
    <s v="Note"/>
    <n v="0"/>
    <n v="0"/>
    <s v="Excl."/>
    <s v="57_YY"/>
    <s v="01__A"/>
    <s v="2-2D"/>
    <n v="18"/>
    <s v="018 - ANGLE PARK - 480 GRAND JUNCTION ROAD SMALL TRAINING CENTRE TRANSPORTABLE 3 (WESTERN)"/>
    <b v="1"/>
    <m/>
    <b v="1"/>
    <n v="170"/>
    <s v=""/>
    <s v=""/>
    <s v="115-No allowance for capital works to this building-2"/>
    <n v="0"/>
    <s v="2-2D--115"/>
    <s v=""/>
    <s v="2-2D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180"/>
    <s v="2-2F-________115"/>
    <n v="547"/>
    <x v="6"/>
    <x v="6"/>
    <x v="171"/>
    <x v="93"/>
    <s v=""/>
    <s v=""/>
    <s v="YY"/>
    <s v="Special Provisions"/>
    <s v="A"/>
    <x v="1"/>
    <n v="115"/>
    <x v="355"/>
    <s v="Note"/>
    <n v="0"/>
    <n v="0"/>
    <s v="Excl."/>
    <s v="57_YY"/>
    <s v="01__A"/>
    <s v="2-2F"/>
    <n v="20"/>
    <s v="020 - ANGLE PARK - 480 GRAND JUNCTION ROAD STORES BUILDINGS"/>
    <b v="1"/>
    <m/>
    <b v="1"/>
    <n v="180"/>
    <s v=""/>
    <s v=""/>
    <s v="115-No allowance for capital works to this building-2"/>
    <n v="0"/>
    <s v="2-2F--115"/>
    <s v=""/>
    <s v="2-2F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695"/>
    <s v="11-11H-______115"/>
    <n v="1922"/>
    <x v="2"/>
    <x v="2"/>
    <x v="172"/>
    <x v="94"/>
    <s v=""/>
    <s v=""/>
    <s v="YY"/>
    <s v="Special Provisions"/>
    <s v="A"/>
    <x v="1"/>
    <n v="115"/>
    <x v="355"/>
    <s v="Note"/>
    <n v="0"/>
    <n v="0"/>
    <s v="Excl."/>
    <s v="57_YY"/>
    <s v="01__A"/>
    <s v="11-11H"/>
    <n v="61"/>
    <s v="061 - MARLESTON NORTH - 212 RICHMOND ROAD WASHBAY"/>
    <b v="1"/>
    <m/>
    <b v="1"/>
    <n v="695"/>
    <s v=""/>
    <s v=""/>
    <s v="115-No allowance for capital works to this building-11"/>
    <n v="0"/>
    <s v="11-11H--115"/>
    <s v=""/>
    <s v="11-11H-"/>
    <n v="0"/>
    <m/>
    <s v="not APN"/>
    <s v="not APN"/>
    <n v="0"/>
    <m/>
    <n v="0"/>
    <s v="direct"/>
    <n v="1"/>
    <n v="0"/>
    <m/>
    <n v="1"/>
    <x v="0"/>
    <n v="1"/>
    <n v="0"/>
    <x v="0"/>
    <x v="0"/>
    <n v="0"/>
    <x v="1"/>
    <x v="4"/>
    <n v="350000"/>
    <s v="Other smaller work items"/>
    <s v="Metropolitan"/>
    <x v="0"/>
  </r>
  <r>
    <n v="1430"/>
    <s v="24-24C-______115"/>
    <n v="4110"/>
    <x v="19"/>
    <x v="19"/>
    <x v="173"/>
    <x v="95"/>
    <s v=""/>
    <s v=""/>
    <s v="YY"/>
    <s v="Special Provisions"/>
    <s v="A"/>
    <x v="1"/>
    <n v="115"/>
    <x v="355"/>
    <s v="Note"/>
    <n v="0"/>
    <n v="0"/>
    <s v="Excl."/>
    <s v="57_YY"/>
    <s v="01__A"/>
    <s v="24-24C"/>
    <n v="139"/>
    <s v="139 - MURRAY BRIDGE - 16-18 WILLOW AVENUE TRANSPORTABLE BUILDING"/>
    <b v="1"/>
    <m/>
    <b v="1"/>
    <n v="1430"/>
    <s v=""/>
    <s v=""/>
    <s v="115-No allowance for capital works to this building-24"/>
    <n v="0"/>
    <s v="24-24C--115"/>
    <s v=""/>
    <s v="24-24C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2025"/>
    <s v="37-37C-______115"/>
    <n v="5920"/>
    <x v="38"/>
    <x v="38"/>
    <x v="160"/>
    <x v="87"/>
    <s v=""/>
    <s v=""/>
    <s v="YY"/>
    <s v="Special Provisions"/>
    <s v="A"/>
    <x v="1"/>
    <n v="115"/>
    <x v="355"/>
    <s v="Note"/>
    <n v="0"/>
    <n v="0"/>
    <s v="Excl."/>
    <s v="57_YY"/>
    <s v="01__A"/>
    <s v="37-37C"/>
    <n v="212"/>
    <s v="212 - VICTOR HARBOR - 45 MENTONE ROAD WORKSHOP / STORAGE SHED"/>
    <b v="1"/>
    <m/>
    <b v="1"/>
    <n v="2025"/>
    <s v=""/>
    <s v=""/>
    <s v="115-No allowance for capital works to this building-37"/>
    <n v="0"/>
    <s v="37-37C--115"/>
    <s v=""/>
    <s v="37-37C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1016"/>
    <s v="15-15E-______230"/>
    <n v="2897"/>
    <x v="1"/>
    <x v="1"/>
    <x v="174"/>
    <x v="96"/>
    <s v=""/>
    <s v=""/>
    <s v="YY"/>
    <s v="Special Provisions"/>
    <s v="A"/>
    <x v="1"/>
    <n v="230"/>
    <x v="356"/>
    <s v="Note"/>
    <n v="0"/>
    <n v="0"/>
    <s v="Excl."/>
    <s v="57_YY"/>
    <s v="01__A"/>
    <s v="15-15E"/>
    <n v="97"/>
    <s v="097 - ST MARYS - 33 AYLIFFES ROAD FUEL &amp; CHEMICAL STORE"/>
    <b v="1"/>
    <m/>
    <b v="1"/>
    <n v="1016"/>
    <s v=""/>
    <s v=""/>
    <s v="230-No allowance for works Fuel &amp; Chemical Store-15"/>
    <n v="0"/>
    <s v="15-15E--230"/>
    <s v=""/>
    <s v="15-15E-"/>
    <n v="0"/>
    <m/>
    <s v="not APN"/>
    <s v="not APN"/>
    <n v="0"/>
    <m/>
    <n v="0"/>
    <s v="direct"/>
    <n v="1"/>
    <n v="0"/>
    <m/>
    <n v="1"/>
    <x v="0"/>
    <n v="1"/>
    <n v="0"/>
    <x v="0"/>
    <x v="0"/>
    <n v="0"/>
    <x v="1"/>
    <x v="2"/>
    <n v="350000"/>
    <s v="Other smaller work items"/>
    <s v="Metropolitan"/>
    <x v="0"/>
  </r>
  <r>
    <n v="1015"/>
    <s v="15-15D-______229"/>
    <n v="2891"/>
    <x v="1"/>
    <x v="1"/>
    <x v="175"/>
    <x v="97"/>
    <s v=""/>
    <s v=""/>
    <s v="YY"/>
    <s v="Special Provisions"/>
    <s v="A"/>
    <x v="1"/>
    <n v="229"/>
    <x v="357"/>
    <s v="Note"/>
    <n v="0"/>
    <n v="0"/>
    <s v="Excl."/>
    <s v="57_YY"/>
    <s v="01__A"/>
    <s v="15-15D"/>
    <n v="96"/>
    <s v="096 - ST MARYS - 33 AYLIFFES ROAD FEMALE TOILET BLOCK"/>
    <b v="1"/>
    <m/>
    <b v="1"/>
    <n v="1015"/>
    <s v=""/>
    <s v=""/>
    <s v="229-No allowance for works to Female Toilet Block-15"/>
    <n v="0"/>
    <s v="15-15D--229"/>
    <s v=""/>
    <s v="15-15D-"/>
    <n v="0"/>
    <m/>
    <s v="not APN"/>
    <s v="not APN"/>
    <n v="0"/>
    <m/>
    <n v="0"/>
    <s v="direct"/>
    <n v="1"/>
    <n v="0"/>
    <m/>
    <n v="1"/>
    <x v="0"/>
    <n v="1"/>
    <n v="0"/>
    <x v="0"/>
    <x v="0"/>
    <n v="0"/>
    <x v="1"/>
    <x v="2"/>
    <n v="350000"/>
    <s v="Other smaller work items"/>
    <s v="Metropolitan"/>
    <x v="0"/>
  </r>
  <r>
    <n v="1542"/>
    <s v="27-27B-______279"/>
    <n v="4449"/>
    <x v="33"/>
    <x v="33"/>
    <x v="176"/>
    <x v="29"/>
    <s v=""/>
    <s v=""/>
    <s v="YY"/>
    <s v="Special Provisions"/>
    <s v="A"/>
    <x v="1"/>
    <n v="279"/>
    <x v="358"/>
    <s v="Note"/>
    <n v="0"/>
    <n v="0"/>
    <s v="Excl."/>
    <s v="57_YY"/>
    <s v="01__A"/>
    <s v="27-27B"/>
    <n v="154"/>
    <s v="154 - STREAKY BAY - MUDGE TERRACE GARAGE / WORKSHOP"/>
    <b v="1"/>
    <m/>
    <b v="1"/>
    <n v="1542"/>
    <s v=""/>
    <s v=""/>
    <s v="279-No allowance for works to Garage/Workshop-27"/>
    <n v="0"/>
    <s v="27-27B--279"/>
    <s v=""/>
    <s v="27-27B-"/>
    <n v="1"/>
    <m/>
    <s v="not APN"/>
    <s v="not APN"/>
    <n v="0"/>
    <m/>
    <n v="0"/>
    <s v="direct"/>
    <n v="1"/>
    <n v="0"/>
    <m/>
    <n v="0"/>
    <x v="1"/>
    <n v="1"/>
    <n v="0"/>
    <x v="1"/>
    <x v="0"/>
    <n v="0"/>
    <x v="3"/>
    <x v="3"/>
    <n v="300000"/>
    <s v="Other smaller work items"/>
    <s v="Regional"/>
    <x v="1"/>
  </r>
  <r>
    <n v="1707"/>
    <s v="30-30B-______279"/>
    <n v="4962"/>
    <x v="35"/>
    <x v="35"/>
    <x v="177"/>
    <x v="29"/>
    <s v=""/>
    <s v=""/>
    <s v="YY"/>
    <s v="Special Provisions"/>
    <s v="A"/>
    <x v="1"/>
    <n v="279"/>
    <x v="358"/>
    <s v="Note"/>
    <n v="0"/>
    <n v="0"/>
    <s v="Excl."/>
    <s v="57_YY"/>
    <s v="01__A"/>
    <s v="30-30B"/>
    <n v="176"/>
    <s v="176 - CEDUNA - GOODES ROAD GARAGE / WORKSHOP"/>
    <b v="1"/>
    <m/>
    <b v="1"/>
    <n v="1707"/>
    <s v=""/>
    <s v=""/>
    <s v="279-No allowance for works to Garage/Workshop-30"/>
    <n v="0"/>
    <s v="30-30B--279"/>
    <s v=""/>
    <s v="30-30B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541"/>
    <s v="27-27A-______278"/>
    <n v="4443"/>
    <x v="33"/>
    <x v="33"/>
    <x v="178"/>
    <x v="40"/>
    <s v=""/>
    <s v=""/>
    <s v="YY"/>
    <s v="Special Provisions"/>
    <s v="A"/>
    <x v="1"/>
    <n v="278"/>
    <x v="359"/>
    <s v="Note"/>
    <n v="0"/>
    <n v="0"/>
    <s v="Excl."/>
    <s v="57_YY"/>
    <s v="01__A"/>
    <s v="27-27A"/>
    <n v="153"/>
    <s v="153 - STREAKY BAY - MUDGE TERRACE OFFICE BUILDING"/>
    <b v="1"/>
    <m/>
    <b v="1"/>
    <n v="1541"/>
    <s v=""/>
    <s v=""/>
    <s v="278-No allowance for works to Office building-27"/>
    <n v="0"/>
    <s v="27-27A--278"/>
    <s v=""/>
    <s v="27-27A-"/>
    <n v="1"/>
    <m/>
    <s v="not APN"/>
    <s v="not APN"/>
    <n v="0"/>
    <m/>
    <n v="0"/>
    <s v="direct"/>
    <n v="1"/>
    <n v="0"/>
    <m/>
    <n v="0"/>
    <x v="1"/>
    <n v="1"/>
    <n v="0"/>
    <x v="1"/>
    <x v="0"/>
    <n v="0"/>
    <x v="3"/>
    <x v="3"/>
    <n v="300000"/>
    <s v="Other smaller work items"/>
    <s v="Regional"/>
    <x v="1"/>
  </r>
  <r>
    <n v="1792"/>
    <s v="31-31E-______124"/>
    <n v="5218"/>
    <x v="36"/>
    <x v="36"/>
    <x v="130"/>
    <x v="11"/>
    <s v=""/>
    <s v=""/>
    <s v="YY"/>
    <s v="Special Provisions"/>
    <s v="C"/>
    <x v="2"/>
    <n v="124"/>
    <x v="360"/>
    <s v="Note"/>
    <n v="0"/>
    <n v="0"/>
    <s v="Excl."/>
    <s v="57_YY"/>
    <s v="04__C"/>
    <s v="31-31E"/>
    <n v="185"/>
    <s v="185 - CLARE - 14 LENNON STREET EXTERNAL WORKS"/>
    <b v="1"/>
    <m/>
    <b v="1"/>
    <n v="1792"/>
    <s v=""/>
    <s v=""/>
    <s v="124-No allowance for works to SAPN owned vacant land beyond chain mesh fence-31"/>
    <n v="0"/>
    <s v="31-31E--124"/>
    <s v=""/>
    <s v="31-31E-"/>
    <n v="0"/>
    <m/>
    <s v="not APN"/>
    <s v="not APN"/>
    <n v="0"/>
    <n v="0.77328604418108149"/>
    <n v="0"/>
    <s v="direct"/>
    <n v="1"/>
    <n v="9.0181740672600763E-2"/>
    <m/>
    <n v="1"/>
    <x v="1"/>
    <n v="0.94348712174702043"/>
    <n v="0"/>
    <x v="0"/>
    <x v="0"/>
    <n v="0"/>
    <x v="2"/>
    <x v="4"/>
    <n v="350000"/>
    <s v="Other smaller work items"/>
    <s v="Regional"/>
    <x v="0"/>
  </r>
  <r>
    <n v="970"/>
    <s v="14-14F-______289"/>
    <n v="2755"/>
    <x v="27"/>
    <x v="27"/>
    <x v="156"/>
    <x v="86"/>
    <s v=""/>
    <s v=""/>
    <s v="YY"/>
    <s v="Special Provisions"/>
    <s v="A"/>
    <x v="1"/>
    <n v="289"/>
    <x v="361"/>
    <s v="Note"/>
    <n v="0"/>
    <n v="0"/>
    <s v="Excl."/>
    <s v="57_YY"/>
    <s v="01__A"/>
    <s v="14-14F"/>
    <n v="90"/>
    <s v="090 - MORPHETT VALE - 58 PIMPALA ROAD STORAGE BAY - EXCLUDED"/>
    <b v="1"/>
    <m/>
    <b v="1"/>
    <n v="970"/>
    <s v=""/>
    <s v=""/>
    <s v="289-No allowance for works to Storage Bay-14"/>
    <n v="0"/>
    <s v="14-14F--289"/>
    <s v=""/>
    <s v="14-14F-"/>
    <n v="0"/>
    <m/>
    <s v="not APN"/>
    <s v="not APN"/>
    <n v="0"/>
    <m/>
    <n v="0"/>
    <s v="direct"/>
    <n v="1"/>
    <n v="0"/>
    <m/>
    <n v="0"/>
    <x v="0"/>
    <n v="1"/>
    <n v="0"/>
    <x v="0"/>
    <x v="0"/>
    <n v="0"/>
    <x v="3"/>
    <x v="3"/>
    <n v="300000"/>
    <s v="Other smaller work items"/>
    <s v="Metropolitan"/>
    <x v="1"/>
  </r>
  <r>
    <n v="1818"/>
    <s v="32-32C-______283"/>
    <n v="5300"/>
    <x v="22"/>
    <x v="22"/>
    <x v="179"/>
    <x v="75"/>
    <s v=""/>
    <s v=""/>
    <s v="YY"/>
    <s v="Special Provisions"/>
    <s v="A"/>
    <x v="1"/>
    <n v="283"/>
    <x v="349"/>
    <s v="Note"/>
    <n v="0"/>
    <n v="0"/>
    <s v="Excl."/>
    <s v="57_YY"/>
    <s v="01__A"/>
    <s v="32-32C"/>
    <n v="189"/>
    <s v="189 - CLEVE - DEPOT STREET STORAGE SHED"/>
    <b v="1"/>
    <m/>
    <b v="1"/>
    <n v="1818"/>
    <s v=""/>
    <s v=""/>
    <s v="283-No allowance for works to Storage Shed-32"/>
    <n v="0"/>
    <s v="32-32C--283"/>
    <s v=""/>
    <s v="32-32C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476"/>
    <s v="25-25C-______187"/>
    <n v="4244"/>
    <x v="16"/>
    <x v="16"/>
    <x v="180"/>
    <x v="5"/>
    <s v=""/>
    <s v=""/>
    <s v="YY"/>
    <s v="Special Provisions"/>
    <s v="S"/>
    <x v="3"/>
    <n v="187"/>
    <x v="362"/>
    <s v="Note"/>
    <n v="0"/>
    <n v="0"/>
    <s v="Excl."/>
    <s v="57_YY"/>
    <s v="02__S"/>
    <s v="25-25C"/>
    <n v="144"/>
    <s v="144 - WHYALLA - 61-65 MCRITCHIE CRESCENT WORKSHOP"/>
    <b v="1"/>
    <m/>
    <b v="1"/>
    <n v="1476"/>
    <s v=""/>
    <s v=""/>
    <s v="187-No allowance for works to Workshop-25"/>
    <n v="0"/>
    <s v="25-25C--187"/>
    <s v=""/>
    <s v="25-25C-"/>
    <n v="0"/>
    <m/>
    <s v="not APN"/>
    <s v="not APN"/>
    <n v="0"/>
    <m/>
    <n v="0"/>
    <s v="direct"/>
    <n v="1"/>
    <n v="0"/>
    <m/>
    <n v="0"/>
    <x v="1"/>
    <n v="1"/>
    <n v="0"/>
    <x v="0"/>
    <x v="0"/>
    <n v="0"/>
    <x v="3"/>
    <x v="3"/>
    <n v="300000"/>
    <s v="Other smaller work items"/>
    <s v="Regional"/>
    <x v="1"/>
  </r>
  <r>
    <n v="1532"/>
    <s v="26-26D-______225"/>
    <n v="4414"/>
    <x v="9"/>
    <x v="9"/>
    <x v="12"/>
    <x v="10"/>
    <s v=""/>
    <s v=""/>
    <s v="XE"/>
    <s v="External Electric Light and Power"/>
    <s v="E"/>
    <x v="0"/>
    <n v="225"/>
    <x v="363"/>
    <s v="Note"/>
    <n v="0"/>
    <n v="0"/>
    <s v="Excl."/>
    <s v="42_XE"/>
    <s v="03__E"/>
    <s v="26-26D"/>
    <n v="151"/>
    <s v="151 - WUDINNA - LEFEVRE STREET EXTERNAL WORKS"/>
    <b v="1"/>
    <m/>
    <b v="1"/>
    <n v="1532"/>
    <s v=""/>
    <s v=""/>
    <s v="225-No allowance for external lighting-26"/>
    <n v="0"/>
    <s v="26-26D--225"/>
    <s v=""/>
    <s v="26-26D-"/>
    <n v="0"/>
    <m/>
    <s v="not APN"/>
    <s v="not APN"/>
    <n v="0"/>
    <n v="1.0929896606695513"/>
    <n v="0"/>
    <s v="direct"/>
    <n v="1"/>
    <n v="7.5354091685055094E-2"/>
    <m/>
    <n v="0"/>
    <x v="1"/>
    <n v="0.95212352617715845"/>
    <n v="0"/>
    <x v="0"/>
    <x v="0"/>
    <n v="0"/>
    <x v="3"/>
    <x v="3"/>
    <n v="300000"/>
    <s v="Other smaller work items"/>
    <s v="Regional"/>
    <x v="1"/>
  </r>
  <r>
    <n v="118"/>
    <s v="1-1B-1BW_____100"/>
    <n v="352"/>
    <x v="23"/>
    <x v="23"/>
    <x v="162"/>
    <x v="88"/>
    <s v="1BW"/>
    <s v="Welding Shop"/>
    <s v="ST"/>
    <s v="Statutory Charges"/>
    <s v="O"/>
    <x v="4"/>
    <n v="100"/>
    <x v="39"/>
    <s v="Item"/>
    <s v="-"/>
    <s v="-"/>
    <n v="300"/>
    <s v="55_ST"/>
    <s v="05__O"/>
    <s v="1-1B-1BW"/>
    <n v="12"/>
    <s v="012 - ANGLE PARK - 500 GRAND JUNCTION ROAD POLE CONSTRUCTION Welding Shop"/>
    <b v="1"/>
    <m/>
    <b v="1"/>
    <n v="118"/>
    <s v="Statutory fees applicable to all building works"/>
    <s v="Levies need to be paid to obtain Development Approval"/>
    <s v="100-Statutory Charges - CITB Levy and Development Approval Fees-1"/>
    <n v="1"/>
    <s v="1-1B-1BW-100"/>
    <s v=""/>
    <s v="1-1B-1BW"/>
    <n v="0"/>
    <n v="9"/>
    <s v="minor"/>
    <n v="0.63980103626942997"/>
    <n v="491.94031088082897"/>
    <n v="0.63980103626942997"/>
    <n v="0"/>
    <s v="on costs"/>
    <n v="1"/>
    <n v="0.10142334741593198"/>
    <m/>
    <n v="1"/>
    <x v="0"/>
    <n v="0.93680517287576903"/>
    <n v="0"/>
    <x v="0"/>
    <x v="0"/>
    <n v="0"/>
    <x v="1"/>
    <x v="9"/>
    <n v="350000"/>
    <s v="Other smaller work items"/>
    <s v="Metropolitan"/>
    <x v="0"/>
  </r>
  <r>
    <n v="317"/>
    <s v="4-4E-________390"/>
    <n v="957"/>
    <x v="14"/>
    <x v="14"/>
    <x v="33"/>
    <x v="11"/>
    <s v=""/>
    <s v=""/>
    <s v="AR"/>
    <s v="Alterations and Renovations"/>
    <s v="C"/>
    <x v="2"/>
    <n v="390"/>
    <x v="189"/>
    <s v="m³"/>
    <n v="1806"/>
    <n v="130"/>
    <n v="234780"/>
    <s v="31_AR"/>
    <s v="04__C"/>
    <s v="4-4E"/>
    <n v="35"/>
    <s v="035 - ELIZABETH - PEWSEY AVENUE EXTERNAL WORKS"/>
    <b v="1"/>
    <m/>
    <b v="1"/>
    <n v="317"/>
    <s v=""/>
    <s v=""/>
    <s v="390-Allowance to dispose of intermediate waste fill where replacing with asphalt pavements - assume 300mm deep-4"/>
    <n v="0"/>
    <s v="4-4E--390"/>
    <s v=""/>
    <s v="4-4E-"/>
    <n v="0"/>
    <m/>
    <s v="not APN"/>
    <s v="not APN"/>
    <n v="0"/>
    <n v="0.60990146274489099"/>
    <n v="377972.66542324552"/>
    <s v="direct"/>
    <n v="1"/>
    <n v="0.10001910898994268"/>
    <m/>
    <n v="0"/>
    <x v="0"/>
    <n v="0.9376777496183254"/>
    <n v="354416.55833130906"/>
    <x v="0"/>
    <x v="0"/>
    <n v="0"/>
    <x v="3"/>
    <x v="3"/>
    <n v="300000"/>
    <s v="Allowance to dispose of intermediate waste fill where replacing with asphalt pavements - assume 300mm deep"/>
    <s v="Metropolitan"/>
    <x v="1"/>
  </r>
  <r>
    <n v="577"/>
    <s v="10-10D-______390"/>
    <n v="1593"/>
    <x v="20"/>
    <x v="20"/>
    <x v="56"/>
    <x v="10"/>
    <s v=""/>
    <s v=""/>
    <s v="AR"/>
    <s v="Alterations and Renovations"/>
    <s v="C"/>
    <x v="2"/>
    <n v="390"/>
    <x v="189"/>
    <s v="m³"/>
    <n v="975"/>
    <n v="130"/>
    <n v="126750"/>
    <s v="31_AR"/>
    <s v="04__C"/>
    <s v="10-10D"/>
    <n v="52"/>
    <s v="052 - KURRALTA PARK - 31-33 BROUGHTON AVENUE EXTERNAL WORKS"/>
    <b v="1"/>
    <m/>
    <b v="1"/>
    <n v="577"/>
    <s v=""/>
    <s v=""/>
    <s v="390-Allowance to dispose of intermediate waste fill where replacing with asphalt pavements - assume 300mm deep-10"/>
    <n v="0"/>
    <s v="10-10D--390"/>
    <s v=""/>
    <s v="10-10D-"/>
    <n v="1"/>
    <m/>
    <s v="not APN"/>
    <s v="not APN"/>
    <n v="0"/>
    <n v="0.61025730693408753"/>
    <n v="204100.11365389559"/>
    <s v="direct"/>
    <n v="1"/>
    <n v="0.10000660465164211"/>
    <m/>
    <n v="0"/>
    <x v="0"/>
    <n v="0.93772246917954194"/>
    <n v="191389.2625353561"/>
    <x v="1"/>
    <x v="0"/>
    <n v="0"/>
    <x v="3"/>
    <x v="3"/>
    <n v="300000"/>
    <s v="Other smaller work items"/>
    <s v="Metropolitan"/>
    <x v="1"/>
  </r>
  <r>
    <n v="595"/>
    <s v="11-11A-______390"/>
    <n v="1642"/>
    <x v="2"/>
    <x v="2"/>
    <x v="57"/>
    <x v="42"/>
    <s v=""/>
    <s v=""/>
    <s v="AR"/>
    <s v="Alterations and Renovations"/>
    <s v="C"/>
    <x v="2"/>
    <n v="390"/>
    <x v="189"/>
    <s v="m³"/>
    <n v="15"/>
    <n v="130"/>
    <n v="1950"/>
    <s v="31_AR"/>
    <s v="04__C"/>
    <s v="11-11A"/>
    <n v="54"/>
    <s v="054 - MARLESTON NORTH - 212 RICHMOND ROAD OIL TEST LAB (TRANSCARE)"/>
    <b v="1"/>
    <m/>
    <b v="1"/>
    <n v="595"/>
    <s v=""/>
    <s v=""/>
    <s v="390-Allowance to dispose of intermediate waste fill where replacing with asphalt pavements - assume 300mm deep-11"/>
    <n v="0"/>
    <s v="11-11A--390"/>
    <s v=""/>
    <s v="11-11A-"/>
    <n v="0"/>
    <m/>
    <s v="not APN"/>
    <s v="not APN"/>
    <n v="0"/>
    <n v="0.61212016055118357"/>
    <n v="3143.6343130748078"/>
    <s v="direct"/>
    <n v="1"/>
    <n v="0.10006665215412662"/>
    <m/>
    <n v="1"/>
    <x v="0"/>
    <n v="0.93726608827829794"/>
    <n v="2946.4218355930593"/>
    <x v="0"/>
    <x v="0"/>
    <n v="0"/>
    <x v="2"/>
    <x v="2"/>
    <n v="350000"/>
    <s v="Other smaller work items"/>
    <s v="Metropolitan"/>
    <x v="0"/>
  </r>
  <r>
    <n v="622"/>
    <s v="11-11C-______390"/>
    <n v="1721"/>
    <x v="2"/>
    <x v="2"/>
    <x v="59"/>
    <x v="44"/>
    <s v=""/>
    <s v=""/>
    <s v="AR"/>
    <s v="Alterations and Renovations"/>
    <s v="C"/>
    <x v="2"/>
    <n v="390"/>
    <x v="189"/>
    <s v="m³"/>
    <n v="25"/>
    <n v="130"/>
    <n v="3250"/>
    <s v="31_AR"/>
    <s v="04__C"/>
    <s v="11-11C"/>
    <n v="56"/>
    <s v="056 - MARLESTON NORTH - 212 RICHMOND ROAD OUTPOST OFFICE"/>
    <b v="1"/>
    <m/>
    <b v="1"/>
    <n v="622"/>
    <s v=""/>
    <s v=""/>
    <s v="390-Allowance to dispose of intermediate waste fill where replacing with asphalt pavements - assume 300mm deep-11"/>
    <n v="0"/>
    <s v="11-11C--390"/>
    <s v=""/>
    <s v="11-11C-"/>
    <n v="0"/>
    <m/>
    <s v="not APN"/>
    <s v="not APN"/>
    <n v="0"/>
    <n v="0.64881864736005646"/>
    <n v="5358.6606039201843"/>
    <s v="direct"/>
    <n v="1"/>
    <n v="0.101447873487424"/>
    <m/>
    <n v="1"/>
    <x v="0"/>
    <n v="0.93574132025883394"/>
    <n v="5014.3201483312732"/>
    <x v="0"/>
    <x v="0"/>
    <n v="0"/>
    <x v="1"/>
    <x v="2"/>
    <n v="350000"/>
    <s v="Other smaller work items"/>
    <s v="Metropolitan"/>
    <x v="0"/>
  </r>
  <r>
    <n v="667"/>
    <s v="11-11F-______390"/>
    <n v="1846"/>
    <x v="2"/>
    <x v="2"/>
    <x v="61"/>
    <x v="46"/>
    <s v=""/>
    <s v=""/>
    <s v="AR"/>
    <s v="Alterations and Renovations"/>
    <s v="C"/>
    <x v="2"/>
    <n v="390"/>
    <x v="189"/>
    <s v="m³"/>
    <n v="72"/>
    <n v="130"/>
    <n v="9360"/>
    <s v="31_AR"/>
    <s v="04__C"/>
    <s v="11-11F"/>
    <n v="59"/>
    <s v="059 - MARLESTON NORTH - 212 RICHMOND ROAD EXTERNAL STORAGE AREA"/>
    <b v="1"/>
    <m/>
    <b v="1"/>
    <n v="667"/>
    <s v=""/>
    <s v=""/>
    <s v="390-Allowance to dispose of intermediate waste fill where replacing with asphalt pavements - assume 300mm deep-11"/>
    <n v="0"/>
    <s v="11-11F--390"/>
    <s v=""/>
    <s v="11-11F-"/>
    <n v="0"/>
    <m/>
    <s v="not APN"/>
    <s v="not APN"/>
    <n v="0"/>
    <n v="0.61371626072635876"/>
    <n v="15104.384200398719"/>
    <s v="direct"/>
    <n v="1"/>
    <n v="0.10016283403972752"/>
    <m/>
    <n v="1"/>
    <x v="0"/>
    <n v="0.93688714903917125"/>
    <n v="14151.103451503859"/>
    <x v="0"/>
    <x v="0"/>
    <n v="0"/>
    <x v="1"/>
    <x v="4"/>
    <n v="350000"/>
    <s v="Other smaller work items"/>
    <s v="Metropolitan"/>
    <x v="0"/>
  </r>
  <r>
    <n v="683"/>
    <s v="11-11G-______390"/>
    <n v="1888"/>
    <x v="2"/>
    <x v="2"/>
    <x v="62"/>
    <x v="47"/>
    <s v=""/>
    <s v=""/>
    <s v="AR"/>
    <s v="Alterations and Renovations"/>
    <s v="C"/>
    <x v="2"/>
    <n v="390"/>
    <x v="189"/>
    <s v="m³"/>
    <n v="89"/>
    <n v="130"/>
    <n v="11570"/>
    <s v="31_AR"/>
    <s v="04__C"/>
    <s v="11-11G"/>
    <n v="60"/>
    <s v="060 - MARLESTON NORTH - 212 RICHMOND ROAD CARPARK"/>
    <b v="1"/>
    <m/>
    <b v="1"/>
    <n v="683"/>
    <s v=""/>
    <s v=""/>
    <s v="390-Allowance to dispose of intermediate waste fill where replacing with asphalt pavements - assume 300mm deep-11"/>
    <n v="0"/>
    <s v="11-11G--390"/>
    <s v=""/>
    <s v="11-11G-"/>
    <n v="0"/>
    <m/>
    <s v="not APN"/>
    <s v="not APN"/>
    <n v="0"/>
    <n v="0.61617471863848472"/>
    <n v="18699.141494647269"/>
    <s v="direct"/>
    <n v="1"/>
    <n v="0.100463074026146"/>
    <m/>
    <n v="1"/>
    <x v="0"/>
    <n v="0.93630816115801618"/>
    <n v="17508.158788086741"/>
    <x v="0"/>
    <x v="0"/>
    <n v="0"/>
    <x v="1"/>
    <x v="4"/>
    <n v="350000"/>
    <s v="Other smaller work items"/>
    <s v="Metropolitan"/>
    <x v="0"/>
  </r>
  <r>
    <n v="700"/>
    <s v="11-11I-______390"/>
    <n v="1938"/>
    <x v="2"/>
    <x v="2"/>
    <x v="63"/>
    <x v="48"/>
    <s v=""/>
    <s v=""/>
    <s v="AR"/>
    <s v="Alterations and Renovations"/>
    <s v="C"/>
    <x v="2"/>
    <n v="390"/>
    <x v="189"/>
    <s v="m³"/>
    <n v="11"/>
    <n v="130"/>
    <n v="1430"/>
    <s v="31_AR"/>
    <s v="04__C"/>
    <s v="11-11I"/>
    <n v="62"/>
    <s v="062 - MARLESTON NORTH - 212 RICHMOND ROAD WHITE HOUSE"/>
    <b v="1"/>
    <m/>
    <b v="1"/>
    <n v="700"/>
    <s v=""/>
    <s v=""/>
    <s v="390-Allowance to dispose of intermediate waste fill where replacing with asphalt pavements - assume 300mm deep-11"/>
    <n v="0"/>
    <s v="11-11I--390"/>
    <s v=""/>
    <s v="11-11I-"/>
    <n v="0"/>
    <m/>
    <s v="not APN"/>
    <s v="not APN"/>
    <n v="0"/>
    <n v="0.6230483460559797"/>
    <n v="2320.9591348600511"/>
    <s v="direct"/>
    <n v="1"/>
    <n v="0.10100902905646189"/>
    <m/>
    <n v="1"/>
    <x v="0"/>
    <n v="0.93612882374957951"/>
    <n v="2172.7167448873815"/>
    <x v="0"/>
    <x v="0"/>
    <n v="0"/>
    <x v="1"/>
    <x v="2"/>
    <n v="350000"/>
    <s v="Other smaller work items"/>
    <s v="Metropolitan"/>
    <x v="0"/>
  </r>
  <r>
    <n v="732"/>
    <s v="11-11L-______390"/>
    <n v="2036"/>
    <x v="2"/>
    <x v="2"/>
    <x v="66"/>
    <x v="51"/>
    <s v=""/>
    <s v=""/>
    <s v="AR"/>
    <s v="Alterations and Renovations"/>
    <s v="C"/>
    <x v="2"/>
    <n v="390"/>
    <x v="189"/>
    <s v="m³"/>
    <n v="84"/>
    <n v="130"/>
    <n v="10920"/>
    <s v="31_AR"/>
    <s v="04__C"/>
    <s v="11-11L"/>
    <n v="65"/>
    <s v="065 - MARLESTON NORTH - 212 RICHMOND ROAD HV OFFICE/TEST CENTRE"/>
    <b v="1"/>
    <m/>
    <b v="1"/>
    <n v="732"/>
    <s v=""/>
    <s v=""/>
    <s v="390-Allowance to dispose of intermediate waste fill where replacing with asphalt pavements - assume 300mm deep-11"/>
    <n v="0"/>
    <s v="11-11L--390"/>
    <s v=""/>
    <s v="11-11L-"/>
    <n v="0"/>
    <m/>
    <s v="not APN"/>
    <s v="not APN"/>
    <n v="0"/>
    <n v="0.6228022082018928"/>
    <n v="17721.000113564667"/>
    <s v="direct"/>
    <n v="1"/>
    <n v="0.10055018063732983"/>
    <m/>
    <n v="1"/>
    <x v="0"/>
    <n v="0.93682307135902132"/>
    <n v="16601.441753943218"/>
    <x v="0"/>
    <x v="0"/>
    <n v="0"/>
    <x v="1"/>
    <x v="2"/>
    <n v="350000"/>
    <s v="Other smaller work items"/>
    <s v="Metropolitan"/>
    <x v="0"/>
  </r>
  <r>
    <n v="769"/>
    <s v="11-11O-______390"/>
    <n v="2143"/>
    <x v="2"/>
    <x v="2"/>
    <x v="3"/>
    <x v="3"/>
    <s v=""/>
    <s v=""/>
    <s v="AR"/>
    <s v="Alterations and Renovations"/>
    <s v="C"/>
    <x v="2"/>
    <n v="390"/>
    <x v="189"/>
    <s v="m³"/>
    <n v="118"/>
    <n v="130"/>
    <n v="15340"/>
    <s v="31_AR"/>
    <s v="04__C"/>
    <s v="11-11O"/>
    <n v="68"/>
    <s v="068 - MARLESTON NORTH - 212 RICHMOND ROAD SUBSTATION WORKSHOP"/>
    <b v="1"/>
    <m/>
    <b v="1"/>
    <n v="769"/>
    <s v=""/>
    <s v=""/>
    <s v="390-Allowance to dispose of intermediate waste fill where replacing with asphalt pavements - assume 300mm deep-11"/>
    <n v="0"/>
    <s v="11-11O--390"/>
    <s v=""/>
    <s v="11-11O-"/>
    <n v="0"/>
    <m/>
    <s v="not APN"/>
    <s v="not APN"/>
    <n v="0"/>
    <n v="0.61324529076056544"/>
    <n v="24747.182760267075"/>
    <s v="direct"/>
    <n v="1"/>
    <n v="0.10023024209444778"/>
    <m/>
    <n v="1"/>
    <x v="0"/>
    <n v="0.93757152251472631"/>
    <n v="23202.253818493788"/>
    <x v="0"/>
    <x v="0"/>
    <n v="0"/>
    <x v="2"/>
    <x v="2"/>
    <n v="350000"/>
    <s v="Other smaller work items"/>
    <s v="Metropolitan"/>
    <x v="0"/>
  </r>
  <r>
    <n v="785"/>
    <s v="11-11P-______390"/>
    <n v="2186"/>
    <x v="2"/>
    <x v="2"/>
    <x v="67"/>
    <x v="52"/>
    <s v=""/>
    <s v=""/>
    <s v="AR"/>
    <s v="Alterations and Renovations"/>
    <s v="C"/>
    <x v="2"/>
    <n v="390"/>
    <x v="189"/>
    <s v="m³"/>
    <n v="63"/>
    <n v="130"/>
    <n v="8190"/>
    <s v="31_AR"/>
    <s v="04__C"/>
    <s v="11-11P"/>
    <n v="69"/>
    <s v="069 - MARLESTON NORTH - 212 RICHMOND ROAD SUBSTATION STORE"/>
    <b v="1"/>
    <m/>
    <b v="1"/>
    <n v="785"/>
    <s v=""/>
    <s v=""/>
    <s v="390-Allowance to dispose of intermediate waste fill where replacing with asphalt pavements - assume 300mm deep-11"/>
    <n v="0"/>
    <s v="11-11P--390"/>
    <s v=""/>
    <s v="11-11P-"/>
    <n v="0"/>
    <m/>
    <s v="not APN"/>
    <s v="not APN"/>
    <n v="0"/>
    <n v="0.61351805236564083"/>
    <n v="13214.712848874597"/>
    <s v="direct"/>
    <n v="1"/>
    <n v="0.10023088183630995"/>
    <m/>
    <n v="1"/>
    <x v="0"/>
    <n v="0.93736884466699133"/>
    <n v="12387.060115755627"/>
    <x v="0"/>
    <x v="0"/>
    <n v="0"/>
    <x v="2"/>
    <x v="2"/>
    <n v="350000"/>
    <s v="Other smaller work items"/>
    <s v="Metropolitan"/>
    <x v="0"/>
  </r>
  <r>
    <n v="797"/>
    <s v="11-11Q-______390"/>
    <n v="2220"/>
    <x v="2"/>
    <x v="2"/>
    <x v="68"/>
    <x v="53"/>
    <s v=""/>
    <s v=""/>
    <s v="AR"/>
    <s v="Alterations and Renovations"/>
    <s v="C"/>
    <x v="2"/>
    <n v="390"/>
    <x v="189"/>
    <s v="m³"/>
    <n v="265"/>
    <n v="130"/>
    <n v="34450"/>
    <s v="31_AR"/>
    <s v="04__C"/>
    <s v="11-11Q"/>
    <n v="70"/>
    <s v="070 - MARLESTON NORTH - 212 RICHMOND ROAD SUBSTATION EXTERNAL STORAGE"/>
    <b v="1"/>
    <m/>
    <b v="1"/>
    <n v="797"/>
    <s v=""/>
    <s v=""/>
    <s v="390-Allowance to dispose of intermediate waste fill where replacing with asphalt pavements - assume 300mm deep-11"/>
    <n v="0"/>
    <s v="11-11Q--390"/>
    <s v=""/>
    <s v="11-11Q-"/>
    <n v="0"/>
    <m/>
    <s v="not APN"/>
    <s v="not APN"/>
    <n v="0"/>
    <n v="0.6163046866364541"/>
    <n v="55681.696454625846"/>
    <s v="direct"/>
    <n v="1"/>
    <n v="0.10005485338070869"/>
    <m/>
    <n v="1"/>
    <x v="0"/>
    <n v="0.93674222528610207"/>
    <n v="52159.396244611475"/>
    <x v="0"/>
    <x v="0"/>
    <n v="0"/>
    <x v="1"/>
    <x v="4"/>
    <n v="350000"/>
    <s v="Other smaller work items"/>
    <s v="Metropolitan"/>
    <x v="0"/>
  </r>
  <r>
    <n v="919"/>
    <s v="12-12H-______390"/>
    <n v="2594"/>
    <x v="3"/>
    <x v="3"/>
    <x v="76"/>
    <x v="11"/>
    <s v=""/>
    <s v=""/>
    <s v="AR"/>
    <s v="Alterations and Renovations"/>
    <s v="C"/>
    <x v="2"/>
    <n v="390"/>
    <x v="189"/>
    <s v="m³"/>
    <n v="1106"/>
    <n v="130"/>
    <n v="143780"/>
    <s v="31_AR"/>
    <s v="04__C"/>
    <s v="12-12H"/>
    <n v="82"/>
    <s v="082 - MARLESTON SOUTH - 41-55 BARNES AVENUE EXTERNAL WORKS"/>
    <b v="1"/>
    <m/>
    <b v="1"/>
    <n v="919"/>
    <s v=""/>
    <s v=""/>
    <s v="390-Allowance to dispose of intermediate waste fill where replacing with asphalt pavements - assume 300mm deep-12"/>
    <n v="0"/>
    <s v="12-12H--390"/>
    <s v=""/>
    <s v="12-12H-"/>
    <n v="0"/>
    <m/>
    <s v="not APN"/>
    <s v="not APN"/>
    <n v="0"/>
    <n v="0.61017403715802609"/>
    <n v="231510.82306258101"/>
    <s v="direct"/>
    <n v="1"/>
    <n v="0.10004128457383138"/>
    <m/>
    <n v="0"/>
    <x v="0"/>
    <n v="0.93768980778685429"/>
    <n v="217085.33917812802"/>
    <x v="0"/>
    <x v="0"/>
    <n v="0"/>
    <x v="3"/>
    <x v="3"/>
    <n v="300000"/>
    <s v="Other smaller work items"/>
    <s v="Metropolitan"/>
    <x v="1"/>
  </r>
  <r>
    <n v="1051"/>
    <s v="15-15J-______390"/>
    <n v="3011"/>
    <x v="1"/>
    <x v="1"/>
    <x v="86"/>
    <x v="10"/>
    <s v=""/>
    <s v=""/>
    <s v="AR"/>
    <s v="Alterations and Renovations"/>
    <s v="C"/>
    <x v="2"/>
    <n v="390"/>
    <x v="189"/>
    <s v="m³"/>
    <n v="2919"/>
    <n v="130"/>
    <n v="379470"/>
    <s v="31_AR"/>
    <s v="04__C"/>
    <s v="15-15J"/>
    <n v="102"/>
    <s v="102 - ST MARYS - 33 AYLIFFES ROAD EXTERNAL WORKS"/>
    <b v="1"/>
    <m/>
    <b v="1"/>
    <n v="1051"/>
    <s v=""/>
    <s v=""/>
    <s v="390-Allowance to dispose of intermediate waste fill where replacing with asphalt pavements - assume 300mm deep-15"/>
    <n v="0"/>
    <s v="15-15J--390"/>
    <s v=""/>
    <s v="15-15J-"/>
    <n v="0"/>
    <m/>
    <s v="not APN"/>
    <s v="not APN"/>
    <n v="0"/>
    <n v="0.60923415025592087"/>
    <n v="610656.08299761428"/>
    <s v="direct"/>
    <n v="1"/>
    <n v="0.10001101781622007"/>
    <m/>
    <n v="1"/>
    <x v="0"/>
    <n v="0.93773464755348201"/>
    <n v="572633.36676615768"/>
    <x v="0"/>
    <x v="0"/>
    <n v="0"/>
    <x v="2"/>
    <x v="4"/>
    <n v="350000"/>
    <s v="Allowance to dispose of intermediate waste fill where replacing with asphalt pavements - assume 300mm deep"/>
    <s v="Metropolitan"/>
    <x v="0"/>
  </r>
  <r>
    <n v="110"/>
    <s v="1-1B-1BW______33"/>
    <n v="329"/>
    <x v="23"/>
    <x v="23"/>
    <x v="162"/>
    <x v="88"/>
    <s v="1BW"/>
    <s v="Welding Shop"/>
    <s v="RF"/>
    <s v="Roof"/>
    <s v="A"/>
    <x v="1"/>
    <n v="33"/>
    <x v="290"/>
    <s v="m²"/>
    <n v="135"/>
    <n v="65"/>
    <n v="8775"/>
    <s v="04_RF"/>
    <s v="01__A"/>
    <s v="1-1B-1BW"/>
    <n v="12"/>
    <s v="012 - ANGLE PARK - 500 GRAND JUNCTION ROAD POLE CONSTRUCTION Welding Shop"/>
    <b v="1"/>
    <m/>
    <b v="1"/>
    <n v="110"/>
    <s v="No structural integrity"/>
    <s v="Workers on roof could fall through"/>
    <s v="33-Replace translucent roof sheeting-1"/>
    <n v="1"/>
    <s v="1-1B-1BW-33"/>
    <s v=""/>
    <s v="1-1B-1BW"/>
    <n v="0"/>
    <n v="9"/>
    <s v="minor"/>
    <n v="0.63980103626942997"/>
    <n v="14389.254093264248"/>
    <n v="0.63980103626942997"/>
    <n v="14389.254093264248"/>
    <s v="direct"/>
    <n v="1"/>
    <n v="0.10142334741593198"/>
    <m/>
    <n v="1"/>
    <x v="0"/>
    <n v="0.93680517287576903"/>
    <n v="13479.927668393781"/>
    <x v="0"/>
    <x v="0"/>
    <n v="0"/>
    <x v="1"/>
    <x v="9"/>
    <n v="350000"/>
    <s v="Other smaller work items"/>
    <s v="Metropolitan"/>
    <x v="0"/>
  </r>
  <r>
    <n v="316"/>
    <s v="4-4E-________391"/>
    <n v="956"/>
    <x v="14"/>
    <x v="14"/>
    <x v="33"/>
    <x v="11"/>
    <s v=""/>
    <s v=""/>
    <s v="AR"/>
    <s v="Alterations and Renovations"/>
    <s v="C"/>
    <x v="2"/>
    <n v="391"/>
    <x v="97"/>
    <s v="m³"/>
    <n v="774"/>
    <n v="130"/>
    <n v="100620"/>
    <s v="31_AR"/>
    <s v="04__C"/>
    <s v="4-4E"/>
    <n v="35"/>
    <s v="035 - ELIZABETH - PEWSEY AVENUE EXTERNAL WORKS"/>
    <b v="1"/>
    <m/>
    <b v="1"/>
    <n v="316"/>
    <s v=""/>
    <s v=""/>
    <s v="391-Allowance to dispose of intermediate waste fill where replacing with concrete pavements - assume 300mm deep-4"/>
    <n v="0"/>
    <s v="4-4E--391"/>
    <s v=""/>
    <s v="4-4E-"/>
    <n v="0"/>
    <m/>
    <s v="not APN"/>
    <s v="not APN"/>
    <n v="0"/>
    <n v="0.60990146274489099"/>
    <n v="161988.28518139094"/>
    <s v="direct"/>
    <n v="1"/>
    <n v="0.10001910898994268"/>
    <m/>
    <n v="0"/>
    <x v="0"/>
    <n v="0.9376777496183254"/>
    <n v="151892.81071341818"/>
    <x v="0"/>
    <x v="0"/>
    <n v="0"/>
    <x v="3"/>
    <x v="3"/>
    <n v="300000"/>
    <s v="Other smaller work items"/>
    <s v="Metropolitan"/>
    <x v="1"/>
  </r>
  <r>
    <n v="594"/>
    <s v="11-11A-______391"/>
    <n v="1641"/>
    <x v="2"/>
    <x v="2"/>
    <x v="57"/>
    <x v="42"/>
    <s v=""/>
    <s v=""/>
    <s v="AR"/>
    <s v="Alterations and Renovations"/>
    <s v="C"/>
    <x v="2"/>
    <n v="391"/>
    <x v="97"/>
    <s v="m³"/>
    <n v="7"/>
    <n v="130"/>
    <n v="910"/>
    <s v="31_AR"/>
    <s v="04__C"/>
    <s v="11-11A"/>
    <n v="54"/>
    <s v="054 - MARLESTON NORTH - 212 RICHMOND ROAD OIL TEST LAB (TRANSCARE)"/>
    <b v="1"/>
    <m/>
    <b v="1"/>
    <n v="594"/>
    <s v=""/>
    <s v=""/>
    <s v="391-Allowance to dispose of intermediate waste fill where replacing with concrete pavements - assume 300mm deep-11"/>
    <n v="0"/>
    <s v="11-11A--391"/>
    <s v=""/>
    <s v="11-11A-"/>
    <n v="0"/>
    <m/>
    <s v="not APN"/>
    <s v="not APN"/>
    <n v="0"/>
    <n v="0.61212016055118357"/>
    <n v="1467.0293461015769"/>
    <s v="direct"/>
    <n v="1"/>
    <n v="0.10006665215412662"/>
    <m/>
    <n v="1"/>
    <x v="0"/>
    <n v="0.93726608827829794"/>
    <n v="1374.9968566100943"/>
    <x v="0"/>
    <x v="0"/>
    <n v="0"/>
    <x v="2"/>
    <x v="2"/>
    <n v="350000"/>
    <s v="Other smaller work items"/>
    <s v="Metropolitan"/>
    <x v="0"/>
  </r>
  <r>
    <n v="621"/>
    <s v="11-11C-______391"/>
    <n v="1720"/>
    <x v="2"/>
    <x v="2"/>
    <x v="59"/>
    <x v="44"/>
    <s v=""/>
    <s v=""/>
    <s v="AR"/>
    <s v="Alterations and Renovations"/>
    <s v="C"/>
    <x v="2"/>
    <n v="391"/>
    <x v="97"/>
    <s v="m³"/>
    <n v="11"/>
    <n v="130"/>
    <n v="1430"/>
    <s v="31_AR"/>
    <s v="04__C"/>
    <s v="11-11C"/>
    <n v="56"/>
    <s v="056 - MARLESTON NORTH - 212 RICHMOND ROAD OUTPOST OFFICE"/>
    <b v="1"/>
    <m/>
    <b v="1"/>
    <n v="621"/>
    <s v=""/>
    <s v=""/>
    <s v="391-Allowance to dispose of intermediate waste fill where replacing with concrete pavements - assume 300mm deep-11"/>
    <n v="0"/>
    <s v="11-11C--391"/>
    <s v=""/>
    <s v="11-11C-"/>
    <n v="0"/>
    <m/>
    <s v="not APN"/>
    <s v="not APN"/>
    <n v="0"/>
    <n v="0.64881864736005646"/>
    <n v="2357.8106657248809"/>
    <s v="direct"/>
    <n v="1"/>
    <n v="0.101447873487424"/>
    <m/>
    <n v="1"/>
    <x v="0"/>
    <n v="0.93574132025883394"/>
    <n v="2206.3008652657604"/>
    <x v="0"/>
    <x v="0"/>
    <n v="0"/>
    <x v="1"/>
    <x v="2"/>
    <n v="350000"/>
    <s v="Other smaller work items"/>
    <s v="Metropolitan"/>
    <x v="0"/>
  </r>
  <r>
    <n v="666"/>
    <s v="11-11F-______391"/>
    <n v="1845"/>
    <x v="2"/>
    <x v="2"/>
    <x v="61"/>
    <x v="46"/>
    <s v=""/>
    <s v=""/>
    <s v="AR"/>
    <s v="Alterations and Renovations"/>
    <s v="C"/>
    <x v="2"/>
    <n v="391"/>
    <x v="97"/>
    <s v="m³"/>
    <n v="31"/>
    <n v="130"/>
    <n v="4030"/>
    <s v="31_AR"/>
    <s v="04__C"/>
    <s v="11-11F"/>
    <n v="59"/>
    <s v="059 - MARLESTON NORTH - 212 RICHMOND ROAD EXTERNAL STORAGE AREA"/>
    <b v="1"/>
    <m/>
    <b v="1"/>
    <n v="666"/>
    <s v=""/>
    <s v=""/>
    <s v="391-Allowance to dispose of intermediate waste fill where replacing with concrete pavements - assume 300mm deep-11"/>
    <n v="0"/>
    <s v="11-11F--391"/>
    <s v=""/>
    <s v="11-11F-"/>
    <n v="0"/>
    <m/>
    <s v="not APN"/>
    <s v="not APN"/>
    <n v="0"/>
    <n v="0.61371626072635876"/>
    <n v="6503.2765307272266"/>
    <s v="direct"/>
    <n v="1"/>
    <n v="0.10016283403972752"/>
    <m/>
    <n v="1"/>
    <x v="0"/>
    <n v="0.93688714903917125"/>
    <n v="6092.8362082863841"/>
    <x v="0"/>
    <x v="0"/>
    <n v="0"/>
    <x v="1"/>
    <x v="4"/>
    <n v="350000"/>
    <s v="Other smaller work items"/>
    <s v="Metropolitan"/>
    <x v="0"/>
  </r>
  <r>
    <n v="682"/>
    <s v="11-11G-______391"/>
    <n v="1887"/>
    <x v="2"/>
    <x v="2"/>
    <x v="62"/>
    <x v="47"/>
    <s v=""/>
    <s v=""/>
    <s v="AR"/>
    <s v="Alterations and Renovations"/>
    <s v="C"/>
    <x v="2"/>
    <n v="391"/>
    <x v="97"/>
    <s v="m³"/>
    <n v="38"/>
    <n v="130"/>
    <n v="4940"/>
    <s v="31_AR"/>
    <s v="04__C"/>
    <s v="11-11G"/>
    <n v="60"/>
    <s v="060 - MARLESTON NORTH - 212 RICHMOND ROAD CARPARK"/>
    <b v="1"/>
    <m/>
    <b v="1"/>
    <n v="682"/>
    <s v=""/>
    <s v=""/>
    <s v="391-Allowance to dispose of intermediate waste fill where replacing with concrete pavements - assume 300mm deep-11"/>
    <n v="0"/>
    <s v="11-11G--391"/>
    <s v=""/>
    <s v="11-11G-"/>
    <n v="0"/>
    <m/>
    <s v="not APN"/>
    <s v="not APN"/>
    <n v="0"/>
    <n v="0.61617471863848472"/>
    <n v="7983.9031100741149"/>
    <s v="direct"/>
    <n v="1"/>
    <n v="0.100463074026146"/>
    <m/>
    <n v="1"/>
    <x v="0"/>
    <n v="0.93630816115801618"/>
    <n v="7475.3936398572614"/>
    <x v="0"/>
    <x v="0"/>
    <n v="0"/>
    <x v="1"/>
    <x v="4"/>
    <n v="350000"/>
    <s v="Other smaller work items"/>
    <s v="Metropolitan"/>
    <x v="0"/>
  </r>
  <r>
    <n v="699"/>
    <s v="11-11I-______391"/>
    <n v="1937"/>
    <x v="2"/>
    <x v="2"/>
    <x v="63"/>
    <x v="48"/>
    <s v=""/>
    <s v=""/>
    <s v="AR"/>
    <s v="Alterations and Renovations"/>
    <s v="C"/>
    <x v="2"/>
    <n v="391"/>
    <x v="97"/>
    <s v="m³"/>
    <n v="5"/>
    <n v="130"/>
    <n v="650"/>
    <s v="31_AR"/>
    <s v="04__C"/>
    <s v="11-11I"/>
    <n v="62"/>
    <s v="062 - MARLESTON NORTH - 212 RICHMOND ROAD WHITE HOUSE"/>
    <b v="1"/>
    <m/>
    <b v="1"/>
    <n v="699"/>
    <s v=""/>
    <s v=""/>
    <s v="391-Allowance to dispose of intermediate waste fill where replacing with concrete pavements - assume 300mm deep-11"/>
    <n v="0"/>
    <s v="11-11I--391"/>
    <s v=""/>
    <s v="11-11I-"/>
    <n v="0"/>
    <m/>
    <s v="not APN"/>
    <s v="not APN"/>
    <n v="0"/>
    <n v="0.6230483460559797"/>
    <n v="1054.9814249363867"/>
    <s v="direct"/>
    <n v="1"/>
    <n v="0.10100902905646189"/>
    <m/>
    <n v="1"/>
    <x v="0"/>
    <n v="0.93612882374957951"/>
    <n v="987.598520403355"/>
    <x v="0"/>
    <x v="0"/>
    <n v="0"/>
    <x v="1"/>
    <x v="2"/>
    <n v="350000"/>
    <s v="Other smaller work items"/>
    <s v="Metropolitan"/>
    <x v="0"/>
  </r>
  <r>
    <n v="731"/>
    <s v="11-11L-______391"/>
    <n v="2035"/>
    <x v="2"/>
    <x v="2"/>
    <x v="66"/>
    <x v="51"/>
    <s v=""/>
    <s v=""/>
    <s v="AR"/>
    <s v="Alterations and Renovations"/>
    <s v="C"/>
    <x v="2"/>
    <n v="391"/>
    <x v="97"/>
    <s v="m³"/>
    <n v="36"/>
    <n v="130"/>
    <n v="4680"/>
    <s v="31_AR"/>
    <s v="04__C"/>
    <s v="11-11L"/>
    <n v="65"/>
    <s v="065 - MARLESTON NORTH - 212 RICHMOND ROAD HV OFFICE/TEST CENTRE"/>
    <b v="1"/>
    <m/>
    <b v="1"/>
    <n v="731"/>
    <s v=""/>
    <s v=""/>
    <s v="391-Allowance to dispose of intermediate waste fill where replacing with concrete pavements - assume 300mm deep-11"/>
    <n v="0"/>
    <s v="11-11L--391"/>
    <s v=""/>
    <s v="11-11L-"/>
    <n v="0"/>
    <m/>
    <s v="not APN"/>
    <s v="not APN"/>
    <n v="0"/>
    <n v="0.6228022082018928"/>
    <n v="7594.7143343848575"/>
    <s v="direct"/>
    <n v="1"/>
    <n v="0.10055018063732983"/>
    <m/>
    <n v="1"/>
    <x v="0"/>
    <n v="0.93682307135902132"/>
    <n v="7114.9036088328075"/>
    <x v="0"/>
    <x v="0"/>
    <n v="0"/>
    <x v="1"/>
    <x v="2"/>
    <n v="350000"/>
    <s v="Other smaller work items"/>
    <s v="Metropolitan"/>
    <x v="0"/>
  </r>
  <r>
    <n v="768"/>
    <s v="11-11O-______391"/>
    <n v="2142"/>
    <x v="2"/>
    <x v="2"/>
    <x v="3"/>
    <x v="3"/>
    <s v=""/>
    <s v=""/>
    <s v="AR"/>
    <s v="Alterations and Renovations"/>
    <s v="C"/>
    <x v="2"/>
    <n v="391"/>
    <x v="97"/>
    <s v="m³"/>
    <n v="51"/>
    <n v="130"/>
    <n v="6630"/>
    <s v="31_AR"/>
    <s v="04__C"/>
    <s v="11-11O"/>
    <n v="68"/>
    <s v="068 - MARLESTON NORTH - 212 RICHMOND ROAD SUBSTATION WORKSHOP"/>
    <b v="1"/>
    <m/>
    <b v="1"/>
    <n v="768"/>
    <s v=""/>
    <s v=""/>
    <s v="391-Allowance to dispose of intermediate waste fill where replacing with concrete pavements - assume 300mm deep-11"/>
    <n v="0"/>
    <s v="11-11O--391"/>
    <s v=""/>
    <s v="11-11O-"/>
    <n v="0"/>
    <m/>
    <s v="not APN"/>
    <s v="not APN"/>
    <n v="0"/>
    <n v="0.61324529076056544"/>
    <n v="10695.81627774255"/>
    <s v="direct"/>
    <n v="1"/>
    <n v="0.10023024209444778"/>
    <m/>
    <n v="1"/>
    <x v="0"/>
    <n v="0.93757152251472631"/>
    <n v="10028.092752060875"/>
    <x v="0"/>
    <x v="0"/>
    <n v="0"/>
    <x v="2"/>
    <x v="2"/>
    <n v="350000"/>
    <s v="Other smaller work items"/>
    <s v="Metropolitan"/>
    <x v="0"/>
  </r>
  <r>
    <n v="784"/>
    <s v="11-11P-______391"/>
    <n v="2185"/>
    <x v="2"/>
    <x v="2"/>
    <x v="67"/>
    <x v="52"/>
    <s v=""/>
    <s v=""/>
    <s v="AR"/>
    <s v="Alterations and Renovations"/>
    <s v="C"/>
    <x v="2"/>
    <n v="391"/>
    <x v="97"/>
    <s v="m³"/>
    <n v="27"/>
    <n v="130"/>
    <n v="3510"/>
    <s v="31_AR"/>
    <s v="04__C"/>
    <s v="11-11P"/>
    <n v="69"/>
    <s v="069 - MARLESTON NORTH - 212 RICHMOND ROAD SUBSTATION STORE"/>
    <b v="1"/>
    <m/>
    <b v="1"/>
    <n v="784"/>
    <s v=""/>
    <s v=""/>
    <s v="391-Allowance to dispose of intermediate waste fill where replacing with concrete pavements - assume 300mm deep-11"/>
    <n v="0"/>
    <s v="11-11P--391"/>
    <s v=""/>
    <s v="11-11P-"/>
    <n v="0"/>
    <m/>
    <s v="not APN"/>
    <s v="not APN"/>
    <n v="0"/>
    <n v="0.61351805236564083"/>
    <n v="5663.4483638033989"/>
    <s v="direct"/>
    <n v="1"/>
    <n v="0.10023088183630995"/>
    <m/>
    <n v="1"/>
    <x v="0"/>
    <n v="0.93736884466699133"/>
    <n v="5308.7400496095543"/>
    <x v="0"/>
    <x v="0"/>
    <n v="0"/>
    <x v="2"/>
    <x v="2"/>
    <n v="350000"/>
    <s v="Other smaller work items"/>
    <s v="Metropolitan"/>
    <x v="0"/>
  </r>
  <r>
    <n v="796"/>
    <s v="11-11Q-______391"/>
    <n v="2219"/>
    <x v="2"/>
    <x v="2"/>
    <x v="68"/>
    <x v="53"/>
    <s v=""/>
    <s v=""/>
    <s v="AR"/>
    <s v="Alterations and Renovations"/>
    <s v="C"/>
    <x v="2"/>
    <n v="391"/>
    <x v="97"/>
    <s v="m³"/>
    <n v="114"/>
    <n v="130"/>
    <n v="14820"/>
    <s v="31_AR"/>
    <s v="04__C"/>
    <s v="11-11Q"/>
    <n v="70"/>
    <s v="070 - MARLESTON NORTH - 212 RICHMOND ROAD SUBSTATION EXTERNAL STORAGE"/>
    <b v="1"/>
    <m/>
    <b v="1"/>
    <n v="796"/>
    <s v=""/>
    <s v=""/>
    <s v="391-Allowance to dispose of intermediate waste fill where replacing with concrete pavements - assume 300mm deep-11"/>
    <n v="0"/>
    <s v="11-11Q--391"/>
    <s v=""/>
    <s v="11-11Q-"/>
    <n v="0"/>
    <m/>
    <s v="not APN"/>
    <s v="not APN"/>
    <n v="0"/>
    <n v="0.6163046866364541"/>
    <n v="23953.635455952252"/>
    <s v="direct"/>
    <n v="1"/>
    <n v="0.10005485338070869"/>
    <m/>
    <n v="1"/>
    <x v="0"/>
    <n v="0.93674222528610207"/>
    <n v="22438.381780700787"/>
    <x v="0"/>
    <x v="0"/>
    <n v="0"/>
    <x v="1"/>
    <x v="4"/>
    <n v="350000"/>
    <s v="Other smaller work items"/>
    <s v="Metropolitan"/>
    <x v="0"/>
  </r>
  <r>
    <n v="918"/>
    <s v="12-12H-______391"/>
    <n v="2593"/>
    <x v="3"/>
    <x v="3"/>
    <x v="76"/>
    <x v="11"/>
    <s v=""/>
    <s v=""/>
    <s v="AR"/>
    <s v="Alterations and Renovations"/>
    <s v="C"/>
    <x v="2"/>
    <n v="391"/>
    <x v="97"/>
    <s v="m³"/>
    <n v="277"/>
    <n v="130"/>
    <n v="36010"/>
    <s v="31_AR"/>
    <s v="04__C"/>
    <s v="12-12H"/>
    <n v="82"/>
    <s v="082 - MARLESTON SOUTH - 41-55 BARNES AVENUE EXTERNAL WORKS"/>
    <b v="1"/>
    <m/>
    <b v="1"/>
    <n v="918"/>
    <s v=""/>
    <s v=""/>
    <s v="391-Allowance to dispose of intermediate waste fill where replacing with concrete pavements - assume 300mm deep-12"/>
    <n v="0"/>
    <s v="12-12H--391"/>
    <s v=""/>
    <s v="12-12H-"/>
    <n v="0"/>
    <m/>
    <s v="not APN"/>
    <s v="not APN"/>
    <n v="0"/>
    <n v="0.61017403715802609"/>
    <n v="57982.367078060524"/>
    <s v="direct"/>
    <n v="1"/>
    <n v="0.10004128457383138"/>
    <m/>
    <n v="0"/>
    <x v="0"/>
    <n v="0.93768980778685429"/>
    <n v="54369.474640453402"/>
    <x v="0"/>
    <x v="0"/>
    <n v="0"/>
    <x v="3"/>
    <x v="3"/>
    <n v="300000"/>
    <s v="Other smaller work items"/>
    <s v="Metropolitan"/>
    <x v="1"/>
  </r>
  <r>
    <n v="1050"/>
    <s v="15-15J-______391"/>
    <n v="3010"/>
    <x v="1"/>
    <x v="1"/>
    <x v="86"/>
    <x v="10"/>
    <s v=""/>
    <s v=""/>
    <s v="AR"/>
    <s v="Alterations and Renovations"/>
    <s v="C"/>
    <x v="2"/>
    <n v="391"/>
    <x v="97"/>
    <s v="m³"/>
    <n v="1251"/>
    <n v="130"/>
    <n v="162630"/>
    <s v="31_AR"/>
    <s v="04__C"/>
    <s v="15-15J"/>
    <n v="102"/>
    <s v="102 - ST MARYS - 33 AYLIFFES ROAD EXTERNAL WORKS"/>
    <b v="1"/>
    <m/>
    <b v="1"/>
    <n v="1050"/>
    <s v=""/>
    <s v=""/>
    <s v="391-Allowance to dispose of intermediate waste fill where replacing with concrete pavements - assume 300mm deep-15"/>
    <n v="0"/>
    <s v="15-15J--391"/>
    <s v=""/>
    <s v="15-15J-"/>
    <n v="0"/>
    <m/>
    <s v="not APN"/>
    <s v="not APN"/>
    <n v="0"/>
    <n v="0.60923415025592087"/>
    <n v="261709.74985612041"/>
    <s v="direct"/>
    <n v="1"/>
    <n v="0.10001101781622007"/>
    <m/>
    <n v="1"/>
    <x v="0"/>
    <n v="0.93773464755348201"/>
    <n v="245414.30004263902"/>
    <x v="0"/>
    <x v="0"/>
    <n v="0"/>
    <x v="2"/>
    <x v="4"/>
    <n v="350000"/>
    <s v="Other smaller work items"/>
    <s v="Metropolitan"/>
    <x v="0"/>
  </r>
  <r>
    <m/>
    <m/>
    <m/>
    <x v="0"/>
    <x v="0"/>
    <x v="181"/>
    <x v="98"/>
    <m/>
    <m/>
    <m/>
    <m/>
    <m/>
    <x v="6"/>
    <m/>
    <x v="364"/>
    <m/>
    <m/>
    <m/>
    <m/>
    <m/>
    <m/>
    <m/>
    <m/>
    <m/>
    <m/>
    <m/>
    <m/>
    <m/>
    <s v=""/>
    <s v=""/>
    <s v="-Adjustment for works completed this period-7"/>
    <n v="0"/>
    <s v="7-7X--"/>
    <s v=""/>
    <s v="7-7X-"/>
    <n v="0"/>
    <m/>
    <s v="not APN"/>
    <s v="not APN"/>
    <n v="0"/>
    <m/>
    <n v="-9100000"/>
    <s v="direct"/>
    <n v="1"/>
    <m/>
    <m/>
    <n v="1"/>
    <x v="0"/>
    <m/>
    <n v="-9100000"/>
    <x v="0"/>
    <x v="0"/>
    <n v="-9100000"/>
    <x v="0"/>
    <x v="10"/>
    <n v="350000"/>
    <s v="Adjustment for works completed this period"/>
    <s v="Metropolitan"/>
    <x v="0"/>
  </r>
  <r>
    <m/>
    <m/>
    <m/>
    <x v="1"/>
    <x v="1"/>
    <x v="182"/>
    <x v="99"/>
    <m/>
    <m/>
    <m/>
    <m/>
    <m/>
    <x v="6"/>
    <m/>
    <x v="365"/>
    <m/>
    <m/>
    <m/>
    <m/>
    <m/>
    <m/>
    <m/>
    <m/>
    <m/>
    <m/>
    <m/>
    <m/>
    <m/>
    <s v=""/>
    <s v=""/>
    <s v="-Sheds (30% adjustment)-15"/>
    <n v="0"/>
    <s v="15-15X--"/>
    <s v=""/>
    <s v="15-15X-"/>
    <n v="0"/>
    <m/>
    <s v="not APN"/>
    <s v="not APN"/>
    <n v="0"/>
    <m/>
    <n v="-454259.63800000004"/>
    <s v="direct"/>
    <n v="1"/>
    <m/>
    <m/>
    <n v="1"/>
    <x v="0"/>
    <m/>
    <n v="-454259.63800000004"/>
    <x v="0"/>
    <x v="0"/>
    <n v="-454260"/>
    <x v="1"/>
    <x v="6"/>
    <n v="350000"/>
    <s v="Sheds (30% adjustment)"/>
    <s v="Metropolita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05FAB8-93E2-4F26-A460-64F748DDF39A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7:F29" firstHeaderRow="1" firstDataRow="2" firstDataCol="2" rowPageCount="4" colPageCount="1"/>
  <pivotFields count="59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2">
        <item x="6"/>
        <item x="23"/>
        <item x="5"/>
        <item x="32"/>
        <item x="21"/>
        <item x="35"/>
        <item x="36"/>
        <item x="22"/>
        <item x="12"/>
        <item x="14"/>
        <item x="8"/>
        <item x="17"/>
        <item x="11"/>
        <item x="39"/>
        <item x="0"/>
        <item x="24"/>
        <item x="25"/>
        <item x="37"/>
        <item x="20"/>
        <item x="2"/>
        <item x="3"/>
        <item x="27"/>
        <item x="13"/>
        <item x="4"/>
        <item x="19"/>
        <item x="15"/>
        <item x="31"/>
        <item x="7"/>
        <item x="34"/>
        <item x="18"/>
        <item x="26"/>
        <item x="40"/>
        <item x="1"/>
        <item x="33"/>
        <item x="38"/>
        <item x="28"/>
        <item x="16"/>
        <item x="29"/>
        <item x="30"/>
        <item x="9"/>
        <item x="10"/>
        <item t="default"/>
      </items>
    </pivotField>
    <pivotField compact="0" outline="0" showAll="0">
      <items count="184">
        <item x="53"/>
        <item x="54"/>
        <item x="55"/>
        <item x="35"/>
        <item x="56"/>
        <item x="57"/>
        <item x="58"/>
        <item x="59"/>
        <item x="36"/>
        <item x="60"/>
        <item x="61"/>
        <item x="62"/>
        <item x="172"/>
        <item x="63"/>
        <item x="64"/>
        <item x="65"/>
        <item x="66"/>
        <item x="32"/>
        <item x="8"/>
        <item x="3"/>
        <item x="67"/>
        <item x="68"/>
        <item x="69"/>
        <item x="70"/>
        <item x="71"/>
        <item x="72"/>
        <item x="37"/>
        <item x="73"/>
        <item x="74"/>
        <item x="4"/>
        <item x="27"/>
        <item x="75"/>
        <item x="76"/>
        <item x="77"/>
        <item x="78"/>
        <item x="79"/>
        <item x="155"/>
        <item x="80"/>
        <item x="156"/>
        <item x="81"/>
        <item x="18"/>
        <item x="2"/>
        <item x="28"/>
        <item x="175"/>
        <item x="174"/>
        <item x="82"/>
        <item x="83"/>
        <item x="84"/>
        <item x="85"/>
        <item x="86"/>
        <item x="182"/>
        <item x="87"/>
        <item x="88"/>
        <item x="157"/>
        <item x="89"/>
        <item x="90"/>
        <item x="91"/>
        <item x="92"/>
        <item x="41"/>
        <item x="162"/>
        <item x="93"/>
        <item x="94"/>
        <item x="95"/>
        <item x="17"/>
        <item x="30"/>
        <item x="5"/>
        <item x="38"/>
        <item x="96"/>
        <item x="21"/>
        <item x="97"/>
        <item x="98"/>
        <item x="99"/>
        <item x="100"/>
        <item x="22"/>
        <item x="101"/>
        <item x="102"/>
        <item x="39"/>
        <item x="103"/>
        <item x="31"/>
        <item x="104"/>
        <item x="173"/>
        <item x="105"/>
        <item x="23"/>
        <item x="106"/>
        <item x="180"/>
        <item x="158"/>
        <item x="107"/>
        <item x="108"/>
        <item x="109"/>
        <item x="110"/>
        <item x="12"/>
        <item x="178"/>
        <item x="176"/>
        <item x="111"/>
        <item x="112"/>
        <item x="113"/>
        <item x="14"/>
        <item x="10"/>
        <item x="165"/>
        <item x="163"/>
        <item x="114"/>
        <item x="115"/>
        <item x="116"/>
        <item x="117"/>
        <item x="118"/>
        <item x="164"/>
        <item x="119"/>
        <item x="120"/>
        <item x="121"/>
        <item x="122"/>
        <item x="9"/>
        <item x="42"/>
        <item x="43"/>
        <item x="170"/>
        <item x="44"/>
        <item x="171"/>
        <item x="45"/>
        <item x="123"/>
        <item x="177"/>
        <item x="124"/>
        <item x="159"/>
        <item x="125"/>
        <item x="126"/>
        <item x="127"/>
        <item x="128"/>
        <item x="129"/>
        <item x="130"/>
        <item x="131"/>
        <item x="40"/>
        <item x="179"/>
        <item x="132"/>
        <item x="133"/>
        <item x="16"/>
        <item x="134"/>
        <item x="135"/>
        <item x="136"/>
        <item x="137"/>
        <item x="11"/>
        <item x="138"/>
        <item x="139"/>
        <item x="140"/>
        <item x="24"/>
        <item x="141"/>
        <item x="19"/>
        <item x="142"/>
        <item x="143"/>
        <item x="144"/>
        <item x="160"/>
        <item x="161"/>
        <item x="145"/>
        <item x="168"/>
        <item x="169"/>
        <item x="146"/>
        <item x="147"/>
        <item x="148"/>
        <item x="29"/>
        <item x="149"/>
        <item x="150"/>
        <item x="166"/>
        <item x="6"/>
        <item x="46"/>
        <item x="167"/>
        <item x="47"/>
        <item x="48"/>
        <item x="7"/>
        <item x="151"/>
        <item x="13"/>
        <item x="152"/>
        <item x="153"/>
        <item x="154"/>
        <item x="20"/>
        <item x="25"/>
        <item x="49"/>
        <item x="50"/>
        <item x="33"/>
        <item x="26"/>
        <item x="51"/>
        <item x="15"/>
        <item x="34"/>
        <item x="52"/>
        <item x="1"/>
        <item x="0"/>
        <item x="181"/>
        <item t="default"/>
      </items>
    </pivotField>
    <pivotField compact="0" outline="0" showAll="0" defaultSubtotal="0">
      <items count="100">
        <item x="39"/>
        <item x="98"/>
        <item x="49"/>
        <item x="22"/>
        <item x="47"/>
        <item x="89"/>
        <item x="4"/>
        <item x="54"/>
        <item x="25"/>
        <item x="23"/>
        <item x="78"/>
        <item x="46"/>
        <item x="11"/>
        <item x="10"/>
        <item x="65"/>
        <item x="97"/>
        <item x="62"/>
        <item x="56"/>
        <item x="90"/>
        <item x="34"/>
        <item x="6"/>
        <item x="96"/>
        <item x="28"/>
        <item x="82"/>
        <item x="74"/>
        <item x="9"/>
        <item x="29"/>
        <item x="85"/>
        <item x="51"/>
        <item x="31"/>
        <item x="32"/>
        <item x="15"/>
        <item x="16"/>
        <item x="84"/>
        <item x="30"/>
        <item x="63"/>
        <item x="81"/>
        <item x="55"/>
        <item x="68"/>
        <item x="71"/>
        <item x="83"/>
        <item x="80"/>
        <item x="58"/>
        <item x="2"/>
        <item x="18"/>
        <item x="17"/>
        <item x="21"/>
        <item x="20"/>
        <item x="41"/>
        <item x="13"/>
        <item x="1"/>
        <item x="40"/>
        <item x="61"/>
        <item x="43"/>
        <item x="42"/>
        <item x="59"/>
        <item x="44"/>
        <item x="88"/>
        <item x="60"/>
        <item x="99"/>
        <item x="92"/>
        <item x="77"/>
        <item x="86"/>
        <item x="24"/>
        <item x="75"/>
        <item x="64"/>
        <item x="70"/>
        <item x="57"/>
        <item x="26"/>
        <item x="93"/>
        <item x="53"/>
        <item x="50"/>
        <item x="91"/>
        <item x="52"/>
        <item x="35"/>
        <item x="36"/>
        <item x="3"/>
        <item x="12"/>
        <item x="76"/>
        <item x="8"/>
        <item x="33"/>
        <item x="14"/>
        <item x="45"/>
        <item x="95"/>
        <item x="37"/>
        <item x="38"/>
        <item x="79"/>
        <item x="0"/>
        <item x="67"/>
        <item x="94"/>
        <item x="27"/>
        <item x="7"/>
        <item x="48"/>
        <item x="5"/>
        <item x="69"/>
        <item x="19"/>
        <item x="73"/>
        <item x="66"/>
        <item x="87"/>
        <item x="7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8">
        <item x="1"/>
        <item x="2"/>
        <item x="0"/>
        <item h="1" x="4"/>
        <item h="1" x="5"/>
        <item x="3"/>
        <item x="6"/>
        <item t="default"/>
      </items>
    </pivotField>
    <pivotField compact="0" outline="0" showAll="0"/>
    <pivotField compact="0" outline="0" showAll="0" measureFilter="1" sortType="descending">
      <items count="367">
        <item x="302"/>
        <item x="112"/>
        <item x="113"/>
        <item x="114"/>
        <item x="115"/>
        <item x="364"/>
        <item x="241"/>
        <item x="18"/>
        <item x="86"/>
        <item x="116"/>
        <item x="87"/>
        <item x="309"/>
        <item x="259"/>
        <item x="225"/>
        <item x="110"/>
        <item x="154"/>
        <item x="310"/>
        <item x="117"/>
        <item x="48"/>
        <item x="153"/>
        <item x="311"/>
        <item x="338"/>
        <item x="226"/>
        <item x="312"/>
        <item x="242"/>
        <item x="211"/>
        <item x="212"/>
        <item x="313"/>
        <item x="122"/>
        <item x="156"/>
        <item x="118"/>
        <item x="205"/>
        <item x="219"/>
        <item x="262"/>
        <item x="303"/>
        <item x="119"/>
        <item x="47"/>
        <item x="315"/>
        <item x="257"/>
        <item x="213"/>
        <item x="214"/>
        <item x="215"/>
        <item x="40"/>
        <item x="19"/>
        <item x="243"/>
        <item x="340"/>
        <item x="298"/>
        <item x="341"/>
        <item x="49"/>
        <item x="236"/>
        <item x="250"/>
        <item x="0"/>
        <item x="50"/>
        <item x="258"/>
        <item x="317"/>
        <item x="141"/>
        <item x="20"/>
        <item x="270"/>
        <item x="271"/>
        <item x="272"/>
        <item x="273"/>
        <item x="189"/>
        <item x="97"/>
        <item x="173"/>
        <item x="88"/>
        <item x="35"/>
        <item x="51"/>
        <item x="121"/>
        <item x="21"/>
        <item x="22"/>
        <item x="89"/>
        <item x="23"/>
        <item x="90"/>
        <item x="52"/>
        <item x="159"/>
        <item x="220"/>
        <item x="339"/>
        <item x="227"/>
        <item x="228"/>
        <item x="304"/>
        <item x="123"/>
        <item x="91"/>
        <item x="124"/>
        <item x="128"/>
        <item x="129"/>
        <item x="92"/>
        <item x="260"/>
        <item x="221"/>
        <item x="353"/>
        <item x="292"/>
        <item x="38"/>
        <item x="180"/>
        <item x="84"/>
        <item x="193"/>
        <item x="343"/>
        <item x="32"/>
        <item x="251"/>
        <item x="142"/>
        <item x="150"/>
        <item x="252"/>
        <item x="274"/>
        <item x="295"/>
        <item x="263"/>
        <item x="333"/>
        <item x="130"/>
        <item x="206"/>
        <item x="319"/>
        <item x="70"/>
        <item x="33"/>
        <item x="140"/>
        <item x="177"/>
        <item x="216"/>
        <item x="229"/>
        <item x="188"/>
        <item x="305"/>
        <item x="230"/>
        <item x="237"/>
        <item x="238"/>
        <item x="334"/>
        <item x="71"/>
        <item x="72"/>
        <item x="231"/>
        <item x="160"/>
        <item x="24"/>
        <item x="34"/>
        <item x="246"/>
        <item x="335"/>
        <item x="111"/>
        <item x="73"/>
        <item x="207"/>
        <item x="264"/>
        <item x="306"/>
        <item x="296"/>
        <item x="265"/>
        <item x="208"/>
        <item x="350"/>
        <item x="345"/>
        <item x="354"/>
        <item x="355"/>
        <item x="363"/>
        <item x="239"/>
        <item x="240"/>
        <item x="351"/>
        <item x="1"/>
        <item x="41"/>
        <item x="2"/>
        <item x="3"/>
        <item x="256"/>
        <item x="356"/>
        <item x="4"/>
        <item x="347"/>
        <item x="357"/>
        <item x="348"/>
        <item x="358"/>
        <item x="359"/>
        <item x="360"/>
        <item x="361"/>
        <item x="349"/>
        <item x="362"/>
        <item x="344"/>
        <item x="352"/>
        <item x="244"/>
        <item x="143"/>
        <item x="144"/>
        <item x="346"/>
        <item x="127"/>
        <item x="93"/>
        <item x="74"/>
        <item x="109"/>
        <item x="194"/>
        <item x="222"/>
        <item x="174"/>
        <item x="25"/>
        <item x="26"/>
        <item x="27"/>
        <item x="195"/>
        <item x="196"/>
        <item x="197"/>
        <item x="209"/>
        <item x="36"/>
        <item x="152"/>
        <item x="5"/>
        <item x="320"/>
        <item x="161"/>
        <item x="54"/>
        <item x="55"/>
        <item x="131"/>
        <item x="56"/>
        <item x="342"/>
        <item x="181"/>
        <item x="57"/>
        <item x="182"/>
        <item x="58"/>
        <item x="210"/>
        <item x="293"/>
        <item x="94"/>
        <item x="276"/>
        <item x="277"/>
        <item x="284"/>
        <item x="285"/>
        <item x="286"/>
        <item x="288"/>
        <item x="232"/>
        <item x="59"/>
        <item x="60"/>
        <item x="61"/>
        <item x="75"/>
        <item x="95"/>
        <item x="162"/>
        <item x="30"/>
        <item x="253"/>
        <item x="6"/>
        <item x="175"/>
        <item x="7"/>
        <item x="62"/>
        <item x="199"/>
        <item x="217"/>
        <item x="63"/>
        <item x="291"/>
        <item x="96"/>
        <item x="8"/>
        <item x="321"/>
        <item x="200"/>
        <item x="201"/>
        <item x="233"/>
        <item x="132"/>
        <item x="307"/>
        <item x="76"/>
        <item x="282"/>
        <item x="297"/>
        <item x="322"/>
        <item x="223"/>
        <item x="145"/>
        <item x="234"/>
        <item x="176"/>
        <item x="269"/>
        <item x="53"/>
        <item x="283"/>
        <item x="42"/>
        <item x="64"/>
        <item x="9"/>
        <item x="85"/>
        <item x="65"/>
        <item x="163"/>
        <item x="155"/>
        <item x="190"/>
        <item x="151"/>
        <item x="331"/>
        <item x="43"/>
        <item x="332"/>
        <item x="254"/>
        <item x="316"/>
        <item x="98"/>
        <item x="78"/>
        <item x="314"/>
        <item x="146"/>
        <item x="178"/>
        <item x="202"/>
        <item x="133"/>
        <item x="99"/>
        <item x="83"/>
        <item x="100"/>
        <item x="147"/>
        <item x="275"/>
        <item x="101"/>
        <item x="102"/>
        <item x="187"/>
        <item x="289"/>
        <item x="179"/>
        <item x="148"/>
        <item x="139"/>
        <item x="247"/>
        <item x="266"/>
        <item x="10"/>
        <item x="183"/>
        <item x="79"/>
        <item x="164"/>
        <item x="308"/>
        <item x="11"/>
        <item x="336"/>
        <item x="149"/>
        <item x="203"/>
        <item x="324"/>
        <item x="245"/>
        <item x="66"/>
        <item x="294"/>
        <item x="67"/>
        <item x="44"/>
        <item x="330"/>
        <item x="184"/>
        <item x="12"/>
        <item x="81"/>
        <item x="279"/>
        <item x="299"/>
        <item x="171"/>
        <item x="172"/>
        <item x="134"/>
        <item x="185"/>
        <item x="191"/>
        <item x="186"/>
        <item x="165"/>
        <item x="45"/>
        <item x="46"/>
        <item x="166"/>
        <item x="325"/>
        <item x="157"/>
        <item x="167"/>
        <item x="300"/>
        <item x="280"/>
        <item x="267"/>
        <item x="326"/>
        <item x="327"/>
        <item x="103"/>
        <item x="104"/>
        <item x="69"/>
        <item x="301"/>
        <item x="77"/>
        <item x="268"/>
        <item x="158"/>
        <item x="328"/>
        <item x="28"/>
        <item x="80"/>
        <item x="198"/>
        <item x="168"/>
        <item x="329"/>
        <item x="290"/>
        <item x="281"/>
        <item x="135"/>
        <item x="82"/>
        <item x="125"/>
        <item x="29"/>
        <item x="323"/>
        <item x="105"/>
        <item x="106"/>
        <item x="107"/>
        <item x="261"/>
        <item x="13"/>
        <item x="204"/>
        <item x="224"/>
        <item x="108"/>
        <item x="318"/>
        <item x="169"/>
        <item x="192"/>
        <item x="37"/>
        <item x="14"/>
        <item x="278"/>
        <item x="136"/>
        <item x="337"/>
        <item x="287"/>
        <item x="15"/>
        <item x="365"/>
        <item x="126"/>
        <item x="39"/>
        <item x="218"/>
        <item x="235"/>
        <item x="68"/>
        <item x="137"/>
        <item x="31"/>
        <item x="120"/>
        <item x="170"/>
        <item x="16"/>
        <item x="248"/>
        <item x="255"/>
        <item x="249"/>
        <item x="13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name="Validation method" axis="axisCol" compact="0" outline="0" showAll="0">
      <items count="5">
        <item x="2"/>
        <item x="1"/>
        <item x="3"/>
        <item x="0"/>
        <item t="default"/>
      </items>
    </pivotField>
    <pivotField axis="axisRow" compact="0" outline="0" showAll="0">
      <items count="12">
        <item x="10"/>
        <item x="2"/>
        <item x="5"/>
        <item x="7"/>
        <item x="8"/>
        <item x="3"/>
        <item x="1"/>
        <item x="4"/>
        <item x="9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2">
    <field x="4"/>
    <field x="54"/>
  </rowFields>
  <rowItems count="21">
    <i>
      <x v="1"/>
      <x v="2"/>
    </i>
    <i r="1">
      <x v="3"/>
    </i>
    <i r="1">
      <x v="4"/>
    </i>
    <i r="1">
      <x v="7"/>
    </i>
    <i r="1">
      <x v="8"/>
    </i>
    <i t="default">
      <x v="1"/>
    </i>
    <i>
      <x v="6"/>
      <x v="1"/>
    </i>
    <i r="1">
      <x v="7"/>
    </i>
    <i t="default">
      <x v="6"/>
    </i>
    <i>
      <x v="14"/>
      <x/>
    </i>
    <i r="1">
      <x v="6"/>
    </i>
    <i r="1">
      <x v="10"/>
    </i>
    <i t="default">
      <x v="14"/>
    </i>
    <i>
      <x v="19"/>
      <x v="1"/>
    </i>
    <i r="1">
      <x v="7"/>
    </i>
    <i t="default">
      <x v="19"/>
    </i>
    <i>
      <x v="32"/>
      <x v="1"/>
    </i>
    <i r="1">
      <x v="7"/>
    </i>
    <i r="1">
      <x v="9"/>
    </i>
    <i t="default">
      <x v="32"/>
    </i>
    <i t="grand">
      <x/>
    </i>
  </rowItems>
  <colFields count="1">
    <field x="53"/>
  </colFields>
  <colItems count="4">
    <i>
      <x/>
    </i>
    <i>
      <x v="1"/>
    </i>
    <i>
      <x v="3"/>
    </i>
    <i t="grand">
      <x/>
    </i>
  </colItems>
  <pageFields count="4">
    <pageField fld="58" item="0" hier="-1"/>
    <pageField fld="12" hier="-1"/>
    <pageField fld="50" item="0" hier="-1"/>
    <pageField fld="51" item="0" hier="-1"/>
  </pageFields>
  <dataFields count="1">
    <dataField name="Total cost ($)" fld="49" baseField="54" baseItem="2" numFmtId="164"/>
  </dataFields>
  <pivotTableStyleInfo name="PivotStyleMedium10" showRowHeaders="1" showColHeaders="1" showRowStripes="0" showColStripes="0" showLastColumn="1"/>
  <filters count="1">
    <filter fld="1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E1AED-B477-4CFD-B5A9-1772F3E3DB4D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7:E111" firstHeaderRow="1" firstDataRow="1" firstDataCol="4" rowPageCount="5" colPageCount="1"/>
  <pivotFields count="59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2">
        <item x="6"/>
        <item x="23"/>
        <item x="5"/>
        <item x="32"/>
        <item x="21"/>
        <item x="35"/>
        <item x="36"/>
        <item x="22"/>
        <item x="12"/>
        <item x="14"/>
        <item x="8"/>
        <item x="17"/>
        <item x="11"/>
        <item x="39"/>
        <item x="0"/>
        <item x="24"/>
        <item x="25"/>
        <item x="37"/>
        <item x="20"/>
        <item x="2"/>
        <item x="3"/>
        <item x="27"/>
        <item x="13"/>
        <item x="4"/>
        <item x="19"/>
        <item x="15"/>
        <item x="31"/>
        <item x="7"/>
        <item x="34"/>
        <item x="18"/>
        <item x="26"/>
        <item x="40"/>
        <item x="1"/>
        <item x="33"/>
        <item x="38"/>
        <item x="28"/>
        <item x="16"/>
        <item x="29"/>
        <item x="30"/>
        <item x="9"/>
        <item x="10"/>
        <item t="default"/>
      </items>
    </pivotField>
    <pivotField compact="0" outline="0" showAll="0">
      <items count="184">
        <item x="53"/>
        <item x="54"/>
        <item x="55"/>
        <item x="35"/>
        <item x="56"/>
        <item x="57"/>
        <item x="58"/>
        <item x="59"/>
        <item x="36"/>
        <item x="60"/>
        <item x="61"/>
        <item x="62"/>
        <item x="172"/>
        <item x="63"/>
        <item x="64"/>
        <item x="65"/>
        <item x="66"/>
        <item x="32"/>
        <item x="8"/>
        <item x="3"/>
        <item x="67"/>
        <item x="68"/>
        <item x="69"/>
        <item x="70"/>
        <item x="71"/>
        <item x="72"/>
        <item x="37"/>
        <item x="73"/>
        <item x="74"/>
        <item x="4"/>
        <item x="27"/>
        <item x="75"/>
        <item x="76"/>
        <item x="77"/>
        <item x="78"/>
        <item x="79"/>
        <item x="155"/>
        <item x="80"/>
        <item x="156"/>
        <item x="81"/>
        <item x="18"/>
        <item x="2"/>
        <item x="28"/>
        <item x="175"/>
        <item x="174"/>
        <item x="82"/>
        <item x="83"/>
        <item x="84"/>
        <item x="85"/>
        <item x="86"/>
        <item x="182"/>
        <item x="87"/>
        <item x="88"/>
        <item x="157"/>
        <item x="89"/>
        <item x="90"/>
        <item x="91"/>
        <item x="92"/>
        <item x="41"/>
        <item x="162"/>
        <item x="93"/>
        <item x="94"/>
        <item x="95"/>
        <item x="17"/>
        <item x="30"/>
        <item x="5"/>
        <item x="38"/>
        <item x="96"/>
        <item x="21"/>
        <item x="97"/>
        <item x="98"/>
        <item x="99"/>
        <item x="100"/>
        <item x="22"/>
        <item x="101"/>
        <item x="102"/>
        <item x="39"/>
        <item x="103"/>
        <item x="31"/>
        <item x="104"/>
        <item x="173"/>
        <item x="105"/>
        <item x="23"/>
        <item x="106"/>
        <item x="180"/>
        <item x="158"/>
        <item x="107"/>
        <item x="108"/>
        <item x="109"/>
        <item x="110"/>
        <item x="12"/>
        <item x="178"/>
        <item x="176"/>
        <item x="111"/>
        <item x="112"/>
        <item x="113"/>
        <item x="14"/>
        <item x="10"/>
        <item x="165"/>
        <item x="163"/>
        <item x="114"/>
        <item x="115"/>
        <item x="116"/>
        <item x="117"/>
        <item x="118"/>
        <item x="164"/>
        <item x="119"/>
        <item x="120"/>
        <item x="121"/>
        <item x="122"/>
        <item x="9"/>
        <item x="42"/>
        <item x="43"/>
        <item x="170"/>
        <item x="44"/>
        <item x="171"/>
        <item x="45"/>
        <item x="123"/>
        <item x="177"/>
        <item x="124"/>
        <item x="159"/>
        <item x="125"/>
        <item x="126"/>
        <item x="127"/>
        <item x="128"/>
        <item x="129"/>
        <item x="130"/>
        <item x="131"/>
        <item x="40"/>
        <item x="179"/>
        <item x="132"/>
        <item x="133"/>
        <item x="16"/>
        <item x="134"/>
        <item x="135"/>
        <item x="136"/>
        <item x="137"/>
        <item x="11"/>
        <item x="138"/>
        <item x="139"/>
        <item x="140"/>
        <item x="24"/>
        <item x="141"/>
        <item x="19"/>
        <item x="142"/>
        <item x="143"/>
        <item x="144"/>
        <item x="160"/>
        <item x="161"/>
        <item x="145"/>
        <item x="168"/>
        <item x="169"/>
        <item x="146"/>
        <item x="147"/>
        <item x="148"/>
        <item x="29"/>
        <item x="149"/>
        <item x="150"/>
        <item x="166"/>
        <item x="6"/>
        <item x="46"/>
        <item x="167"/>
        <item x="47"/>
        <item x="48"/>
        <item x="7"/>
        <item x="151"/>
        <item x="13"/>
        <item x="152"/>
        <item x="153"/>
        <item x="154"/>
        <item x="20"/>
        <item x="25"/>
        <item x="49"/>
        <item x="50"/>
        <item x="33"/>
        <item x="26"/>
        <item x="51"/>
        <item x="15"/>
        <item x="34"/>
        <item x="52"/>
        <item x="1"/>
        <item x="0"/>
        <item x="181"/>
        <item t="default"/>
      </items>
    </pivotField>
    <pivotField axis="axisRow" compact="0" outline="0" showAll="0" defaultSubtotal="0">
      <items count="100">
        <item x="39"/>
        <item x="98"/>
        <item x="49"/>
        <item x="22"/>
        <item x="47"/>
        <item x="89"/>
        <item x="4"/>
        <item x="54"/>
        <item x="25"/>
        <item x="23"/>
        <item x="78"/>
        <item x="46"/>
        <item x="11"/>
        <item x="10"/>
        <item x="65"/>
        <item x="97"/>
        <item x="62"/>
        <item x="56"/>
        <item x="90"/>
        <item x="34"/>
        <item x="6"/>
        <item x="96"/>
        <item x="28"/>
        <item x="82"/>
        <item x="74"/>
        <item x="9"/>
        <item x="29"/>
        <item x="85"/>
        <item x="51"/>
        <item x="31"/>
        <item x="32"/>
        <item x="15"/>
        <item x="16"/>
        <item x="84"/>
        <item x="30"/>
        <item x="63"/>
        <item x="81"/>
        <item x="55"/>
        <item x="68"/>
        <item x="71"/>
        <item x="83"/>
        <item x="80"/>
        <item x="58"/>
        <item x="2"/>
        <item x="18"/>
        <item x="17"/>
        <item x="21"/>
        <item x="20"/>
        <item x="41"/>
        <item x="13"/>
        <item x="1"/>
        <item x="40"/>
        <item x="61"/>
        <item x="43"/>
        <item x="42"/>
        <item x="59"/>
        <item x="44"/>
        <item x="88"/>
        <item x="60"/>
        <item x="99"/>
        <item x="92"/>
        <item x="77"/>
        <item x="86"/>
        <item x="24"/>
        <item x="75"/>
        <item x="64"/>
        <item x="70"/>
        <item x="57"/>
        <item x="26"/>
        <item x="93"/>
        <item x="53"/>
        <item x="50"/>
        <item x="91"/>
        <item x="52"/>
        <item x="35"/>
        <item x="36"/>
        <item x="3"/>
        <item x="12"/>
        <item x="76"/>
        <item x="8"/>
        <item x="33"/>
        <item x="14"/>
        <item x="45"/>
        <item x="95"/>
        <item x="37"/>
        <item x="38"/>
        <item x="79"/>
        <item x="0"/>
        <item x="67"/>
        <item x="94"/>
        <item x="27"/>
        <item x="7"/>
        <item x="48"/>
        <item x="5"/>
        <item x="69"/>
        <item x="19"/>
        <item x="73"/>
        <item x="66"/>
        <item x="87"/>
        <item x="7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8">
        <item x="1"/>
        <item x="2"/>
        <item x="0"/>
        <item h="1" x="4"/>
        <item h="1" x="5"/>
        <item x="3"/>
        <item x="6"/>
        <item t="default"/>
      </items>
    </pivotField>
    <pivotField compact="0" outline="0" showAll="0"/>
    <pivotField axis="axisRow" compact="0" outline="0" showAll="0">
      <items count="367">
        <item x="302"/>
        <item x="112"/>
        <item x="113"/>
        <item x="114"/>
        <item x="115"/>
        <item x="364"/>
        <item x="241"/>
        <item x="18"/>
        <item x="86"/>
        <item x="116"/>
        <item x="87"/>
        <item x="309"/>
        <item x="259"/>
        <item x="225"/>
        <item x="110"/>
        <item x="154"/>
        <item x="310"/>
        <item x="117"/>
        <item x="48"/>
        <item x="153"/>
        <item x="311"/>
        <item x="338"/>
        <item x="226"/>
        <item x="312"/>
        <item x="242"/>
        <item x="211"/>
        <item x="212"/>
        <item x="313"/>
        <item x="122"/>
        <item x="156"/>
        <item x="118"/>
        <item x="205"/>
        <item x="219"/>
        <item x="262"/>
        <item x="303"/>
        <item x="119"/>
        <item x="47"/>
        <item x="315"/>
        <item x="257"/>
        <item x="213"/>
        <item x="214"/>
        <item x="215"/>
        <item x="40"/>
        <item x="19"/>
        <item x="243"/>
        <item x="340"/>
        <item x="298"/>
        <item x="341"/>
        <item x="49"/>
        <item x="236"/>
        <item x="250"/>
        <item x="0"/>
        <item x="50"/>
        <item x="258"/>
        <item x="317"/>
        <item x="141"/>
        <item x="20"/>
        <item x="270"/>
        <item x="271"/>
        <item x="272"/>
        <item x="273"/>
        <item x="189"/>
        <item x="97"/>
        <item x="173"/>
        <item x="88"/>
        <item x="35"/>
        <item x="51"/>
        <item x="121"/>
        <item x="21"/>
        <item x="22"/>
        <item x="89"/>
        <item x="23"/>
        <item x="90"/>
        <item x="52"/>
        <item x="159"/>
        <item x="220"/>
        <item x="339"/>
        <item x="227"/>
        <item x="228"/>
        <item x="304"/>
        <item x="123"/>
        <item x="91"/>
        <item x="124"/>
        <item x="128"/>
        <item x="129"/>
        <item x="92"/>
        <item x="260"/>
        <item x="221"/>
        <item x="353"/>
        <item x="292"/>
        <item x="38"/>
        <item x="180"/>
        <item x="84"/>
        <item x="193"/>
        <item x="343"/>
        <item x="32"/>
        <item x="251"/>
        <item x="142"/>
        <item x="150"/>
        <item x="252"/>
        <item x="274"/>
        <item x="295"/>
        <item x="263"/>
        <item x="333"/>
        <item x="130"/>
        <item x="206"/>
        <item x="319"/>
        <item x="70"/>
        <item x="33"/>
        <item x="140"/>
        <item x="177"/>
        <item x="216"/>
        <item x="229"/>
        <item x="188"/>
        <item x="305"/>
        <item x="230"/>
        <item x="237"/>
        <item x="238"/>
        <item x="334"/>
        <item x="71"/>
        <item x="72"/>
        <item x="231"/>
        <item x="160"/>
        <item x="24"/>
        <item x="34"/>
        <item x="246"/>
        <item x="335"/>
        <item x="111"/>
        <item x="73"/>
        <item x="207"/>
        <item x="264"/>
        <item x="306"/>
        <item x="296"/>
        <item x="265"/>
        <item x="208"/>
        <item x="350"/>
        <item x="345"/>
        <item x="354"/>
        <item x="355"/>
        <item x="363"/>
        <item x="239"/>
        <item x="240"/>
        <item x="351"/>
        <item x="1"/>
        <item x="41"/>
        <item x="2"/>
        <item x="3"/>
        <item x="256"/>
        <item x="356"/>
        <item x="4"/>
        <item x="347"/>
        <item x="357"/>
        <item x="348"/>
        <item x="358"/>
        <item x="359"/>
        <item x="360"/>
        <item x="361"/>
        <item x="349"/>
        <item x="362"/>
        <item x="344"/>
        <item x="352"/>
        <item x="244"/>
        <item x="143"/>
        <item x="144"/>
        <item x="346"/>
        <item x="127"/>
        <item x="93"/>
        <item x="74"/>
        <item x="109"/>
        <item x="194"/>
        <item x="222"/>
        <item x="174"/>
        <item x="25"/>
        <item x="26"/>
        <item x="27"/>
        <item x="195"/>
        <item x="196"/>
        <item x="197"/>
        <item x="209"/>
        <item x="36"/>
        <item x="152"/>
        <item x="5"/>
        <item x="320"/>
        <item x="161"/>
        <item x="54"/>
        <item x="55"/>
        <item x="131"/>
        <item x="56"/>
        <item x="342"/>
        <item x="181"/>
        <item x="57"/>
        <item x="182"/>
        <item x="58"/>
        <item x="210"/>
        <item x="293"/>
        <item x="94"/>
        <item x="276"/>
        <item x="277"/>
        <item x="284"/>
        <item x="285"/>
        <item x="286"/>
        <item x="288"/>
        <item x="232"/>
        <item x="59"/>
        <item x="60"/>
        <item x="61"/>
        <item x="75"/>
        <item x="95"/>
        <item x="162"/>
        <item x="30"/>
        <item x="253"/>
        <item x="6"/>
        <item x="175"/>
        <item x="7"/>
        <item x="62"/>
        <item x="199"/>
        <item x="217"/>
        <item x="63"/>
        <item x="291"/>
        <item x="96"/>
        <item x="8"/>
        <item x="321"/>
        <item x="200"/>
        <item x="201"/>
        <item x="233"/>
        <item x="132"/>
        <item x="307"/>
        <item x="76"/>
        <item x="282"/>
        <item x="297"/>
        <item x="322"/>
        <item x="223"/>
        <item x="145"/>
        <item x="234"/>
        <item x="176"/>
        <item x="269"/>
        <item x="53"/>
        <item x="283"/>
        <item x="42"/>
        <item x="64"/>
        <item x="9"/>
        <item x="85"/>
        <item x="65"/>
        <item x="163"/>
        <item x="155"/>
        <item x="190"/>
        <item x="151"/>
        <item x="331"/>
        <item x="43"/>
        <item x="332"/>
        <item x="254"/>
        <item x="316"/>
        <item x="98"/>
        <item x="78"/>
        <item x="314"/>
        <item x="146"/>
        <item x="178"/>
        <item x="202"/>
        <item x="133"/>
        <item x="99"/>
        <item x="83"/>
        <item x="100"/>
        <item x="147"/>
        <item x="275"/>
        <item x="101"/>
        <item x="102"/>
        <item x="187"/>
        <item x="289"/>
        <item x="179"/>
        <item x="148"/>
        <item x="139"/>
        <item x="247"/>
        <item x="266"/>
        <item x="10"/>
        <item x="183"/>
        <item x="79"/>
        <item x="164"/>
        <item x="308"/>
        <item x="11"/>
        <item x="336"/>
        <item x="149"/>
        <item x="203"/>
        <item x="324"/>
        <item x="245"/>
        <item x="66"/>
        <item x="294"/>
        <item x="67"/>
        <item x="44"/>
        <item x="330"/>
        <item x="184"/>
        <item x="12"/>
        <item x="81"/>
        <item x="279"/>
        <item x="299"/>
        <item x="171"/>
        <item x="172"/>
        <item x="134"/>
        <item x="185"/>
        <item x="191"/>
        <item x="186"/>
        <item x="165"/>
        <item x="45"/>
        <item x="46"/>
        <item x="166"/>
        <item x="325"/>
        <item x="157"/>
        <item x="167"/>
        <item x="300"/>
        <item x="280"/>
        <item x="267"/>
        <item x="326"/>
        <item x="327"/>
        <item x="103"/>
        <item x="104"/>
        <item x="69"/>
        <item x="301"/>
        <item x="77"/>
        <item x="268"/>
        <item x="158"/>
        <item x="328"/>
        <item x="28"/>
        <item x="80"/>
        <item x="198"/>
        <item x="168"/>
        <item x="329"/>
        <item x="290"/>
        <item x="281"/>
        <item x="135"/>
        <item x="82"/>
        <item x="125"/>
        <item x="29"/>
        <item x="323"/>
        <item x="105"/>
        <item x="106"/>
        <item x="107"/>
        <item x="261"/>
        <item x="13"/>
        <item x="204"/>
        <item x="224"/>
        <item x="108"/>
        <item x="318"/>
        <item x="169"/>
        <item x="192"/>
        <item x="37"/>
        <item x="14"/>
        <item x="278"/>
        <item x="136"/>
        <item x="337"/>
        <item x="287"/>
        <item x="15"/>
        <item x="365"/>
        <item x="126"/>
        <item x="39"/>
        <item x="218"/>
        <item x="235"/>
        <item x="68"/>
        <item x="137"/>
        <item x="31"/>
        <item x="120"/>
        <item x="170"/>
        <item x="16"/>
        <item x="248"/>
        <item x="255"/>
        <item x="249"/>
        <item x="138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axis="axisPage" compact="0" outline="0" showAll="0">
      <items count="5">
        <item x="2"/>
        <item x="1"/>
        <item x="3"/>
        <item x="0"/>
        <item t="default"/>
      </items>
    </pivotField>
    <pivotField axis="axisRow" compact="0" outline="0" showAll="0">
      <items count="12">
        <item x="10"/>
        <item x="2"/>
        <item x="5"/>
        <item x="7"/>
        <item x="8"/>
        <item x="3"/>
        <item x="1"/>
        <item x="4"/>
        <item x="9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4">
    <field x="4"/>
    <field x="54"/>
    <field x="6"/>
    <field x="14"/>
  </rowFields>
  <rowItems count="104">
    <i>
      <x v="1"/>
      <x v="4"/>
      <x v="34"/>
      <x v="98"/>
    </i>
    <i r="3">
      <x v="246"/>
    </i>
    <i t="default" r="1">
      <x v="4"/>
    </i>
    <i r="1">
      <x v="7"/>
      <x v="34"/>
      <x v="18"/>
    </i>
    <i r="3">
      <x v="36"/>
    </i>
    <i r="3">
      <x v="48"/>
    </i>
    <i r="3">
      <x v="52"/>
    </i>
    <i r="3">
      <x v="62"/>
    </i>
    <i r="3">
      <x v="236"/>
    </i>
    <i r="3">
      <x v="260"/>
    </i>
    <i r="3">
      <x v="291"/>
    </i>
    <i t="default" r="1">
      <x v="7"/>
    </i>
    <i t="default">
      <x v="1"/>
    </i>
    <i>
      <x v="6"/>
      <x v="1"/>
      <x v="10"/>
      <x v="84"/>
    </i>
    <i r="3">
      <x v="168"/>
    </i>
    <i r="3">
      <x v="227"/>
    </i>
    <i r="3">
      <x v="264"/>
    </i>
    <i r="3">
      <x v="328"/>
    </i>
    <i r="3">
      <x v="329"/>
    </i>
    <i r="3">
      <x v="333"/>
    </i>
    <i r="3">
      <x v="359"/>
    </i>
    <i r="2">
      <x v="50"/>
      <x v="27"/>
    </i>
    <i r="3">
      <x v="46"/>
    </i>
    <i r="3">
      <x v="59"/>
    </i>
    <i r="3">
      <x v="223"/>
    </i>
    <i r="3">
      <x v="251"/>
    </i>
    <i r="2">
      <x v="93"/>
      <x v="83"/>
    </i>
    <i r="3">
      <x v="308"/>
    </i>
    <i r="3">
      <x v="328"/>
    </i>
    <i t="default" r="1">
      <x v="1"/>
    </i>
    <i r="1">
      <x v="7"/>
      <x v="12"/>
      <x v="36"/>
    </i>
    <i r="3">
      <x v="39"/>
    </i>
    <i r="3">
      <x v="48"/>
    </i>
    <i r="3">
      <x v="52"/>
    </i>
    <i r="3">
      <x v="102"/>
    </i>
    <i r="3">
      <x v="113"/>
    </i>
    <i r="3">
      <x v="155"/>
    </i>
    <i r="2">
      <x v="86"/>
      <x v="82"/>
    </i>
    <i r="3">
      <x v="266"/>
    </i>
    <i t="default" r="1">
      <x v="7"/>
    </i>
    <i t="default">
      <x v="6"/>
    </i>
    <i>
      <x v="19"/>
      <x v="1"/>
      <x v="54"/>
      <x v="14"/>
    </i>
    <i r="3">
      <x v="28"/>
    </i>
    <i r="3">
      <x v="61"/>
    </i>
    <i r="3">
      <x v="62"/>
    </i>
    <i r="3">
      <x v="113"/>
    </i>
    <i r="3">
      <x v="177"/>
    </i>
    <i r="3">
      <x v="279"/>
    </i>
    <i r="3">
      <x v="291"/>
    </i>
    <i r="2">
      <x v="73"/>
      <x v="14"/>
    </i>
    <i r="3">
      <x v="28"/>
    </i>
    <i r="3">
      <x v="61"/>
    </i>
    <i r="3">
      <x v="62"/>
    </i>
    <i r="3">
      <x v="113"/>
    </i>
    <i r="3">
      <x v="267"/>
    </i>
    <i r="3">
      <x v="291"/>
    </i>
    <i r="3">
      <x v="304"/>
    </i>
    <i r="3">
      <x v="308"/>
    </i>
    <i r="3">
      <x v="323"/>
    </i>
    <i r="2">
      <x v="76"/>
      <x v="29"/>
    </i>
    <i r="3">
      <x v="61"/>
    </i>
    <i r="3">
      <x v="62"/>
    </i>
    <i r="3">
      <x v="113"/>
    </i>
    <i r="3">
      <x v="167"/>
    </i>
    <i r="3">
      <x v="168"/>
    </i>
    <i r="3">
      <x v="220"/>
    </i>
    <i r="3">
      <x v="254"/>
    </i>
    <i r="3">
      <x v="291"/>
    </i>
    <i r="3">
      <x v="328"/>
    </i>
    <i r="2">
      <x v="82"/>
      <x v="18"/>
    </i>
    <i r="3">
      <x v="29"/>
    </i>
    <i r="3">
      <x v="39"/>
    </i>
    <i r="3">
      <x v="46"/>
    </i>
    <i r="3">
      <x v="109"/>
    </i>
    <i r="3">
      <x v="206"/>
    </i>
    <i r="3">
      <x v="227"/>
    </i>
    <i r="3">
      <x v="254"/>
    </i>
    <i r="3">
      <x v="264"/>
    </i>
    <i r="3">
      <x v="267"/>
    </i>
    <i r="3">
      <x v="300"/>
    </i>
    <i r="3">
      <x v="304"/>
    </i>
    <i r="3">
      <x v="308"/>
    </i>
    <i r="3">
      <x v="314"/>
    </i>
    <i r="3">
      <x v="328"/>
    </i>
    <i r="3">
      <x v="329"/>
    </i>
    <i r="3">
      <x v="333"/>
    </i>
    <i r="3">
      <x v="356"/>
    </i>
    <i t="default" r="1">
      <x v="1"/>
    </i>
    <i t="default">
      <x v="19"/>
    </i>
    <i>
      <x v="32"/>
      <x v="7"/>
      <x v="13"/>
      <x v="18"/>
    </i>
    <i r="3">
      <x v="21"/>
    </i>
    <i r="3">
      <x v="36"/>
    </i>
    <i r="3">
      <x v="41"/>
    </i>
    <i r="3">
      <x v="48"/>
    </i>
    <i r="3">
      <x v="61"/>
    </i>
    <i r="3">
      <x v="62"/>
    </i>
    <i r="3">
      <x v="113"/>
    </i>
    <i r="3">
      <x v="291"/>
    </i>
    <i r="3">
      <x v="309"/>
    </i>
    <i r="3">
      <x v="317"/>
    </i>
    <i r="2">
      <x v="88"/>
      <x v="52"/>
    </i>
    <i t="default" r="1">
      <x v="7"/>
    </i>
    <i t="default">
      <x v="32"/>
    </i>
    <i t="grand">
      <x/>
    </i>
  </rowItems>
  <colItems count="1">
    <i/>
  </colItems>
  <pageFields count="5">
    <pageField fld="58" item="0" hier="-1"/>
    <pageField fld="12" hier="-1"/>
    <pageField fld="53" item="0" hier="-1"/>
    <pageField fld="50" item="0" hier="-1"/>
    <pageField fld="51" item="0" hier="-1"/>
  </pageFields>
  <dataFields count="1">
    <dataField name="Sum of cost (inc. on cost - contingency)" fld="49" baseField="4" baseItem="1" numFmtId="164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CBD89F-496D-4A31-9834-E37B86A5D13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7:V175" firstHeaderRow="1" firstDataRow="2" firstDataCol="1" rowPageCount="4" colPageCount="1"/>
  <pivotFields count="59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42">
        <item x="6"/>
        <item x="23"/>
        <item x="5"/>
        <item x="32"/>
        <item x="21"/>
        <item x="35"/>
        <item x="36"/>
        <item x="22"/>
        <item x="12"/>
        <item x="14"/>
        <item x="8"/>
        <item x="17"/>
        <item x="11"/>
        <item x="39"/>
        <item x="0"/>
        <item x="24"/>
        <item x="25"/>
        <item x="37"/>
        <item x="20"/>
        <item x="2"/>
        <item x="3"/>
        <item x="27"/>
        <item x="13"/>
        <item x="4"/>
        <item x="19"/>
        <item x="15"/>
        <item x="31"/>
        <item x="7"/>
        <item x="34"/>
        <item x="18"/>
        <item x="26"/>
        <item x="40"/>
        <item x="1"/>
        <item x="33"/>
        <item x="38"/>
        <item x="28"/>
        <item x="16"/>
        <item x="29"/>
        <item x="30"/>
        <item x="9"/>
        <item x="10"/>
        <item t="default"/>
      </items>
    </pivotField>
    <pivotField compact="0" outline="0" showAll="0">
      <items count="184">
        <item x="53"/>
        <item x="54"/>
        <item x="55"/>
        <item x="35"/>
        <item x="56"/>
        <item x="57"/>
        <item x="58"/>
        <item x="59"/>
        <item x="36"/>
        <item x="60"/>
        <item x="61"/>
        <item x="62"/>
        <item x="172"/>
        <item x="63"/>
        <item x="64"/>
        <item x="65"/>
        <item x="66"/>
        <item x="32"/>
        <item x="8"/>
        <item x="3"/>
        <item x="67"/>
        <item x="68"/>
        <item x="69"/>
        <item x="70"/>
        <item x="71"/>
        <item x="72"/>
        <item x="37"/>
        <item x="73"/>
        <item x="74"/>
        <item x="4"/>
        <item x="27"/>
        <item x="75"/>
        <item x="76"/>
        <item x="77"/>
        <item x="78"/>
        <item x="79"/>
        <item x="155"/>
        <item x="80"/>
        <item x="156"/>
        <item x="81"/>
        <item x="18"/>
        <item x="2"/>
        <item x="28"/>
        <item x="175"/>
        <item x="174"/>
        <item x="82"/>
        <item x="83"/>
        <item x="84"/>
        <item x="85"/>
        <item x="86"/>
        <item x="182"/>
        <item x="87"/>
        <item x="88"/>
        <item x="157"/>
        <item x="89"/>
        <item x="90"/>
        <item x="91"/>
        <item x="92"/>
        <item x="41"/>
        <item x="162"/>
        <item x="93"/>
        <item x="94"/>
        <item x="95"/>
        <item x="17"/>
        <item x="30"/>
        <item x="5"/>
        <item x="38"/>
        <item x="96"/>
        <item x="21"/>
        <item x="97"/>
        <item x="98"/>
        <item x="99"/>
        <item x="100"/>
        <item x="22"/>
        <item x="101"/>
        <item x="102"/>
        <item x="39"/>
        <item x="103"/>
        <item x="31"/>
        <item x="104"/>
        <item x="173"/>
        <item x="105"/>
        <item x="23"/>
        <item x="106"/>
        <item x="180"/>
        <item x="158"/>
        <item x="107"/>
        <item x="108"/>
        <item x="109"/>
        <item x="110"/>
        <item x="12"/>
        <item x="178"/>
        <item x="176"/>
        <item x="111"/>
        <item x="112"/>
        <item x="113"/>
        <item x="14"/>
        <item x="10"/>
        <item x="165"/>
        <item x="163"/>
        <item x="114"/>
        <item x="115"/>
        <item x="116"/>
        <item x="117"/>
        <item x="118"/>
        <item x="164"/>
        <item x="119"/>
        <item x="120"/>
        <item x="121"/>
        <item x="122"/>
        <item x="9"/>
        <item x="42"/>
        <item x="43"/>
        <item x="170"/>
        <item x="44"/>
        <item x="171"/>
        <item x="45"/>
        <item x="123"/>
        <item x="177"/>
        <item x="124"/>
        <item x="159"/>
        <item x="125"/>
        <item x="126"/>
        <item x="127"/>
        <item x="128"/>
        <item x="129"/>
        <item x="130"/>
        <item x="131"/>
        <item x="40"/>
        <item x="179"/>
        <item x="132"/>
        <item x="133"/>
        <item x="16"/>
        <item x="134"/>
        <item x="135"/>
        <item x="136"/>
        <item x="137"/>
        <item x="11"/>
        <item x="138"/>
        <item x="139"/>
        <item x="140"/>
        <item x="24"/>
        <item x="141"/>
        <item x="19"/>
        <item x="142"/>
        <item x="143"/>
        <item x="144"/>
        <item x="160"/>
        <item x="161"/>
        <item x="145"/>
        <item x="168"/>
        <item x="169"/>
        <item x="146"/>
        <item x="147"/>
        <item x="148"/>
        <item x="29"/>
        <item x="149"/>
        <item x="150"/>
        <item x="166"/>
        <item x="6"/>
        <item x="46"/>
        <item x="167"/>
        <item x="47"/>
        <item x="48"/>
        <item x="7"/>
        <item x="151"/>
        <item x="13"/>
        <item x="152"/>
        <item x="153"/>
        <item x="154"/>
        <item x="20"/>
        <item x="25"/>
        <item x="49"/>
        <item x="50"/>
        <item x="33"/>
        <item x="26"/>
        <item x="51"/>
        <item x="15"/>
        <item x="34"/>
        <item x="52"/>
        <item x="1"/>
        <item x="0"/>
        <item x="181"/>
        <item t="default"/>
      </items>
    </pivotField>
    <pivotField compact="0" outline="0" showAll="0" defaultSubtotal="0">
      <items count="100">
        <item x="39"/>
        <item x="98"/>
        <item x="49"/>
        <item x="22"/>
        <item x="47"/>
        <item x="89"/>
        <item x="4"/>
        <item x="54"/>
        <item x="25"/>
        <item x="23"/>
        <item x="78"/>
        <item x="46"/>
        <item x="11"/>
        <item x="10"/>
        <item x="65"/>
        <item x="97"/>
        <item x="62"/>
        <item x="56"/>
        <item x="90"/>
        <item x="34"/>
        <item x="6"/>
        <item x="96"/>
        <item x="28"/>
        <item x="82"/>
        <item x="74"/>
        <item x="9"/>
        <item x="29"/>
        <item x="85"/>
        <item x="51"/>
        <item x="31"/>
        <item x="32"/>
        <item x="15"/>
        <item x="16"/>
        <item x="84"/>
        <item x="30"/>
        <item x="63"/>
        <item x="81"/>
        <item x="55"/>
        <item x="68"/>
        <item x="71"/>
        <item x="83"/>
        <item x="80"/>
        <item x="58"/>
        <item x="2"/>
        <item x="18"/>
        <item x="17"/>
        <item x="21"/>
        <item x="20"/>
        <item x="41"/>
        <item x="13"/>
        <item x="1"/>
        <item x="40"/>
        <item x="61"/>
        <item x="43"/>
        <item x="42"/>
        <item x="59"/>
        <item x="44"/>
        <item x="88"/>
        <item x="60"/>
        <item x="99"/>
        <item x="92"/>
        <item x="77"/>
        <item x="86"/>
        <item x="24"/>
        <item x="75"/>
        <item x="64"/>
        <item x="70"/>
        <item x="57"/>
        <item x="26"/>
        <item x="93"/>
        <item x="53"/>
        <item x="50"/>
        <item x="91"/>
        <item x="52"/>
        <item x="35"/>
        <item x="36"/>
        <item x="3"/>
        <item x="12"/>
        <item x="76"/>
        <item x="8"/>
        <item x="33"/>
        <item x="14"/>
        <item x="45"/>
        <item x="95"/>
        <item x="37"/>
        <item x="38"/>
        <item x="79"/>
        <item x="0"/>
        <item x="67"/>
        <item x="94"/>
        <item x="27"/>
        <item x="7"/>
        <item x="48"/>
        <item x="5"/>
        <item x="69"/>
        <item x="19"/>
        <item x="73"/>
        <item x="66"/>
        <item x="87"/>
        <item x="7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8">
        <item x="1"/>
        <item x="2"/>
        <item x="0"/>
        <item h="1" x="4"/>
        <item h="1" x="5"/>
        <item x="3"/>
        <item x="6"/>
        <item t="default"/>
      </items>
    </pivotField>
    <pivotField compact="0" outline="0" showAll="0"/>
    <pivotField axis="axisRow" compact="0" outline="0" showAll="0" measureFilter="1" sortType="descending">
      <items count="367">
        <item x="302"/>
        <item x="112"/>
        <item x="113"/>
        <item x="114"/>
        <item x="115"/>
        <item x="364"/>
        <item x="241"/>
        <item x="18"/>
        <item x="86"/>
        <item x="116"/>
        <item x="87"/>
        <item x="309"/>
        <item x="259"/>
        <item x="225"/>
        <item x="110"/>
        <item x="154"/>
        <item x="310"/>
        <item x="117"/>
        <item x="48"/>
        <item x="153"/>
        <item x="311"/>
        <item x="338"/>
        <item x="226"/>
        <item x="312"/>
        <item x="242"/>
        <item x="211"/>
        <item x="212"/>
        <item x="313"/>
        <item x="122"/>
        <item x="156"/>
        <item x="118"/>
        <item x="205"/>
        <item x="219"/>
        <item x="262"/>
        <item x="303"/>
        <item x="119"/>
        <item x="47"/>
        <item x="315"/>
        <item x="257"/>
        <item x="213"/>
        <item x="214"/>
        <item x="215"/>
        <item x="40"/>
        <item x="19"/>
        <item x="243"/>
        <item x="340"/>
        <item x="298"/>
        <item x="341"/>
        <item x="49"/>
        <item x="236"/>
        <item x="250"/>
        <item x="0"/>
        <item x="50"/>
        <item x="258"/>
        <item x="317"/>
        <item x="141"/>
        <item x="20"/>
        <item x="270"/>
        <item x="271"/>
        <item x="272"/>
        <item x="273"/>
        <item x="189"/>
        <item x="97"/>
        <item x="173"/>
        <item x="88"/>
        <item x="35"/>
        <item x="51"/>
        <item x="121"/>
        <item x="21"/>
        <item x="22"/>
        <item x="89"/>
        <item x="23"/>
        <item x="90"/>
        <item x="52"/>
        <item x="159"/>
        <item x="220"/>
        <item x="339"/>
        <item x="227"/>
        <item x="228"/>
        <item x="304"/>
        <item x="123"/>
        <item x="91"/>
        <item x="124"/>
        <item x="128"/>
        <item x="129"/>
        <item x="92"/>
        <item x="260"/>
        <item x="221"/>
        <item x="353"/>
        <item x="292"/>
        <item x="38"/>
        <item x="180"/>
        <item x="84"/>
        <item x="193"/>
        <item x="343"/>
        <item x="32"/>
        <item x="251"/>
        <item x="142"/>
        <item x="150"/>
        <item x="252"/>
        <item x="274"/>
        <item x="295"/>
        <item x="263"/>
        <item x="333"/>
        <item x="130"/>
        <item x="206"/>
        <item x="319"/>
        <item x="70"/>
        <item x="33"/>
        <item x="140"/>
        <item x="177"/>
        <item x="216"/>
        <item x="229"/>
        <item x="188"/>
        <item x="305"/>
        <item x="230"/>
        <item x="237"/>
        <item x="238"/>
        <item x="334"/>
        <item x="71"/>
        <item x="72"/>
        <item x="231"/>
        <item x="160"/>
        <item x="24"/>
        <item x="34"/>
        <item x="246"/>
        <item x="335"/>
        <item x="111"/>
        <item x="73"/>
        <item x="207"/>
        <item x="264"/>
        <item x="306"/>
        <item x="296"/>
        <item x="265"/>
        <item x="208"/>
        <item x="350"/>
        <item x="345"/>
        <item x="354"/>
        <item x="355"/>
        <item x="363"/>
        <item x="239"/>
        <item x="240"/>
        <item x="351"/>
        <item x="1"/>
        <item x="41"/>
        <item x="2"/>
        <item x="3"/>
        <item x="256"/>
        <item x="356"/>
        <item x="4"/>
        <item x="347"/>
        <item x="357"/>
        <item x="348"/>
        <item x="358"/>
        <item x="359"/>
        <item x="360"/>
        <item x="361"/>
        <item x="349"/>
        <item x="362"/>
        <item x="344"/>
        <item x="352"/>
        <item x="244"/>
        <item x="143"/>
        <item x="144"/>
        <item x="346"/>
        <item x="127"/>
        <item x="93"/>
        <item x="74"/>
        <item x="109"/>
        <item x="194"/>
        <item x="222"/>
        <item x="174"/>
        <item x="25"/>
        <item x="26"/>
        <item x="27"/>
        <item x="195"/>
        <item x="196"/>
        <item x="197"/>
        <item x="209"/>
        <item x="36"/>
        <item x="152"/>
        <item x="5"/>
        <item x="320"/>
        <item x="161"/>
        <item x="54"/>
        <item x="55"/>
        <item x="131"/>
        <item x="56"/>
        <item x="342"/>
        <item x="181"/>
        <item x="57"/>
        <item x="182"/>
        <item x="58"/>
        <item x="210"/>
        <item x="293"/>
        <item x="94"/>
        <item x="276"/>
        <item x="277"/>
        <item x="284"/>
        <item x="285"/>
        <item x="286"/>
        <item x="288"/>
        <item x="232"/>
        <item x="59"/>
        <item x="60"/>
        <item x="61"/>
        <item x="75"/>
        <item x="95"/>
        <item x="162"/>
        <item x="30"/>
        <item x="253"/>
        <item x="6"/>
        <item x="175"/>
        <item x="7"/>
        <item x="62"/>
        <item x="199"/>
        <item x="217"/>
        <item x="63"/>
        <item x="291"/>
        <item x="96"/>
        <item x="8"/>
        <item x="321"/>
        <item x="200"/>
        <item x="201"/>
        <item x="233"/>
        <item x="132"/>
        <item x="307"/>
        <item x="76"/>
        <item x="282"/>
        <item x="297"/>
        <item x="322"/>
        <item x="223"/>
        <item x="145"/>
        <item x="234"/>
        <item x="176"/>
        <item x="269"/>
        <item x="53"/>
        <item x="283"/>
        <item x="42"/>
        <item x="64"/>
        <item x="9"/>
        <item x="85"/>
        <item x="65"/>
        <item x="163"/>
        <item x="155"/>
        <item x="190"/>
        <item x="151"/>
        <item x="331"/>
        <item x="43"/>
        <item x="332"/>
        <item x="254"/>
        <item x="316"/>
        <item x="98"/>
        <item x="78"/>
        <item x="314"/>
        <item x="146"/>
        <item x="178"/>
        <item x="202"/>
        <item x="133"/>
        <item x="99"/>
        <item x="83"/>
        <item x="100"/>
        <item x="147"/>
        <item x="275"/>
        <item x="101"/>
        <item x="102"/>
        <item x="187"/>
        <item x="289"/>
        <item x="179"/>
        <item x="148"/>
        <item x="139"/>
        <item x="247"/>
        <item x="266"/>
        <item x="10"/>
        <item x="183"/>
        <item x="79"/>
        <item x="164"/>
        <item x="308"/>
        <item x="11"/>
        <item x="336"/>
        <item x="149"/>
        <item x="203"/>
        <item x="324"/>
        <item x="245"/>
        <item x="66"/>
        <item x="294"/>
        <item x="67"/>
        <item x="44"/>
        <item x="330"/>
        <item x="184"/>
        <item x="12"/>
        <item x="81"/>
        <item x="279"/>
        <item x="299"/>
        <item x="171"/>
        <item x="172"/>
        <item x="134"/>
        <item x="185"/>
        <item x="191"/>
        <item x="186"/>
        <item x="165"/>
        <item x="45"/>
        <item x="46"/>
        <item x="166"/>
        <item x="325"/>
        <item x="157"/>
        <item x="167"/>
        <item x="300"/>
        <item x="280"/>
        <item x="267"/>
        <item x="326"/>
        <item x="327"/>
        <item x="103"/>
        <item x="104"/>
        <item x="69"/>
        <item x="301"/>
        <item x="77"/>
        <item x="268"/>
        <item x="158"/>
        <item x="328"/>
        <item x="28"/>
        <item x="80"/>
        <item x="198"/>
        <item x="168"/>
        <item x="329"/>
        <item x="290"/>
        <item x="281"/>
        <item x="135"/>
        <item x="82"/>
        <item x="125"/>
        <item x="29"/>
        <item x="323"/>
        <item x="105"/>
        <item x="106"/>
        <item x="107"/>
        <item x="261"/>
        <item x="13"/>
        <item x="204"/>
        <item x="224"/>
        <item x="108"/>
        <item x="318"/>
        <item x="169"/>
        <item x="192"/>
        <item x="37"/>
        <item x="14"/>
        <item x="278"/>
        <item x="136"/>
        <item x="337"/>
        <item x="287"/>
        <item x="15"/>
        <item x="365"/>
        <item x="126"/>
        <item x="39"/>
        <item x="218"/>
        <item x="235"/>
        <item x="68"/>
        <item x="137"/>
        <item x="31"/>
        <item x="120"/>
        <item x="170"/>
        <item x="16"/>
        <item x="248"/>
        <item x="255"/>
        <item x="249"/>
        <item x="13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>
      <items count="5">
        <item x="2"/>
        <item x="1"/>
        <item x="3"/>
        <item x="0"/>
        <item t="default"/>
      </items>
    </pivotField>
    <pivotField compact="0" outline="0" showAll="0">
      <items count="12">
        <item x="10"/>
        <item x="2"/>
        <item x="5"/>
        <item x="7"/>
        <item x="8"/>
        <item x="3"/>
        <item x="1"/>
        <item x="4"/>
        <item x="9"/>
        <item x="6"/>
        <item x="0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</pivotFields>
  <rowFields count="1">
    <field x="14"/>
  </rowFields>
  <rowItems count="167">
    <i>
      <x v="113"/>
    </i>
    <i>
      <x v="28"/>
    </i>
    <i>
      <x v="52"/>
    </i>
    <i>
      <x v="48"/>
    </i>
    <i>
      <x v="291"/>
    </i>
    <i>
      <x v="36"/>
    </i>
    <i>
      <x v="54"/>
    </i>
    <i>
      <x v="46"/>
    </i>
    <i>
      <x v="317"/>
    </i>
    <i>
      <x v="27"/>
    </i>
    <i>
      <x v="61"/>
    </i>
    <i>
      <x v="267"/>
    </i>
    <i>
      <x v="309"/>
    </i>
    <i>
      <x v="336"/>
    </i>
    <i>
      <x v="308"/>
    </i>
    <i>
      <x v="227"/>
    </i>
    <i>
      <x v="14"/>
    </i>
    <i>
      <x v="168"/>
    </i>
    <i>
      <x v="294"/>
    </i>
    <i>
      <x v="62"/>
    </i>
    <i>
      <x v="281"/>
    </i>
    <i>
      <x v="20"/>
    </i>
    <i>
      <x v="277"/>
    </i>
    <i>
      <x v="82"/>
    </i>
    <i>
      <x v="266"/>
    </i>
    <i>
      <x v="293"/>
    </i>
    <i>
      <x v="341"/>
    </i>
    <i>
      <x v="107"/>
    </i>
    <i>
      <x v="254"/>
    </i>
    <i>
      <x/>
    </i>
    <i>
      <x v="359"/>
    </i>
    <i>
      <x v="125"/>
    </i>
    <i>
      <x v="275"/>
    </i>
    <i>
      <x v="11"/>
    </i>
    <i>
      <x v="328"/>
    </i>
    <i>
      <x v="84"/>
    </i>
    <i>
      <x v="355"/>
    </i>
    <i>
      <x v="264"/>
    </i>
    <i>
      <x v="329"/>
    </i>
    <i>
      <x v="123"/>
    </i>
    <i>
      <x v="76"/>
    </i>
    <i>
      <x v="223"/>
    </i>
    <i>
      <x v="357"/>
    </i>
    <i>
      <x v="177"/>
    </i>
    <i>
      <x v="320"/>
    </i>
    <i>
      <x v="29"/>
    </i>
    <i>
      <x v="262"/>
    </i>
    <i>
      <x v="63"/>
    </i>
    <i>
      <x v="26"/>
    </i>
    <i>
      <x v="222"/>
    </i>
    <i>
      <x v="230"/>
    </i>
    <i>
      <x v="41"/>
    </i>
    <i>
      <x v="85"/>
    </i>
    <i>
      <x v="83"/>
    </i>
    <i>
      <x v="18"/>
    </i>
    <i>
      <x v="334"/>
    </i>
    <i>
      <x v="303"/>
    </i>
    <i>
      <x v="39"/>
    </i>
    <i>
      <x v="271"/>
    </i>
    <i>
      <x v="325"/>
    </i>
    <i>
      <x v="314"/>
    </i>
    <i>
      <x v="7"/>
    </i>
    <i>
      <x v="16"/>
    </i>
    <i>
      <x v="60"/>
    </i>
    <i>
      <x v="43"/>
    </i>
    <i>
      <x v="58"/>
    </i>
    <i>
      <x v="37"/>
    </i>
    <i>
      <x v="315"/>
    </i>
    <i>
      <x v="258"/>
    </i>
    <i>
      <x v="79"/>
    </i>
    <i>
      <x v="57"/>
    </i>
    <i>
      <x v="333"/>
    </i>
    <i>
      <x v="302"/>
    </i>
    <i>
      <x v="234"/>
    </i>
    <i>
      <x v="251"/>
    </i>
    <i>
      <x v="102"/>
    </i>
    <i>
      <x v="174"/>
    </i>
    <i>
      <x v="17"/>
    </i>
    <i>
      <x v="44"/>
    </i>
    <i>
      <x v="32"/>
    </i>
    <i>
      <x v="313"/>
    </i>
    <i>
      <x v="229"/>
    </i>
    <i>
      <x v="269"/>
    </i>
    <i>
      <x v="73"/>
    </i>
    <i>
      <x v="270"/>
    </i>
    <i>
      <x v="13"/>
    </i>
    <i>
      <x v="268"/>
    </i>
    <i>
      <x v="186"/>
    </i>
    <i>
      <x v="104"/>
    </i>
    <i>
      <x v="307"/>
    </i>
    <i>
      <x v="212"/>
    </i>
    <i>
      <x v="53"/>
    </i>
    <i>
      <x v="38"/>
    </i>
    <i>
      <x v="232"/>
    </i>
    <i>
      <x v="321"/>
    </i>
    <i>
      <x v="242"/>
    </i>
    <i>
      <x v="288"/>
    </i>
    <i>
      <x v="169"/>
    </i>
    <i>
      <x v="30"/>
    </i>
    <i>
      <x v="12"/>
    </i>
    <i>
      <x v="101"/>
    </i>
    <i>
      <x v="40"/>
    </i>
    <i>
      <x v="312"/>
    </i>
    <i>
      <x v="22"/>
    </i>
    <i>
      <x v="243"/>
    </i>
    <i>
      <x v="301"/>
    </i>
    <i>
      <x v="332"/>
    </i>
    <i>
      <x v="87"/>
    </i>
    <i>
      <x v="81"/>
    </i>
    <i>
      <x v="33"/>
    </i>
    <i>
      <x v="342"/>
    </i>
    <i>
      <x v="283"/>
    </i>
    <i>
      <x v="8"/>
    </i>
    <i>
      <x v="265"/>
    </i>
    <i>
      <x v="245"/>
    </i>
    <i>
      <x v="257"/>
    </i>
    <i>
      <x v="118"/>
    </i>
    <i>
      <x v="255"/>
    </i>
    <i>
      <x v="261"/>
    </i>
    <i>
      <x v="278"/>
    </i>
    <i>
      <x v="285"/>
    </i>
    <i>
      <x v="173"/>
    </i>
    <i>
      <x v="115"/>
    </i>
    <i>
      <x v="78"/>
    </i>
    <i>
      <x v="253"/>
    </i>
    <i>
      <x v="339"/>
    </i>
    <i>
      <x v="134"/>
    </i>
    <i>
      <x v="263"/>
    </i>
    <i>
      <x v="175"/>
    </i>
    <i>
      <x v="112"/>
    </i>
    <i>
      <x v="252"/>
    </i>
    <i>
      <x v="235"/>
    </i>
    <i>
      <x v="209"/>
    </i>
    <i>
      <x v="31"/>
    </i>
    <i>
      <x v="205"/>
    </i>
    <i>
      <x v="105"/>
    </i>
    <i>
      <x v="331"/>
    </i>
    <i>
      <x v="176"/>
    </i>
    <i>
      <x v="220"/>
    </i>
    <i>
      <x v="276"/>
    </i>
    <i>
      <x v="259"/>
    </i>
    <i>
      <x v="68"/>
    </i>
    <i>
      <x v="99"/>
    </i>
    <i>
      <x v="330"/>
    </i>
    <i>
      <x v="236"/>
    </i>
    <i>
      <x v="93"/>
    </i>
    <i>
      <x v="178"/>
    </i>
    <i>
      <x v="72"/>
    </i>
    <i>
      <x v="56"/>
    </i>
    <i>
      <x v="322"/>
    </i>
    <i>
      <x v="182"/>
    </i>
    <i>
      <x v="248"/>
    </i>
    <i>
      <x v="184"/>
    </i>
    <i>
      <x v="172"/>
    </i>
    <i>
      <x v="193"/>
    </i>
    <i>
      <x v="231"/>
    </i>
    <i>
      <x v="216"/>
    </i>
    <i>
      <x v="128"/>
    </i>
    <i>
      <x v="233"/>
    </i>
    <i>
      <x v="67"/>
    </i>
    <i>
      <x v="70"/>
    </i>
    <i>
      <x v="64"/>
    </i>
    <i>
      <x v="203"/>
    </i>
    <i>
      <x v="106"/>
    </i>
    <i>
      <x v="247"/>
    </i>
    <i>
      <x v="103"/>
    </i>
    <i t="grand">
      <x/>
    </i>
  </rowItems>
  <colFields count="1">
    <field x="4"/>
  </colFields>
  <colItems count="21">
    <i>
      <x/>
    </i>
    <i>
      <x v="2"/>
    </i>
    <i>
      <x v="3"/>
    </i>
    <i>
      <x v="4"/>
    </i>
    <i>
      <x v="5"/>
    </i>
    <i>
      <x v="7"/>
    </i>
    <i>
      <x v="9"/>
    </i>
    <i>
      <x v="11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34"/>
    </i>
    <i>
      <x v="36"/>
    </i>
    <i>
      <x v="39"/>
    </i>
    <i>
      <x v="40"/>
    </i>
    <i t="grand">
      <x/>
    </i>
  </colItems>
  <pageFields count="4">
    <pageField fld="58" item="1" hier="-1"/>
    <pageField fld="12" hier="-1"/>
    <pageField fld="50" item="0" hier="-1"/>
    <pageField fld="51" item="0" hier="-1"/>
  </pageFields>
  <dataFields count="1">
    <dataField name="Sum of cost (inc. on cost - contingency)" fld="49" baseField="4" baseItem="1" numFmtId="164"/>
  </dataFields>
  <pivotTableStyleInfo name="PivotStyleMedium10" showRowHeaders="1" showColHeaders="1" showRowStripes="0" showColStripes="0" showLastColumn="1"/>
  <filters count="1">
    <filter fld="1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FF4CB0-A428-4D34-B674-394CD27FC67F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5:J50" firstHeaderRow="1" firstDataRow="2" firstDataCol="3" rowPageCount="2" colPageCount="1"/>
  <pivotFields count="59">
    <pivotField compact="0" outline="0" showAll="0"/>
    <pivotField compact="0" outline="0" showAll="0"/>
    <pivotField compact="0" outline="0" showAll="0"/>
    <pivotField axis="axisRow" compact="0" outline="0" showAll="0" defaultSubtotal="0">
      <items count="41">
        <item x="23"/>
        <item x="6"/>
        <item x="5"/>
        <item x="14"/>
        <item x="17"/>
        <item x="11"/>
        <item x="0"/>
        <item x="24"/>
        <item x="25"/>
        <item x="20"/>
        <item x="2"/>
        <item x="3"/>
        <item x="26"/>
        <item x="27"/>
        <item x="1"/>
        <item x="28"/>
        <item x="29"/>
        <item x="30"/>
        <item x="31"/>
        <item x="32"/>
        <item x="4"/>
        <item x="15"/>
        <item x="21"/>
        <item x="19"/>
        <item x="16"/>
        <item x="9"/>
        <item x="33"/>
        <item x="7"/>
        <item x="34"/>
        <item x="35"/>
        <item x="36"/>
        <item x="22"/>
        <item x="12"/>
        <item x="37"/>
        <item x="8"/>
        <item x="13"/>
        <item x="38"/>
        <item x="39"/>
        <item x="18"/>
        <item x="10"/>
        <item x="40"/>
      </items>
    </pivotField>
    <pivotField axis="axisRow" compact="0" outline="0" showAll="0">
      <items count="42">
        <item x="6"/>
        <item x="23"/>
        <item x="5"/>
        <item x="32"/>
        <item x="21"/>
        <item x="35"/>
        <item x="36"/>
        <item x="22"/>
        <item x="12"/>
        <item x="14"/>
        <item x="8"/>
        <item x="17"/>
        <item x="11"/>
        <item x="39"/>
        <item x="0"/>
        <item x="24"/>
        <item x="25"/>
        <item x="37"/>
        <item x="20"/>
        <item x="2"/>
        <item x="3"/>
        <item x="27"/>
        <item x="13"/>
        <item x="4"/>
        <item x="19"/>
        <item x="15"/>
        <item x="31"/>
        <item x="7"/>
        <item x="34"/>
        <item x="18"/>
        <item x="26"/>
        <item x="40"/>
        <item x="1"/>
        <item x="33"/>
        <item x="38"/>
        <item x="28"/>
        <item x="16"/>
        <item x="29"/>
        <item n="WINGFIELD (LEASED) - 261 SCHUMACHER ROAD  " x="30"/>
        <item x="9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multipleItemSelectionAllowed="1" showAll="0">
      <items count="8">
        <item x="1"/>
        <item x="2"/>
        <item x="0"/>
        <item x="4"/>
        <item x="5"/>
        <item x="3"/>
        <item h="1"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Project site type" axis="axisRow" compact="0" outline="0" showAll="0">
      <items count="3">
        <item x="0"/>
        <item x="1"/>
        <item t="default"/>
      </items>
    </pivotField>
  </pivotFields>
  <rowFields count="3">
    <field x="58"/>
    <field x="3"/>
    <field x="4"/>
  </rowFields>
  <rowItems count="44">
    <i>
      <x/>
      <x/>
      <x v="1"/>
    </i>
    <i r="1">
      <x v="6"/>
      <x v="14"/>
    </i>
    <i r="1">
      <x v="10"/>
      <x v="19"/>
    </i>
    <i r="1">
      <x v="14"/>
      <x v="32"/>
    </i>
    <i r="1">
      <x v="30"/>
      <x v="6"/>
    </i>
    <i r="1">
      <x v="40"/>
      <x v="31"/>
    </i>
    <i t="default">
      <x/>
    </i>
    <i>
      <x v="1"/>
      <x v="1"/>
      <x/>
    </i>
    <i r="1">
      <x v="2"/>
      <x v="2"/>
    </i>
    <i r="1">
      <x v="3"/>
      <x v="9"/>
    </i>
    <i r="1">
      <x v="4"/>
      <x v="11"/>
    </i>
    <i r="1">
      <x v="5"/>
      <x v="12"/>
    </i>
    <i r="1">
      <x v="7"/>
      <x v="15"/>
    </i>
    <i r="1">
      <x v="8"/>
      <x v="16"/>
    </i>
    <i r="1">
      <x v="9"/>
      <x v="18"/>
    </i>
    <i r="1">
      <x v="11"/>
      <x v="20"/>
    </i>
    <i r="1">
      <x v="12"/>
      <x v="30"/>
    </i>
    <i r="1">
      <x v="13"/>
      <x v="21"/>
    </i>
    <i r="1">
      <x v="15"/>
      <x v="35"/>
    </i>
    <i r="1">
      <x v="16"/>
      <x v="37"/>
    </i>
    <i r="1">
      <x v="17"/>
      <x v="38"/>
    </i>
    <i r="1">
      <x v="18"/>
      <x v="26"/>
    </i>
    <i r="1">
      <x v="19"/>
      <x v="3"/>
    </i>
    <i r="1">
      <x v="20"/>
      <x v="23"/>
    </i>
    <i r="1">
      <x v="21"/>
      <x v="25"/>
    </i>
    <i r="1">
      <x v="22"/>
      <x v="4"/>
    </i>
    <i r="1">
      <x v="23"/>
      <x v="24"/>
    </i>
    <i r="1">
      <x v="24"/>
      <x v="36"/>
    </i>
    <i r="1">
      <x v="25"/>
      <x v="39"/>
    </i>
    <i r="1">
      <x v="26"/>
      <x v="33"/>
    </i>
    <i r="1">
      <x v="27"/>
      <x v="27"/>
    </i>
    <i r="1">
      <x v="28"/>
      <x v="28"/>
    </i>
    <i r="1">
      <x v="29"/>
      <x v="5"/>
    </i>
    <i r="1">
      <x v="31"/>
      <x v="7"/>
    </i>
    <i r="1">
      <x v="32"/>
      <x v="8"/>
    </i>
    <i r="1">
      <x v="33"/>
      <x v="17"/>
    </i>
    <i r="1">
      <x v="34"/>
      <x v="10"/>
    </i>
    <i r="1">
      <x v="35"/>
      <x v="22"/>
    </i>
    <i r="1">
      <x v="36"/>
      <x v="34"/>
    </i>
    <i r="1">
      <x v="37"/>
      <x v="13"/>
    </i>
    <i r="1">
      <x v="38"/>
      <x v="29"/>
    </i>
    <i r="1">
      <x v="39"/>
      <x v="40"/>
    </i>
    <i t="default">
      <x v="1"/>
    </i>
    <i t="grand">
      <x/>
    </i>
  </rowItems>
  <colFields count="1">
    <field x="1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0" hier="-1"/>
    <pageField fld="51" hier="-1"/>
  </pageFields>
  <dataFields count="1">
    <dataField name="Sum of Cost" fld="18" baseField="4" baseItem="1" numFmtId="164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F83A65-0822-4312-8EBB-B23050C7073B}" name="Table1" displayName="Table1" ref="A1:AD2163" totalsRowShown="0">
  <autoFilter ref="A1:AD2163" xr:uid="{2D4B79AD-D4B5-42B6-80FB-00C223EF5C48}"/>
  <tableColumns count="30">
    <tableColumn id="4" xr3:uid="{F0AEECE7-9F29-4696-97C1-64D559DA2938}" name="LL1 Code"/>
    <tableColumn id="5" xr3:uid="{FCEF49F6-2A4D-4E8E-8BBD-1336F855A1A6}" name="LL1 Name" dataDxfId="14"/>
    <tableColumn id="6" xr3:uid="{9E20FC20-F659-4807-983F-74BFA9B8ABDD}" name="LL2 Code" dataDxfId="13"/>
    <tableColumn id="7" xr3:uid="{8D8F0585-D9E4-4A15-8565-86F21F7DE30A}" name="LL2 Name" dataDxfId="12"/>
    <tableColumn id="8" xr3:uid="{8C7902E8-8096-4CEF-856C-90116CEB82F3}" name="LL3 Code" dataDxfId="11"/>
    <tableColumn id="9" xr3:uid="{7BE5630B-ACD9-4A39-AD8A-12C922B97B41}" name="LL3 Name" dataDxfId="10"/>
    <tableColumn id="10" xr3:uid="{07921D89-0A62-4583-82FF-B01D56E5E3E8}" name="Element Code" dataDxfId="9"/>
    <tableColumn id="11" xr3:uid="{EA5E3791-6ED9-43F3-ADEC-4A251F1A33BA}" name="Element" dataDxfId="8"/>
    <tableColumn id="12" xr3:uid="{FC16A652-3007-4902-B1E3-B462CBE8530E}" name="MH Code" dataDxfId="7"/>
    <tableColumn id="13" xr3:uid="{4FB77A41-D26A-4A1C-996A-14C514CC0FDB}" name="Main Heading" dataDxfId="6"/>
    <tableColumn id="14" xr3:uid="{73A1D4AD-B84B-466F-A81C-EB0B86707BF0}" name="Item Code"/>
    <tableColumn id="15" xr3:uid="{5811C788-7366-4E31-A17A-817B057B9B85}" name="Item Description" dataDxfId="5"/>
    <tableColumn id="16" xr3:uid="{0BDA1DD7-10FA-4C00-8E66-CE834CAB94E6}" name="Unit" dataDxfId="4"/>
    <tableColumn id="17" xr3:uid="{4AE2F5D9-D846-42F0-B38A-D7EFA4CAC0E1}" name="Qty"/>
    <tableColumn id="18" xr3:uid="{9D64A43B-B887-4BAB-B012-CE9DD068E51F}" name="Rate"/>
    <tableColumn id="19" xr3:uid="{52F63BAB-5443-47BF-93C3-7EDA8B454EA1}" name="Cost"/>
    <tableColumn id="40" xr3:uid="{93294429-D6B3-4BC8-A36D-E5D507500C27}" name="total cost (of direct)"/>
    <tableColumn id="41" xr3:uid="{540875AB-5531-4F22-BE9A-ECA5EE132069}" name="on cost multiplier"/>
    <tableColumn id="42" xr3:uid="{F0360133-2BCB-4590-AA87-BD2D3A078F29}" name="cost (inc. on costs)"/>
    <tableColumn id="43" xr3:uid="{EC3B917F-345E-4D31-9183-3EF4F99D8E23}" name="direct / on costs" dataDxfId="3"/>
    <tableColumn id="47" xr3:uid="{F43B7B25-9646-4B8C-A719-28643D04133E}" name="Major Project site"/>
    <tableColumn id="48" xr3:uid="{7C44DBDD-09C5-4AB7-A804-3FDF67083AD6}" name="Metro"/>
    <tableColumn id="49" xr3:uid="{6C256119-A3A6-4045-9336-5D564AA5D348}" name="ex contingency multiplier"/>
    <tableColumn id="50" xr3:uid="{80ADCC05-BAE7-41A6-9B6C-32E98DC35435}" name="cost (inc. on cost - contingency)"/>
    <tableColumn id="51" xr3:uid="{217A1E78-93F6-4D2E-B61D-7DE9358E0F2E}" name="Old adjustments"/>
    <tableColumn id="52" xr3:uid="{4B33C7EB-FFCB-4BD0-9C66-4D587FAB6FB5}" name="New adjustments"/>
    <tableColumn id="54" xr3:uid="{4AE55DBB-5BE4-4AC3-8370-7C1534632DB5}" name="CBA-Other" dataDxfId="2"/>
    <tableColumn id="55" xr3:uid="{33C7432C-5214-49F0-85EC-34E6F987328F}" name="Facility" dataDxfId="1"/>
    <tableColumn id="58" xr3:uid="{B2259CEB-2BE3-4B53-9483-3D493BA56261}" name="Property location" dataDxfId="0"/>
    <tableColumn id="1" xr3:uid="{3D2B4B45-8748-4CD8-9358-23E6E9E767B0}" name="Project site typ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8609-EE40-418A-8606-F0C24A8AD447}">
  <dimension ref="A1:V51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7" sqref="C27"/>
    </sheetView>
  </sheetViews>
  <sheetFormatPr defaultRowHeight="15" x14ac:dyDescent="0.25"/>
  <cols>
    <col min="1" max="1" width="22.140625" bestFit="1" customWidth="1"/>
    <col min="2" max="2" width="8.85546875" bestFit="1" customWidth="1"/>
    <col min="3" max="3" width="52.28515625" bestFit="1" customWidth="1"/>
    <col min="4" max="7" width="15.28515625" customWidth="1"/>
    <col min="8" max="8" width="27.28515625" bestFit="1" customWidth="1"/>
    <col min="9" max="9" width="17.7109375" customWidth="1"/>
    <col min="10" max="10" width="3" customWidth="1"/>
    <col min="11" max="11" width="39.85546875" bestFit="1" customWidth="1"/>
    <col min="12" max="12" width="17" customWidth="1"/>
    <col min="13" max="13" width="2.7109375" customWidth="1"/>
    <col min="14" max="14" width="32.140625" bestFit="1" customWidth="1"/>
    <col min="15" max="15" width="16.85546875" customWidth="1"/>
    <col min="16" max="16" width="3.42578125" customWidth="1"/>
    <col min="17" max="17" width="31.7109375" bestFit="1" customWidth="1"/>
    <col min="18" max="18" width="18.5703125" customWidth="1"/>
    <col min="19" max="19" width="3.28515625" customWidth="1"/>
    <col min="20" max="20" width="33.85546875" bestFit="1" customWidth="1"/>
    <col min="21" max="21" width="17.5703125" customWidth="1"/>
    <col min="22" max="22" width="13.42578125" bestFit="1" customWidth="1"/>
  </cols>
  <sheetData>
    <row r="1" spans="1:21" x14ac:dyDescent="0.25">
      <c r="A1" s="9"/>
      <c r="B1" s="9"/>
      <c r="C1" s="9"/>
      <c r="D1" s="30" t="s">
        <v>860</v>
      </c>
      <c r="E1" s="30"/>
      <c r="F1" s="30"/>
      <c r="G1" s="30"/>
      <c r="H1" s="17" t="s">
        <v>872</v>
      </c>
      <c r="I1" s="9" t="s">
        <v>864</v>
      </c>
      <c r="K1" s="9" t="s">
        <v>877</v>
      </c>
      <c r="L1" s="9"/>
      <c r="N1" s="9" t="s">
        <v>881</v>
      </c>
      <c r="O1" s="9"/>
      <c r="Q1" s="9" t="s">
        <v>879</v>
      </c>
      <c r="R1" s="9"/>
      <c r="T1" s="9" t="s">
        <v>882</v>
      </c>
      <c r="U1" s="9"/>
    </row>
    <row r="2" spans="1:21" x14ac:dyDescent="0.25">
      <c r="A2" s="9" t="s">
        <v>859</v>
      </c>
      <c r="B2" s="9" t="s">
        <v>0</v>
      </c>
      <c r="C2" s="9" t="s">
        <v>1</v>
      </c>
      <c r="D2" s="9" t="s">
        <v>861</v>
      </c>
      <c r="E2" s="9" t="s">
        <v>190</v>
      </c>
      <c r="F2" s="9" t="s">
        <v>862</v>
      </c>
      <c r="G2" s="9" t="s">
        <v>863</v>
      </c>
      <c r="H2" s="17" t="s">
        <v>863</v>
      </c>
      <c r="I2" s="9" t="s">
        <v>863</v>
      </c>
      <c r="K2" s="9" t="s">
        <v>875</v>
      </c>
      <c r="L2" s="9" t="s">
        <v>876</v>
      </c>
      <c r="N2" s="9" t="s">
        <v>880</v>
      </c>
      <c r="O2" s="9" t="s">
        <v>190</v>
      </c>
      <c r="Q2" s="9" t="s">
        <v>880</v>
      </c>
      <c r="R2" s="9" t="s">
        <v>190</v>
      </c>
      <c r="T2" s="9" t="s">
        <v>880</v>
      </c>
      <c r="U2" s="9" t="s">
        <v>190</v>
      </c>
    </row>
    <row r="3" spans="1:21" x14ac:dyDescent="0.25">
      <c r="A3" s="10" t="s">
        <v>850</v>
      </c>
      <c r="B3" s="10">
        <v>1</v>
      </c>
      <c r="C3" s="10" t="s">
        <v>184</v>
      </c>
      <c r="D3" s="11">
        <f>SUMIFS(Table1[Cost],Table1[LL1 Code],$B3,Table1[direct / on costs],"direct")</f>
        <v>9275365</v>
      </c>
      <c r="E3" s="11">
        <f>SUMIFS(Table1[Cost],Table1[LL1 Code],$B3,Table1[Element Code],"CT")</f>
        <v>929000</v>
      </c>
      <c r="F3" s="11">
        <f>SUMIFS(Table1[Cost],Table1[LL1 Code],$B3,Table1[direct / on costs],"on costs")-E3</f>
        <v>4727026.3900000006</v>
      </c>
      <c r="G3" s="12">
        <f>D3+E3+F3</f>
        <v>14931391.390000001</v>
      </c>
      <c r="H3" s="18">
        <f>SUMIFS(Table1[cost (inc. on costs)],Table1[LL1 Code],$B3,Table1[direct / on costs],"direct",Table1[Old adjustments],FALSE)</f>
        <v>14931391.389999999</v>
      </c>
      <c r="I3" s="11">
        <f>SUMIFS(Table1[cost (inc. on cost - contingency)],Table1[LL1 Code],$B3,Table1[direct / on costs],"direct",Table1[Old adjustments],FALSE,Table1[New adjustments],FALSE)</f>
        <v>11528951.427598776</v>
      </c>
      <c r="J3" s="5"/>
      <c r="K3" s="6">
        <f>G3-H3</f>
        <v>0</v>
      </c>
      <c r="L3" s="6">
        <f>G3-I3</f>
        <v>3402439.9624012243</v>
      </c>
      <c r="N3" s="25">
        <f t="shared" ref="N3:N8" si="0">(K3/1000000-O3)</f>
        <v>0</v>
      </c>
      <c r="O3" s="25">
        <f t="shared" ref="O3:O8" si="1">K3*E3/G3/1000000</f>
        <v>0</v>
      </c>
      <c r="Q3" s="25">
        <f t="shared" ref="Q3:Q8" si="2">L3/1000000-R3</f>
        <v>2.4734399624012244</v>
      </c>
      <c r="R3" s="25">
        <f t="shared" ref="R3:R8" si="3">E3/1000000</f>
        <v>0.92900000000000005</v>
      </c>
      <c r="T3" s="25">
        <f>Q3-N3</f>
        <v>2.4734399624012244</v>
      </c>
      <c r="U3" s="25">
        <f>R3-O3</f>
        <v>0.92900000000000005</v>
      </c>
    </row>
    <row r="4" spans="1:21" x14ac:dyDescent="0.25">
      <c r="A4" s="10"/>
      <c r="B4" s="10">
        <v>7</v>
      </c>
      <c r="C4" s="10" t="s">
        <v>29</v>
      </c>
      <c r="D4" s="11">
        <f>SUMIFS(Table1[Cost],Table1[LL1 Code],$B4,Table1[direct / on costs],"direct")</f>
        <v>10190556</v>
      </c>
      <c r="E4" s="11">
        <f>SUMIFS(Table1[Cost],Table1[LL1 Code],$B4,Table1[Element Code],"CT")</f>
        <v>1019500</v>
      </c>
      <c r="F4" s="11">
        <f>SUMIFS(Table1[Cost],Table1[LL1 Code],$B4,Table1[direct / on costs],"on costs")-E4</f>
        <v>5185738.74</v>
      </c>
      <c r="G4" s="12">
        <f t="shared" ref="G4:G42" si="4">D4+E4+F4</f>
        <v>16395794.74</v>
      </c>
      <c r="H4" s="18">
        <f>SUMIFS(Table1[cost (inc. on costs)],Table1[LL1 Code],$B4,Table1[direct / on costs],"direct",Table1[Old adjustments],FALSE)</f>
        <v>7295794.7400000021</v>
      </c>
      <c r="I4" s="11">
        <f>SUMIFS(Table1[cost (inc. on cost - contingency)],Table1[LL1 Code],$B4,Table1[direct / on costs],"direct",Table1[Old adjustments],FALSE,Table1[New adjustments],FALSE)</f>
        <v>6276294.7399999965</v>
      </c>
      <c r="J4" s="5"/>
      <c r="K4" s="6">
        <f t="shared" ref="K4:K42" si="5">G4-H4</f>
        <v>9099999.9999999981</v>
      </c>
      <c r="L4" s="6">
        <f t="shared" ref="L4:L42" si="6">G4-I4</f>
        <v>10119500.000000004</v>
      </c>
      <c r="N4" s="25">
        <f t="shared" si="0"/>
        <v>8.5341567367047908</v>
      </c>
      <c r="O4" s="25">
        <f t="shared" si="1"/>
        <v>0.56584326329520751</v>
      </c>
      <c r="Q4" s="25">
        <f t="shared" si="2"/>
        <v>9.1000000000000032</v>
      </c>
      <c r="R4" s="25">
        <f t="shared" si="3"/>
        <v>1.0195000000000001</v>
      </c>
      <c r="T4" s="25">
        <f t="shared" ref="T4:T42" si="7">Q4-N4</f>
        <v>0.5658432632952124</v>
      </c>
      <c r="U4" s="25">
        <f t="shared" ref="U4:U42" si="8">R4-O4</f>
        <v>0.45365673670479256</v>
      </c>
    </row>
    <row r="5" spans="1:21" x14ac:dyDescent="0.25">
      <c r="A5" s="10"/>
      <c r="B5" s="10">
        <v>11</v>
      </c>
      <c r="C5" s="10" t="s">
        <v>58</v>
      </c>
      <c r="D5" s="11">
        <f>SUMIFS(Table1[Cost],Table1[LL1 Code],$B5,Table1[direct / on costs],"direct")</f>
        <v>2488845</v>
      </c>
      <c r="E5" s="11">
        <f>SUMIFS(Table1[Cost],Table1[LL1 Code],$B5,Table1[Element Code],"CT")</f>
        <v>253500</v>
      </c>
      <c r="F5" s="11">
        <f>SUMIFS(Table1[Cost],Table1[LL1 Code],$B5,Table1[direct / on costs],"on costs")-E5</f>
        <v>1279643.5999999999</v>
      </c>
      <c r="G5" s="12">
        <f t="shared" si="4"/>
        <v>4021988.5999999996</v>
      </c>
      <c r="H5" s="18">
        <f>SUMIFS(Table1[cost (inc. on costs)],Table1[LL1 Code],$B5,Table1[direct / on costs],"direct",Table1[Old adjustments],FALSE)</f>
        <v>4021988.5999999996</v>
      </c>
      <c r="I5" s="11">
        <f>SUMIFS(Table1[cost (inc. on cost - contingency)],Table1[LL1 Code],$B5,Table1[direct / on costs],"direct",Table1[Old adjustments],FALSE,Table1[New adjustments],FALSE)</f>
        <v>3490689.6984615484</v>
      </c>
      <c r="J5" s="5"/>
      <c r="K5" s="6">
        <f t="shared" si="5"/>
        <v>0</v>
      </c>
      <c r="L5" s="6">
        <f t="shared" si="6"/>
        <v>531298.9015384512</v>
      </c>
      <c r="N5" s="25">
        <f t="shared" si="0"/>
        <v>0</v>
      </c>
      <c r="O5" s="25">
        <f t="shared" si="1"/>
        <v>0</v>
      </c>
      <c r="Q5" s="25">
        <f t="shared" si="2"/>
        <v>0.27779890153845116</v>
      </c>
      <c r="R5" s="25">
        <f t="shared" si="3"/>
        <v>0.2535</v>
      </c>
      <c r="T5" s="25">
        <f t="shared" si="7"/>
        <v>0.27779890153845116</v>
      </c>
      <c r="U5" s="25">
        <f t="shared" si="8"/>
        <v>0.2535</v>
      </c>
    </row>
    <row r="6" spans="1:21" x14ac:dyDescent="0.25">
      <c r="A6" s="10"/>
      <c r="B6" s="10">
        <v>15</v>
      </c>
      <c r="C6" s="10" t="s">
        <v>50</v>
      </c>
      <c r="D6" s="11">
        <f>SUMIFS(Table1[Cost],Table1[LL1 Code],$B6,Table1[direct / on costs],"direct")</f>
        <v>2985450</v>
      </c>
      <c r="E6" s="11">
        <f>SUMIFS(Table1[Cost],Table1[LL1 Code],$B6,Table1[Element Code],"CT")</f>
        <v>300000</v>
      </c>
      <c r="F6" s="11">
        <f>SUMIFS(Table1[Cost],Table1[LL1 Code],$B6,Table1[direct / on costs],"on costs")-E6</f>
        <v>1524078.88</v>
      </c>
      <c r="G6" s="12">
        <f t="shared" si="4"/>
        <v>4809528.88</v>
      </c>
      <c r="H6" s="18">
        <f>SUMIFS(Table1[cost (inc. on costs)],Table1[LL1 Code],$B6,Table1[direct / on costs],"direct",Table1[Old adjustments],FALSE)-'Data table'!S2163</f>
        <v>4809528.879999999</v>
      </c>
      <c r="I6" s="11">
        <f>SUMIFS(Table1[cost (inc. on cost - contingency)],Table1[LL1 Code],$B6,Table1[direct / on costs],"direct",Table1[Old adjustments],FALSE,Table1[New adjustments],FALSE)</f>
        <v>4055269.2419999987</v>
      </c>
      <c r="J6" s="5"/>
      <c r="K6" s="6">
        <f t="shared" si="5"/>
        <v>0</v>
      </c>
      <c r="L6" s="6">
        <f t="shared" si="6"/>
        <v>754259.6380000012</v>
      </c>
      <c r="N6" s="25">
        <f t="shared" si="0"/>
        <v>0</v>
      </c>
      <c r="O6" s="25">
        <f t="shared" si="1"/>
        <v>0</v>
      </c>
      <c r="Q6" s="25">
        <f t="shared" si="2"/>
        <v>0.45425963800000119</v>
      </c>
      <c r="R6" s="25">
        <f t="shared" si="3"/>
        <v>0.3</v>
      </c>
      <c r="T6" s="25">
        <f t="shared" si="7"/>
        <v>0.45425963800000119</v>
      </c>
      <c r="U6" s="25">
        <f t="shared" si="8"/>
        <v>0.3</v>
      </c>
    </row>
    <row r="7" spans="1:21" x14ac:dyDescent="0.25">
      <c r="A7" s="10"/>
      <c r="B7" s="10">
        <v>31</v>
      </c>
      <c r="C7" s="10" t="s">
        <v>361</v>
      </c>
      <c r="D7" s="11">
        <f>SUMIFS(Table1[Cost],Table1[LL1 Code],$B7,Table1[direct / on costs],"direct")</f>
        <v>922945</v>
      </c>
      <c r="E7" s="11">
        <f>SUMIFS(Table1[Cost],Table1[LL1 Code],$B7,Table1[Element Code],"CT")</f>
        <v>93500</v>
      </c>
      <c r="F7" s="11">
        <f>SUMIFS(Table1[Cost],Table1[LL1 Code],$B7,Table1[direct / on costs],"on costs")-E7</f>
        <v>622234.32999999984</v>
      </c>
      <c r="G7" s="12">
        <f t="shared" si="4"/>
        <v>1638679.3299999998</v>
      </c>
      <c r="H7" s="18">
        <f>SUMIFS(Table1[cost (inc. on costs)],Table1[LL1 Code],$B7,Table1[direct / on costs],"direct",Table1[Old adjustments],FALSE)</f>
        <v>1638679.3299999998</v>
      </c>
      <c r="I7" s="11">
        <f>SUMIFS(Table1[cost (inc. on cost - contingency)],Table1[LL1 Code],$B7,Table1[direct / on costs],"direct",Table1[Old adjustments],FALSE,Table1[New adjustments],FALSE)</f>
        <v>1545179.3300000003</v>
      </c>
      <c r="J7" s="5"/>
      <c r="K7" s="6">
        <f t="shared" si="5"/>
        <v>0</v>
      </c>
      <c r="L7" s="6">
        <f t="shared" si="6"/>
        <v>93499.999999999534</v>
      </c>
      <c r="N7" s="25">
        <f t="shared" si="0"/>
        <v>0</v>
      </c>
      <c r="O7" s="25">
        <f t="shared" si="1"/>
        <v>0</v>
      </c>
      <c r="Q7" s="25">
        <f t="shared" si="2"/>
        <v>-4.7184478546569153E-16</v>
      </c>
      <c r="R7" s="25">
        <f t="shared" si="3"/>
        <v>9.35E-2</v>
      </c>
      <c r="T7" s="25">
        <f t="shared" si="7"/>
        <v>-4.7184478546569153E-16</v>
      </c>
      <c r="U7" s="25">
        <f t="shared" si="8"/>
        <v>9.35E-2</v>
      </c>
    </row>
    <row r="8" spans="1:21" x14ac:dyDescent="0.25">
      <c r="A8" s="10"/>
      <c r="B8" s="10">
        <v>41</v>
      </c>
      <c r="C8" s="10" t="s">
        <v>397</v>
      </c>
      <c r="D8" s="11">
        <f>SUMIFS(Table1[Cost],Table1[LL1 Code],$B8,Table1[direct / on costs],"direct")</f>
        <v>4320000</v>
      </c>
      <c r="E8" s="11">
        <f>SUMIFS(Table1[Cost],Table1[LL1 Code],$B8,Table1[Element Code],"CT")</f>
        <v>432000</v>
      </c>
      <c r="F8" s="11">
        <f>SUMIFS(Table1[Cost],Table1[LL1 Code],$B8,Table1[direct / on costs],"on costs")-E8</f>
        <v>2199030.21</v>
      </c>
      <c r="G8" s="12">
        <f t="shared" si="4"/>
        <v>6951030.21</v>
      </c>
      <c r="H8" s="18">
        <f>SUMIFS(Table1[cost (inc. on costs)],Table1[LL1 Code],$B8,Table1[direct / on costs],"direct",Table1[Old adjustments],FALSE)</f>
        <v>6951030.21</v>
      </c>
      <c r="I8" s="11">
        <f>SUMIFS(Table1[cost (inc. on cost - contingency)],Table1[LL1 Code],$B8,Table1[direct / on costs],"direct",Table1[Old adjustments],FALSE,Table1[New adjustments],FALSE)</f>
        <v>0</v>
      </c>
      <c r="J8" s="5"/>
      <c r="K8" s="6">
        <f t="shared" si="5"/>
        <v>0</v>
      </c>
      <c r="L8" s="6">
        <f t="shared" si="6"/>
        <v>6951030.21</v>
      </c>
      <c r="N8" s="25">
        <f t="shared" si="0"/>
        <v>0</v>
      </c>
      <c r="O8" s="25">
        <f t="shared" si="1"/>
        <v>0</v>
      </c>
      <c r="Q8" s="25">
        <f t="shared" si="2"/>
        <v>6.5190302099999995</v>
      </c>
      <c r="R8" s="25">
        <f t="shared" si="3"/>
        <v>0.432</v>
      </c>
      <c r="T8" s="25">
        <f t="shared" si="7"/>
        <v>6.5190302099999995</v>
      </c>
      <c r="U8" s="25">
        <f t="shared" si="8"/>
        <v>0.432</v>
      </c>
    </row>
    <row r="9" spans="1:21" x14ac:dyDescent="0.25">
      <c r="A9" s="13" t="s">
        <v>856</v>
      </c>
      <c r="B9" s="13"/>
      <c r="C9" s="13"/>
      <c r="D9" s="14">
        <f t="shared" ref="D9:L9" si="9">SUM(D3:D8)</f>
        <v>30183161</v>
      </c>
      <c r="E9" s="14">
        <f t="shared" si="9"/>
        <v>3027500</v>
      </c>
      <c r="F9" s="14">
        <f t="shared" si="9"/>
        <v>15537752.149999999</v>
      </c>
      <c r="G9" s="14">
        <f t="shared" si="9"/>
        <v>48748413.150000006</v>
      </c>
      <c r="H9" s="19">
        <f t="shared" si="9"/>
        <v>39648413.149999999</v>
      </c>
      <c r="I9" s="14">
        <f t="shared" si="9"/>
        <v>26896384.438060321</v>
      </c>
      <c r="J9" s="8"/>
      <c r="K9" s="14">
        <f t="shared" si="9"/>
        <v>9099999.9999999981</v>
      </c>
      <c r="L9" s="14">
        <f t="shared" si="9"/>
        <v>21852028.711939681</v>
      </c>
      <c r="N9" s="26">
        <f t="shared" ref="N9:U9" si="10">SUM(N3:N8)</f>
        <v>8.5341567367047908</v>
      </c>
      <c r="O9" s="26">
        <f t="shared" si="10"/>
        <v>0.56584326329520751</v>
      </c>
      <c r="Q9" s="26">
        <f t="shared" si="10"/>
        <v>18.824528711939681</v>
      </c>
      <c r="R9" s="26">
        <f t="shared" si="10"/>
        <v>3.0274999999999999</v>
      </c>
      <c r="T9" s="26">
        <f t="shared" si="10"/>
        <v>10.290371975234889</v>
      </c>
      <c r="U9" s="26">
        <f t="shared" si="10"/>
        <v>2.4616567367047928</v>
      </c>
    </row>
    <row r="10" spans="1:21" x14ac:dyDescent="0.25">
      <c r="A10" t="s">
        <v>66</v>
      </c>
      <c r="B10">
        <v>2</v>
      </c>
      <c r="C10" t="s">
        <v>86</v>
      </c>
      <c r="D10" s="5">
        <f>SUMIFS(Table1[Cost],Table1[LL1 Code],$B10,Table1[direct / on costs],"direct")</f>
        <v>696550</v>
      </c>
      <c r="E10" s="5">
        <f>SUMIFS(Table1[Cost],Table1[LL1 Code],$B10,Table1[Element Code],"CT")</f>
        <v>71000</v>
      </c>
      <c r="F10" s="5">
        <f>SUMIFS(Table1[Cost],Table1[LL1 Code],$B10,Table1[direct / on costs],"on costs")-E10</f>
        <v>357674.00999999995</v>
      </c>
      <c r="G10" s="6">
        <f t="shared" si="4"/>
        <v>1125224.01</v>
      </c>
      <c r="H10" s="20">
        <f>SUMIFS(Table1[cost (inc. on costs)],Table1[LL1 Code],$B10,Table1[direct / on costs],"direct",Table1[Old adjustments],FALSE)</f>
        <v>1125224.0099999998</v>
      </c>
      <c r="I10" s="5">
        <f>SUMIFS(Table1[cost (inc. on cost - contingency)],Table1[LL1 Code],$B10,Table1[direct / on costs],"direct",Table1[Old adjustments],FALSE,Table1[New adjustments],FALSE)</f>
        <v>1054224.0100000002</v>
      </c>
      <c r="K10" s="6">
        <f t="shared" si="5"/>
        <v>0</v>
      </c>
      <c r="L10" s="6">
        <f t="shared" si="6"/>
        <v>70999.999999999767</v>
      </c>
      <c r="N10" s="25">
        <f t="shared" ref="N10:N42" si="11">(K10/1000000-O10)</f>
        <v>0</v>
      </c>
      <c r="O10" s="25">
        <f t="shared" ref="O10:O42" si="12">K10*E10/G10/1000000</f>
        <v>0</v>
      </c>
      <c r="Q10" s="25">
        <f t="shared" ref="Q10:Q42" si="13">L10/1000000-R10</f>
        <v>-2.2204460492503131E-16</v>
      </c>
      <c r="R10" s="25">
        <f t="shared" ref="R10:R42" si="14">E10/1000000</f>
        <v>7.0999999999999994E-2</v>
      </c>
      <c r="T10" s="25">
        <f t="shared" si="7"/>
        <v>-2.2204460492503131E-16</v>
      </c>
      <c r="U10" s="25">
        <f t="shared" si="8"/>
        <v>7.0999999999999994E-2</v>
      </c>
    </row>
    <row r="11" spans="1:21" x14ac:dyDescent="0.25">
      <c r="B11">
        <v>3</v>
      </c>
      <c r="C11" t="s">
        <v>75</v>
      </c>
      <c r="D11" s="5">
        <f>SUMIFS(Table1[Cost],Table1[LL1 Code],$B11,Table1[direct / on costs],"direct")</f>
        <v>1083450</v>
      </c>
      <c r="E11" s="5">
        <f>SUMIFS(Table1[Cost],Table1[LL1 Code],$B11,Table1[Element Code],"CT")</f>
        <v>110000</v>
      </c>
      <c r="F11" s="5">
        <f>SUMIFS(Table1[Cost],Table1[LL1 Code],$B11,Table1[direct / on costs],"on costs")-E11</f>
        <v>555209.31999999995</v>
      </c>
      <c r="G11" s="6">
        <f t="shared" si="4"/>
        <v>1748659.3199999998</v>
      </c>
      <c r="H11" s="20">
        <f>SUMIFS(Table1[cost (inc. on costs)],Table1[LL1 Code],$B11,Table1[direct / on costs],"direct",Table1[Old adjustments],FALSE)</f>
        <v>1748659.3199999998</v>
      </c>
      <c r="I11" s="5">
        <f>SUMIFS(Table1[cost (inc. on cost - contingency)],Table1[LL1 Code],$B11,Table1[direct / on costs],"direct",Table1[Old adjustments],FALSE,Table1[New adjustments],FALSE)</f>
        <v>1638659.3199999996</v>
      </c>
      <c r="K11" s="6">
        <f t="shared" si="5"/>
        <v>0</v>
      </c>
      <c r="L11" s="6">
        <f t="shared" si="6"/>
        <v>110000.00000000023</v>
      </c>
      <c r="N11" s="25">
        <f t="shared" si="11"/>
        <v>0</v>
      </c>
      <c r="O11" s="25">
        <f t="shared" si="12"/>
        <v>0</v>
      </c>
      <c r="Q11" s="25">
        <f t="shared" si="13"/>
        <v>2.3592239273284576E-16</v>
      </c>
      <c r="R11" s="25">
        <f t="shared" si="14"/>
        <v>0.11</v>
      </c>
      <c r="T11" s="25">
        <f t="shared" si="7"/>
        <v>2.3592239273284576E-16</v>
      </c>
      <c r="U11" s="25">
        <f t="shared" si="8"/>
        <v>0.11</v>
      </c>
    </row>
    <row r="12" spans="1:21" x14ac:dyDescent="0.25">
      <c r="B12">
        <v>4</v>
      </c>
      <c r="C12" t="s">
        <v>131</v>
      </c>
      <c r="D12" s="5">
        <f>SUMIFS(Table1[Cost],Table1[LL1 Code],$B12,Table1[direct / on costs],"direct")</f>
        <v>1635070</v>
      </c>
      <c r="E12" s="5">
        <f>SUMIFS(Table1[Cost],Table1[LL1 Code],$B12,Table1[Element Code],"CT")</f>
        <v>165000</v>
      </c>
      <c r="F12" s="5">
        <f>SUMIFS(Table1[Cost],Table1[LL1 Code],$B12,Table1[direct / on costs],"on costs")-E12</f>
        <v>835657.67</v>
      </c>
      <c r="G12" s="6">
        <f t="shared" si="4"/>
        <v>2635727.67</v>
      </c>
      <c r="H12" s="20">
        <f>SUMIFS(Table1[cost (inc. on costs)],Table1[LL1 Code],$B12,Table1[direct / on costs],"direct",Table1[Old adjustments],FALSE)</f>
        <v>2635727.6700000004</v>
      </c>
      <c r="I12" s="5">
        <f>SUMIFS(Table1[cost (inc. on cost - contingency)],Table1[LL1 Code],$B12,Table1[direct / on costs],"direct",Table1[Old adjustments],FALSE,Table1[New adjustments],FALSE)</f>
        <v>2470727.67</v>
      </c>
      <c r="K12" s="6">
        <f t="shared" si="5"/>
        <v>0</v>
      </c>
      <c r="L12" s="6">
        <f t="shared" si="6"/>
        <v>165000</v>
      </c>
      <c r="N12" s="25">
        <f t="shared" si="11"/>
        <v>0</v>
      </c>
      <c r="O12" s="25">
        <f t="shared" si="12"/>
        <v>0</v>
      </c>
      <c r="Q12" s="25">
        <f t="shared" si="13"/>
        <v>0</v>
      </c>
      <c r="R12" s="25">
        <f t="shared" si="14"/>
        <v>0.16500000000000001</v>
      </c>
      <c r="T12" s="25">
        <f t="shared" si="7"/>
        <v>0</v>
      </c>
      <c r="U12" s="25">
        <f t="shared" si="8"/>
        <v>0.16500000000000001</v>
      </c>
    </row>
    <row r="13" spans="1:21" x14ac:dyDescent="0.25">
      <c r="B13">
        <v>5</v>
      </c>
      <c r="C13" t="s">
        <v>145</v>
      </c>
      <c r="D13" s="5">
        <f>SUMIFS(Table1[Cost],Table1[LL1 Code],$B13,Table1[direct / on costs],"direct")</f>
        <v>277575</v>
      </c>
      <c r="E13" s="5">
        <f>SUMIFS(Table1[Cost],Table1[LL1 Code],$B13,Table1[Element Code],"CT")</f>
        <v>28000</v>
      </c>
      <c r="F13" s="5">
        <f>SUMIFS(Table1[Cost],Table1[LL1 Code],$B13,Table1[direct / on costs],"on costs")-E13</f>
        <v>142165.78</v>
      </c>
      <c r="G13" s="6">
        <f t="shared" si="4"/>
        <v>447740.78</v>
      </c>
      <c r="H13" s="20">
        <f>SUMIFS(Table1[cost (inc. on costs)],Table1[LL1 Code],$B13,Table1[direct / on costs],"direct",Table1[Old adjustments],FALSE)</f>
        <v>447740.78</v>
      </c>
      <c r="I13" s="5">
        <f>SUMIFS(Table1[cost (inc. on cost - contingency)],Table1[LL1 Code],$B13,Table1[direct / on costs],"direct",Table1[Old adjustments],FALSE,Table1[New adjustments],FALSE)</f>
        <v>419740.78</v>
      </c>
      <c r="K13" s="6">
        <f t="shared" si="5"/>
        <v>0</v>
      </c>
      <c r="L13" s="6">
        <f t="shared" si="6"/>
        <v>28000</v>
      </c>
      <c r="N13" s="25">
        <f t="shared" si="11"/>
        <v>0</v>
      </c>
      <c r="O13" s="25">
        <f t="shared" si="12"/>
        <v>0</v>
      </c>
      <c r="Q13" s="25">
        <f t="shared" si="13"/>
        <v>0</v>
      </c>
      <c r="R13" s="25">
        <f t="shared" si="14"/>
        <v>2.8000000000000001E-2</v>
      </c>
      <c r="T13" s="25">
        <f t="shared" si="7"/>
        <v>0</v>
      </c>
      <c r="U13" s="25">
        <f t="shared" si="8"/>
        <v>2.8000000000000001E-2</v>
      </c>
    </row>
    <row r="14" spans="1:21" x14ac:dyDescent="0.25">
      <c r="B14">
        <v>6</v>
      </c>
      <c r="C14" t="s">
        <v>112</v>
      </c>
      <c r="D14" s="5">
        <f>SUMIFS(Table1[Cost],Table1[LL1 Code],$B14,Table1[direct / on costs],"direct")</f>
        <v>159550</v>
      </c>
      <c r="E14" s="5">
        <f>SUMIFS(Table1[Cost],Table1[LL1 Code],$B14,Table1[Element Code],"CT")</f>
        <v>16500</v>
      </c>
      <c r="F14" s="5">
        <f>SUMIFS(Table1[Cost],Table1[LL1 Code],$B14,Table1[direct / on costs],"on costs")-E14</f>
        <v>83998.36</v>
      </c>
      <c r="G14" s="6">
        <f t="shared" si="4"/>
        <v>260048.36</v>
      </c>
      <c r="H14" s="20">
        <f>SUMIFS(Table1[cost (inc. on costs)],Table1[LL1 Code],$B14,Table1[direct / on costs],"direct",Table1[Old adjustments],FALSE)</f>
        <v>0</v>
      </c>
      <c r="I14" s="5">
        <f>SUMIFS(Table1[cost (inc. on cost - contingency)],Table1[LL1 Code],$B14,Table1[direct / on costs],"direct",Table1[Old adjustments],FALSE,Table1[New adjustments],FALSE)</f>
        <v>0</v>
      </c>
      <c r="K14" s="6">
        <f t="shared" si="5"/>
        <v>260048.36</v>
      </c>
      <c r="L14" s="6">
        <f t="shared" si="6"/>
        <v>260048.36</v>
      </c>
      <c r="N14" s="25">
        <f t="shared" si="11"/>
        <v>0.24354835999999996</v>
      </c>
      <c r="O14" s="25">
        <f t="shared" si="12"/>
        <v>1.6500000000000001E-2</v>
      </c>
      <c r="Q14" s="25">
        <f t="shared" si="13"/>
        <v>0.24354835999999996</v>
      </c>
      <c r="R14" s="25">
        <f t="shared" si="14"/>
        <v>1.6500000000000001E-2</v>
      </c>
      <c r="T14" s="25">
        <f t="shared" si="7"/>
        <v>0</v>
      </c>
      <c r="U14" s="25">
        <f t="shared" si="8"/>
        <v>0</v>
      </c>
    </row>
    <row r="15" spans="1:21" x14ac:dyDescent="0.25">
      <c r="B15">
        <v>8</v>
      </c>
      <c r="C15" t="s">
        <v>239</v>
      </c>
      <c r="D15" s="5">
        <f>SUMIFS(Table1[Cost],Table1[LL1 Code],$B15,Table1[direct / on costs],"direct")</f>
        <v>910000</v>
      </c>
      <c r="E15" s="5">
        <f>SUMIFS(Table1[Cost],Table1[LL1 Code],$B15,Table1[Element Code],"CT")</f>
        <v>91000</v>
      </c>
      <c r="F15" s="5">
        <f>SUMIFS(Table1[Cost],Table1[LL1 Code],$B15,Table1[direct / on costs],"on costs")-E15</f>
        <v>463395.94999999995</v>
      </c>
      <c r="G15" s="6">
        <f t="shared" si="4"/>
        <v>1464395.95</v>
      </c>
      <c r="H15" s="20">
        <f>SUMIFS(Table1[cost (inc. on costs)],Table1[LL1 Code],$B15,Table1[direct / on costs],"direct",Table1[Old adjustments],FALSE)</f>
        <v>0</v>
      </c>
      <c r="I15" s="5">
        <f>SUMIFS(Table1[cost (inc. on cost - contingency)],Table1[LL1 Code],$B15,Table1[direct / on costs],"direct",Table1[Old adjustments],FALSE,Table1[New adjustments],FALSE)</f>
        <v>0</v>
      </c>
      <c r="K15" s="6">
        <f t="shared" si="5"/>
        <v>1464395.95</v>
      </c>
      <c r="L15" s="6">
        <f t="shared" si="6"/>
        <v>1464395.95</v>
      </c>
      <c r="N15" s="25">
        <f t="shared" si="11"/>
        <v>1.3733959499999999</v>
      </c>
      <c r="O15" s="25">
        <f t="shared" si="12"/>
        <v>9.0999999999999998E-2</v>
      </c>
      <c r="Q15" s="25">
        <f t="shared" si="13"/>
        <v>1.3733959499999999</v>
      </c>
      <c r="R15" s="25">
        <f t="shared" si="14"/>
        <v>9.0999999999999998E-2</v>
      </c>
      <c r="T15" s="25">
        <f t="shared" si="7"/>
        <v>0</v>
      </c>
      <c r="U15" s="25">
        <f t="shared" si="8"/>
        <v>0</v>
      </c>
    </row>
    <row r="16" spans="1:21" x14ac:dyDescent="0.25">
      <c r="B16">
        <v>9</v>
      </c>
      <c r="C16" t="s">
        <v>240</v>
      </c>
      <c r="D16" s="5">
        <f>SUMIFS(Table1[Cost],Table1[LL1 Code],$B16,Table1[direct / on costs],"direct")</f>
        <v>757550</v>
      </c>
      <c r="E16" s="5">
        <f>SUMIFS(Table1[Cost],Table1[LL1 Code],$B16,Table1[Element Code],"CT")</f>
        <v>76000</v>
      </c>
      <c r="F16" s="5">
        <f>SUMIFS(Table1[Cost],Table1[LL1 Code],$B16,Table1[direct / on costs],"on costs")-E16</f>
        <v>386267.12</v>
      </c>
      <c r="G16" s="6">
        <f t="shared" si="4"/>
        <v>1219817.1200000001</v>
      </c>
      <c r="H16" s="20">
        <f>SUMIFS(Table1[cost (inc. on costs)],Table1[LL1 Code],$B16,Table1[direct / on costs],"direct",Table1[Old adjustments],FALSE)</f>
        <v>0</v>
      </c>
      <c r="I16" s="5">
        <f>SUMIFS(Table1[cost (inc. on cost - contingency)],Table1[LL1 Code],$B16,Table1[direct / on costs],"direct",Table1[Old adjustments],FALSE,Table1[New adjustments],FALSE)</f>
        <v>0</v>
      </c>
      <c r="K16" s="6">
        <f t="shared" si="5"/>
        <v>1219817.1200000001</v>
      </c>
      <c r="L16" s="6">
        <f t="shared" si="6"/>
        <v>1219817.1200000001</v>
      </c>
      <c r="N16" s="25">
        <f t="shared" si="11"/>
        <v>1.14381712</v>
      </c>
      <c r="O16" s="25">
        <f t="shared" si="12"/>
        <v>7.5999999999999998E-2</v>
      </c>
      <c r="Q16" s="25">
        <f t="shared" si="13"/>
        <v>1.14381712</v>
      </c>
      <c r="R16" s="25">
        <f t="shared" si="14"/>
        <v>7.5999999999999998E-2</v>
      </c>
      <c r="T16" s="25">
        <f t="shared" si="7"/>
        <v>0</v>
      </c>
      <c r="U16" s="25">
        <f t="shared" si="8"/>
        <v>0</v>
      </c>
    </row>
    <row r="17" spans="2:21" x14ac:dyDescent="0.25">
      <c r="B17">
        <v>10</v>
      </c>
      <c r="C17" t="s">
        <v>168</v>
      </c>
      <c r="D17" s="5">
        <f>SUMIFS(Table1[Cost],Table1[LL1 Code],$B17,Table1[direct / on costs],"direct")</f>
        <v>1248350</v>
      </c>
      <c r="E17" s="5">
        <f>SUMIFS(Table1[Cost],Table1[LL1 Code],$B17,Table1[Element Code],"CT")</f>
        <v>125500</v>
      </c>
      <c r="F17" s="5">
        <f>SUMIFS(Table1[Cost],Table1[LL1 Code],$B17,Table1[direct / on costs],"on costs")-E17</f>
        <v>637436.80000000005</v>
      </c>
      <c r="G17" s="6">
        <f t="shared" si="4"/>
        <v>2011286.8</v>
      </c>
      <c r="H17" s="20">
        <f>SUMIFS(Table1[cost (inc. on costs)],Table1[LL1 Code],$B17,Table1[direct / on costs],"direct",Table1[Old adjustments],FALSE)</f>
        <v>0</v>
      </c>
      <c r="I17" s="5">
        <f>SUMIFS(Table1[cost (inc. on cost - contingency)],Table1[LL1 Code],$B17,Table1[direct / on costs],"direct",Table1[Old adjustments],FALSE,Table1[New adjustments],FALSE)</f>
        <v>0</v>
      </c>
      <c r="K17" s="6">
        <f t="shared" si="5"/>
        <v>2011286.8</v>
      </c>
      <c r="L17" s="6">
        <f t="shared" si="6"/>
        <v>2011286.8</v>
      </c>
      <c r="N17" s="25">
        <f t="shared" si="11"/>
        <v>1.8857868000000002</v>
      </c>
      <c r="O17" s="25">
        <f t="shared" si="12"/>
        <v>0.1255</v>
      </c>
      <c r="Q17" s="25">
        <f t="shared" si="13"/>
        <v>1.8857868000000002</v>
      </c>
      <c r="R17" s="25">
        <f t="shared" si="14"/>
        <v>0.1255</v>
      </c>
      <c r="T17" s="25">
        <f t="shared" si="7"/>
        <v>0</v>
      </c>
      <c r="U17" s="25">
        <f t="shared" si="8"/>
        <v>0</v>
      </c>
    </row>
    <row r="18" spans="2:21" x14ac:dyDescent="0.25">
      <c r="B18">
        <v>12</v>
      </c>
      <c r="C18" t="s">
        <v>63</v>
      </c>
      <c r="D18" s="5">
        <f>SUMIFS(Table1[Cost],Table1[LL1 Code],$B18,Table1[direct / on costs],"direct")</f>
        <v>1177990</v>
      </c>
      <c r="E18" s="5">
        <f>SUMIFS(Table1[Cost],Table1[LL1 Code],$B18,Table1[Element Code],"CT")</f>
        <v>120000</v>
      </c>
      <c r="F18" s="5">
        <f>SUMIFS(Table1[Cost],Table1[LL1 Code],$B18,Table1[direct / on costs],"on costs")-E18</f>
        <v>605392.85</v>
      </c>
      <c r="G18" s="6">
        <f t="shared" si="4"/>
        <v>1903382.85</v>
      </c>
      <c r="H18" s="20">
        <f>SUMIFS(Table1[cost (inc. on costs)],Table1[LL1 Code],$B18,Table1[direct / on costs],"direct",Table1[Old adjustments],FALSE)</f>
        <v>1903382.85</v>
      </c>
      <c r="I18" s="5">
        <f>SUMIFS(Table1[cost (inc. on cost - contingency)],Table1[LL1 Code],$B18,Table1[direct / on costs],"direct",Table1[Old adjustments],FALSE,Table1[New adjustments],FALSE)</f>
        <v>1783382.85</v>
      </c>
      <c r="K18" s="6">
        <f t="shared" si="5"/>
        <v>0</v>
      </c>
      <c r="L18" s="6">
        <f t="shared" si="6"/>
        <v>120000</v>
      </c>
      <c r="N18" s="25">
        <f t="shared" si="11"/>
        <v>0</v>
      </c>
      <c r="O18" s="25">
        <f t="shared" si="12"/>
        <v>0</v>
      </c>
      <c r="Q18" s="25">
        <f t="shared" si="13"/>
        <v>0</v>
      </c>
      <c r="R18" s="25">
        <f t="shared" si="14"/>
        <v>0.12</v>
      </c>
      <c r="T18" s="25">
        <f t="shared" si="7"/>
        <v>0</v>
      </c>
      <c r="U18" s="25">
        <f t="shared" si="8"/>
        <v>0.12</v>
      </c>
    </row>
    <row r="19" spans="2:21" x14ac:dyDescent="0.25">
      <c r="B19">
        <v>13</v>
      </c>
      <c r="C19" t="s">
        <v>285</v>
      </c>
      <c r="D19" s="5">
        <f>SUMIFS(Table1[Cost],Table1[LL1 Code],$B19,Table1[direct / on costs],"direct")</f>
        <v>38885</v>
      </c>
      <c r="E19" s="5">
        <f>SUMIFS(Table1[Cost],Table1[LL1 Code],$B19,Table1[Element Code],"CT")</f>
        <v>4000</v>
      </c>
      <c r="F19" s="5">
        <f>SUMIFS(Table1[Cost],Table1[LL1 Code],$B19,Table1[direct / on costs],"on costs")-E19</f>
        <v>20219.18</v>
      </c>
      <c r="G19" s="6">
        <f t="shared" si="4"/>
        <v>63104.18</v>
      </c>
      <c r="H19" s="20">
        <f>SUMIFS(Table1[cost (inc. on costs)],Table1[LL1 Code],$B19,Table1[direct / on costs],"direct",Table1[Old adjustments],FALSE)</f>
        <v>0</v>
      </c>
      <c r="I19" s="5">
        <f>SUMIFS(Table1[cost (inc. on cost - contingency)],Table1[LL1 Code],$B19,Table1[direct / on costs],"direct",Table1[Old adjustments],FALSE,Table1[New adjustments],FALSE)</f>
        <v>0</v>
      </c>
      <c r="K19" s="6">
        <f t="shared" si="5"/>
        <v>63104.18</v>
      </c>
      <c r="L19" s="6">
        <f t="shared" si="6"/>
        <v>63104.18</v>
      </c>
      <c r="N19" s="25">
        <f t="shared" si="11"/>
        <v>5.9104179999999992E-2</v>
      </c>
      <c r="O19" s="25">
        <f t="shared" si="12"/>
        <v>4.0000000000000001E-3</v>
      </c>
      <c r="Q19" s="25">
        <f t="shared" si="13"/>
        <v>5.9104179999999992E-2</v>
      </c>
      <c r="R19" s="25">
        <f t="shared" si="14"/>
        <v>4.0000000000000001E-3</v>
      </c>
      <c r="T19" s="25">
        <f t="shared" si="7"/>
        <v>0</v>
      </c>
      <c r="U19" s="25">
        <f t="shared" si="8"/>
        <v>0</v>
      </c>
    </row>
    <row r="20" spans="2:21" x14ac:dyDescent="0.25">
      <c r="B20">
        <v>16</v>
      </c>
      <c r="C20" t="s">
        <v>305</v>
      </c>
      <c r="D20" s="5">
        <f>SUMIFS(Table1[Cost],Table1[LL1 Code],$B20,Table1[direct / on costs],"direct")</f>
        <v>123605</v>
      </c>
      <c r="E20" s="5">
        <f>SUMIFS(Table1[Cost],Table1[LL1 Code],$B20,Table1[Element Code],"CT")</f>
        <v>12500</v>
      </c>
      <c r="F20" s="5">
        <f>SUMIFS(Table1[Cost],Table1[LL1 Code],$B20,Table1[direct / on costs],"on costs")-E20</f>
        <v>64215.020000000004</v>
      </c>
      <c r="G20" s="6">
        <f t="shared" si="4"/>
        <v>200320.02000000002</v>
      </c>
      <c r="H20" s="20">
        <f>SUMIFS(Table1[cost (inc. on costs)],Table1[LL1 Code],$B20,Table1[direct / on costs],"direct",Table1[Old adjustments],FALSE)</f>
        <v>0</v>
      </c>
      <c r="I20" s="5">
        <f>SUMIFS(Table1[cost (inc. on cost - contingency)],Table1[LL1 Code],$B20,Table1[direct / on costs],"direct",Table1[Old adjustments],FALSE,Table1[New adjustments],FALSE)</f>
        <v>0</v>
      </c>
      <c r="K20" s="6">
        <f t="shared" si="5"/>
        <v>200320.02000000002</v>
      </c>
      <c r="L20" s="6">
        <f t="shared" si="6"/>
        <v>200320.02000000002</v>
      </c>
      <c r="N20" s="25">
        <f t="shared" si="11"/>
        <v>0.18782002</v>
      </c>
      <c r="O20" s="25">
        <f t="shared" si="12"/>
        <v>1.2499999999999999E-2</v>
      </c>
      <c r="Q20" s="25">
        <f t="shared" si="13"/>
        <v>0.18782002</v>
      </c>
      <c r="R20" s="25">
        <f t="shared" si="14"/>
        <v>1.2500000000000001E-2</v>
      </c>
      <c r="T20" s="25">
        <f t="shared" si="7"/>
        <v>0</v>
      </c>
      <c r="U20" s="25">
        <f t="shared" si="8"/>
        <v>0</v>
      </c>
    </row>
    <row r="21" spans="2:21" x14ac:dyDescent="0.25">
      <c r="B21">
        <v>17</v>
      </c>
      <c r="C21" t="s">
        <v>306</v>
      </c>
      <c r="D21" s="5">
        <f>SUMIFS(Table1[Cost],Table1[LL1 Code],$B21,Table1[direct / on costs],"direct")</f>
        <v>100200</v>
      </c>
      <c r="E21" s="5">
        <f>SUMIFS(Table1[Cost],Table1[LL1 Code],$B21,Table1[Element Code],"CT")</f>
        <v>2500</v>
      </c>
      <c r="F21" s="5">
        <f>SUMIFS(Table1[Cost],Table1[LL1 Code],$B21,Table1[direct / on costs],"on costs")-E21</f>
        <v>18037.580000000002</v>
      </c>
      <c r="G21" s="6">
        <f t="shared" si="4"/>
        <v>120737.58</v>
      </c>
      <c r="H21" s="20">
        <f>SUMIFS(Table1[cost (inc. on costs)],Table1[LL1 Code],$B21,Table1[direct / on costs],"direct",Table1[Old adjustments],FALSE)</f>
        <v>0</v>
      </c>
      <c r="I21" s="5">
        <f>SUMIFS(Table1[cost (inc. on cost - contingency)],Table1[LL1 Code],$B21,Table1[direct / on costs],"direct",Table1[Old adjustments],FALSE,Table1[New adjustments],FALSE)</f>
        <v>0</v>
      </c>
      <c r="K21" s="6">
        <f t="shared" si="5"/>
        <v>120737.58</v>
      </c>
      <c r="L21" s="6">
        <f t="shared" si="6"/>
        <v>120737.58</v>
      </c>
      <c r="N21" s="25">
        <f t="shared" si="11"/>
        <v>0.11823757999999999</v>
      </c>
      <c r="O21" s="25">
        <f t="shared" si="12"/>
        <v>2.5000000000000001E-3</v>
      </c>
      <c r="Q21" s="25">
        <f t="shared" si="13"/>
        <v>0.11823757999999999</v>
      </c>
      <c r="R21" s="25">
        <f t="shared" si="14"/>
        <v>2.5000000000000001E-3</v>
      </c>
      <c r="T21" s="25">
        <f t="shared" si="7"/>
        <v>0</v>
      </c>
      <c r="U21" s="25">
        <f t="shared" si="8"/>
        <v>0</v>
      </c>
    </row>
    <row r="22" spans="2:21" x14ac:dyDescent="0.25">
      <c r="B22">
        <v>18</v>
      </c>
      <c r="C22" t="s">
        <v>886</v>
      </c>
      <c r="D22" s="5">
        <f>SUMIFS(Table1[Cost],Table1[LL1 Code],$B22,Table1[direct / on costs],"direct")</f>
        <v>10500</v>
      </c>
      <c r="E22" s="5">
        <f>SUMIFS(Table1[Cost],Table1[LL1 Code],$B22,Table1[Element Code],"CT")</f>
        <v>1500</v>
      </c>
      <c r="F22" s="5">
        <f>SUMIFS(Table1[Cost],Table1[LL1 Code],$B22,Table1[direct / on costs],"on costs")-E22</f>
        <v>6142.27</v>
      </c>
      <c r="G22" s="6">
        <f t="shared" si="4"/>
        <v>18142.27</v>
      </c>
      <c r="H22" s="20">
        <f>SUMIFS(Table1[cost (inc. on costs)],Table1[LL1 Code],$B22,Table1[direct / on costs],"direct",Table1[Old adjustments],FALSE)</f>
        <v>0</v>
      </c>
      <c r="I22" s="5">
        <f>SUMIFS(Table1[cost (inc. on cost - contingency)],Table1[LL1 Code],$B22,Table1[direct / on costs],"direct",Table1[Old adjustments],FALSE,Table1[New adjustments],FALSE)</f>
        <v>0</v>
      </c>
      <c r="K22" s="6">
        <f t="shared" si="5"/>
        <v>18142.27</v>
      </c>
      <c r="L22" s="6">
        <f t="shared" si="6"/>
        <v>18142.27</v>
      </c>
      <c r="N22" s="25">
        <f t="shared" si="11"/>
        <v>1.6642270000000001E-2</v>
      </c>
      <c r="O22" s="25">
        <f t="shared" si="12"/>
        <v>1.5E-3</v>
      </c>
      <c r="Q22" s="25">
        <f t="shared" si="13"/>
        <v>1.6642270000000001E-2</v>
      </c>
      <c r="R22" s="25">
        <f t="shared" si="14"/>
        <v>1.5E-3</v>
      </c>
      <c r="T22" s="25">
        <f t="shared" si="7"/>
        <v>0</v>
      </c>
      <c r="U22" s="25">
        <f t="shared" si="8"/>
        <v>0</v>
      </c>
    </row>
    <row r="23" spans="2:21" x14ac:dyDescent="0.25">
      <c r="B23">
        <v>20</v>
      </c>
      <c r="C23" t="s">
        <v>316</v>
      </c>
      <c r="D23" s="5">
        <f>SUMIFS(Table1[Cost],Table1[LL1 Code],$B23,Table1[direct / on costs],"direct")</f>
        <v>988405</v>
      </c>
      <c r="E23" s="5">
        <f>SUMIFS(Table1[Cost],Table1[LL1 Code],$B23,Table1[Element Code],"CT")</f>
        <v>100000</v>
      </c>
      <c r="F23" s="5">
        <f>SUMIFS(Table1[Cost],Table1[LL1 Code],$B23,Table1[direct / on costs],"on costs")-E23</f>
        <v>743485.23</v>
      </c>
      <c r="G23" s="6">
        <f t="shared" si="4"/>
        <v>1831890.23</v>
      </c>
      <c r="H23" s="20">
        <f>SUMIFS(Table1[cost (inc. on costs)],Table1[LL1 Code],$B23,Table1[direct / on costs],"direct",Table1[Old adjustments],FALSE)</f>
        <v>766496.37</v>
      </c>
      <c r="I23" s="5">
        <f>SUMIFS(Table1[cost (inc. on cost - contingency)],Table1[LL1 Code],$B23,Table1[direct / on costs],"direct",Table1[Old adjustments],FALSE,Table1[New adjustments],FALSE)</f>
        <v>724496.37000000011</v>
      </c>
      <c r="K23" s="6">
        <f t="shared" si="5"/>
        <v>1065393.8599999999</v>
      </c>
      <c r="L23" s="6">
        <f t="shared" si="6"/>
        <v>1107393.8599999999</v>
      </c>
      <c r="N23" s="25">
        <f t="shared" si="11"/>
        <v>1.0072356885903517</v>
      </c>
      <c r="O23" s="25">
        <f t="shared" si="12"/>
        <v>5.8158171409648268E-2</v>
      </c>
      <c r="Q23" s="25">
        <f t="shared" si="13"/>
        <v>1.0073938599999999</v>
      </c>
      <c r="R23" s="25">
        <f t="shared" si="14"/>
        <v>0.1</v>
      </c>
      <c r="T23" s="25">
        <f t="shared" si="7"/>
        <v>1.5817140964813348E-4</v>
      </c>
      <c r="U23" s="25">
        <f t="shared" si="8"/>
        <v>4.1841828590351737E-2</v>
      </c>
    </row>
    <row r="24" spans="2:21" x14ac:dyDescent="0.25">
      <c r="B24">
        <v>21</v>
      </c>
      <c r="C24" t="s">
        <v>69</v>
      </c>
      <c r="D24" s="5">
        <f>SUMIFS(Table1[Cost],Table1[LL1 Code],$B24,Table1[direct / on costs],"direct")</f>
        <v>680355</v>
      </c>
      <c r="E24" s="5">
        <f>SUMIFS(Table1[Cost],Table1[LL1 Code],$B24,Table1[Element Code],"CT")</f>
        <v>69500</v>
      </c>
      <c r="F24" s="5">
        <f>SUMIFS(Table1[Cost],Table1[LL1 Code],$B24,Table1[direct / on costs],"on costs")-E24</f>
        <v>515174.9</v>
      </c>
      <c r="G24" s="6">
        <f t="shared" si="4"/>
        <v>1265029.8999999999</v>
      </c>
      <c r="H24" s="20">
        <f>SUMIFS(Table1[cost (inc. on costs)],Table1[LL1 Code],$B24,Table1[direct / on costs],"direct",Table1[Old adjustments],FALSE)</f>
        <v>1265029.9000000001</v>
      </c>
      <c r="I24" s="5">
        <f>SUMIFS(Table1[cost (inc. on cost - contingency)],Table1[LL1 Code],$B24,Table1[direct / on costs],"direct",Table1[Old adjustments],FALSE,Table1[New adjustments],FALSE)</f>
        <v>1195529.8999999997</v>
      </c>
      <c r="K24" s="6">
        <f t="shared" si="5"/>
        <v>0</v>
      </c>
      <c r="L24" s="6">
        <f t="shared" si="6"/>
        <v>69500.000000000233</v>
      </c>
      <c r="N24" s="25">
        <f t="shared" si="11"/>
        <v>0</v>
      </c>
      <c r="O24" s="25">
        <f t="shared" si="12"/>
        <v>0</v>
      </c>
      <c r="Q24" s="25">
        <f t="shared" si="13"/>
        <v>2.2204460492503131E-16</v>
      </c>
      <c r="R24" s="25">
        <f t="shared" si="14"/>
        <v>6.9500000000000006E-2</v>
      </c>
      <c r="T24" s="25">
        <f t="shared" si="7"/>
        <v>2.2204460492503131E-16</v>
      </c>
      <c r="U24" s="25">
        <f t="shared" si="8"/>
        <v>6.9500000000000006E-2</v>
      </c>
    </row>
    <row r="25" spans="2:21" x14ac:dyDescent="0.25">
      <c r="B25">
        <v>22</v>
      </c>
      <c r="C25" t="s">
        <v>136</v>
      </c>
      <c r="D25" s="5">
        <f>SUMIFS(Table1[Cost],Table1[LL1 Code],$B25,Table1[direct / on costs],"direct")</f>
        <v>573800</v>
      </c>
      <c r="E25" s="5">
        <f>SUMIFS(Table1[Cost],Table1[LL1 Code],$B25,Table1[Element Code],"CT")</f>
        <v>58500</v>
      </c>
      <c r="F25" s="5">
        <f>SUMIFS(Table1[Cost],Table1[LL1 Code],$B25,Table1[direct / on costs],"on costs")-E25</f>
        <v>434627.55</v>
      </c>
      <c r="G25" s="6">
        <f t="shared" si="4"/>
        <v>1066927.55</v>
      </c>
      <c r="H25" s="20">
        <f>SUMIFS(Table1[cost (inc. on costs)],Table1[LL1 Code],$B25,Table1[direct / on costs],"direct",Table1[Old adjustments],FALSE)</f>
        <v>1066927.5499999998</v>
      </c>
      <c r="I25" s="5">
        <f>SUMIFS(Table1[cost (inc. on cost - contingency)],Table1[LL1 Code],$B25,Table1[direct / on costs],"direct",Table1[Old adjustments],FALSE,Table1[New adjustments],FALSE)</f>
        <v>1008427.5499999998</v>
      </c>
      <c r="K25" s="6">
        <f t="shared" si="5"/>
        <v>0</v>
      </c>
      <c r="L25" s="6">
        <f t="shared" si="6"/>
        <v>58500.000000000233</v>
      </c>
      <c r="N25" s="25">
        <f t="shared" si="11"/>
        <v>0</v>
      </c>
      <c r="O25" s="25">
        <f t="shared" si="12"/>
        <v>0</v>
      </c>
      <c r="Q25" s="25">
        <f t="shared" si="13"/>
        <v>2.2898349882893854E-16</v>
      </c>
      <c r="R25" s="25">
        <f t="shared" si="14"/>
        <v>5.8500000000000003E-2</v>
      </c>
      <c r="T25" s="25">
        <f t="shared" si="7"/>
        <v>2.2898349882893854E-16</v>
      </c>
      <c r="U25" s="25">
        <f t="shared" si="8"/>
        <v>5.8500000000000003E-2</v>
      </c>
    </row>
    <row r="26" spans="2:21" x14ac:dyDescent="0.25">
      <c r="B26">
        <v>23</v>
      </c>
      <c r="C26" t="s">
        <v>178</v>
      </c>
      <c r="D26" s="5">
        <f>SUMIFS(Table1[Cost],Table1[LL1 Code],$B26,Table1[direct / on costs],"direct")</f>
        <v>820250</v>
      </c>
      <c r="E26" s="5">
        <f>SUMIFS(Table1[Cost],Table1[LL1 Code],$B26,Table1[Element Code],"CT")</f>
        <v>83000</v>
      </c>
      <c r="F26" s="5">
        <f>SUMIFS(Table1[Cost],Table1[LL1 Code],$B26,Table1[direct / on costs],"on costs")-E26</f>
        <v>619196.62</v>
      </c>
      <c r="G26" s="6">
        <f t="shared" si="4"/>
        <v>1522446.62</v>
      </c>
      <c r="H26" s="20">
        <f>SUMIFS(Table1[cost (inc. on costs)],Table1[LL1 Code],$B26,Table1[direct / on costs],"direct",Table1[Old adjustments],FALSE)</f>
        <v>1522446.6199999999</v>
      </c>
      <c r="I26" s="5">
        <f>SUMIFS(Table1[cost (inc. on cost - contingency)],Table1[LL1 Code],$B26,Table1[direct / on costs],"direct",Table1[Old adjustments],FALSE,Table1[New adjustments],FALSE)</f>
        <v>1439446.6200000003</v>
      </c>
      <c r="K26" s="6">
        <f t="shared" si="5"/>
        <v>0</v>
      </c>
      <c r="L26" s="6">
        <f t="shared" si="6"/>
        <v>82999.999999999767</v>
      </c>
      <c r="N26" s="25">
        <f t="shared" si="11"/>
        <v>0</v>
      </c>
      <c r="O26" s="25">
        <f t="shared" si="12"/>
        <v>0</v>
      </c>
      <c r="Q26" s="25">
        <f t="shared" si="13"/>
        <v>-2.3592239273284576E-16</v>
      </c>
      <c r="R26" s="25">
        <f t="shared" si="14"/>
        <v>8.3000000000000004E-2</v>
      </c>
      <c r="T26" s="25">
        <f t="shared" si="7"/>
        <v>-2.3592239273284576E-16</v>
      </c>
      <c r="U26" s="25">
        <f t="shared" si="8"/>
        <v>8.3000000000000004E-2</v>
      </c>
    </row>
    <row r="27" spans="2:21" x14ac:dyDescent="0.25">
      <c r="B27">
        <v>24</v>
      </c>
      <c r="C27" t="s">
        <v>156</v>
      </c>
      <c r="D27" s="5">
        <f>SUMIFS(Table1[Cost],Table1[LL1 Code],$B27,Table1[direct / on costs],"direct")</f>
        <v>603025</v>
      </c>
      <c r="E27" s="5">
        <f>SUMIFS(Table1[Cost],Table1[LL1 Code],$B27,Table1[Element Code],"CT")</f>
        <v>61000</v>
      </c>
      <c r="F27" s="5">
        <f>SUMIFS(Table1[Cost],Table1[LL1 Code],$B27,Table1[direct / on costs],"on costs")-E27</f>
        <v>337771.86</v>
      </c>
      <c r="G27" s="6">
        <f t="shared" si="4"/>
        <v>1001796.86</v>
      </c>
      <c r="H27" s="20">
        <f>SUMIFS(Table1[cost (inc. on costs)],Table1[LL1 Code],$B27,Table1[direct / on costs],"direct",Table1[Old adjustments],FALSE)</f>
        <v>1001796.86</v>
      </c>
      <c r="I27" s="5">
        <f>SUMIFS(Table1[cost (inc. on cost - contingency)],Table1[LL1 Code],$B27,Table1[direct / on costs],"direct",Table1[Old adjustments],FALSE,Table1[New adjustments],FALSE)</f>
        <v>940796.86</v>
      </c>
      <c r="K27" s="6">
        <f t="shared" si="5"/>
        <v>0</v>
      </c>
      <c r="L27" s="6">
        <f t="shared" si="6"/>
        <v>61000</v>
      </c>
      <c r="N27" s="25">
        <f t="shared" si="11"/>
        <v>0</v>
      </c>
      <c r="O27" s="25">
        <f t="shared" si="12"/>
        <v>0</v>
      </c>
      <c r="Q27" s="25">
        <f t="shared" si="13"/>
        <v>0</v>
      </c>
      <c r="R27" s="25">
        <f t="shared" si="14"/>
        <v>6.0999999999999999E-2</v>
      </c>
      <c r="T27" s="25">
        <f t="shared" si="7"/>
        <v>0</v>
      </c>
      <c r="U27" s="25">
        <f t="shared" si="8"/>
        <v>6.0999999999999999E-2</v>
      </c>
    </row>
    <row r="28" spans="2:21" x14ac:dyDescent="0.25">
      <c r="B28">
        <v>25</v>
      </c>
      <c r="C28" t="s">
        <v>138</v>
      </c>
      <c r="D28" s="5">
        <f>SUMIFS(Table1[Cost],Table1[LL1 Code],$B28,Table1[direct / on costs],"direct")</f>
        <v>581950</v>
      </c>
      <c r="E28" s="5">
        <f>SUMIFS(Table1[Cost],Table1[LL1 Code],$B28,Table1[Element Code],"CT")</f>
        <v>53000</v>
      </c>
      <c r="F28" s="5">
        <f>SUMIFS(Table1[Cost],Table1[LL1 Code],$B28,Table1[direct / on costs],"on costs")-E28</f>
        <v>396181.33</v>
      </c>
      <c r="G28" s="6">
        <f t="shared" si="4"/>
        <v>1031131.3300000001</v>
      </c>
      <c r="H28" s="20">
        <f>SUMIFS(Table1[cost (inc. on costs)],Table1[LL1 Code],$B28,Table1[direct / on costs],"direct",Table1[Old adjustments],FALSE)</f>
        <v>1031131.3300000001</v>
      </c>
      <c r="I28" s="5">
        <f>SUMIFS(Table1[cost (inc. on cost - contingency)],Table1[LL1 Code],$B28,Table1[direct / on costs],"direct",Table1[Old adjustments],FALSE,Table1[New adjustments],FALSE)</f>
        <v>978131.33000000007</v>
      </c>
      <c r="K28" s="6">
        <f t="shared" si="5"/>
        <v>0</v>
      </c>
      <c r="L28" s="6">
        <f t="shared" si="6"/>
        <v>53000</v>
      </c>
      <c r="N28" s="25">
        <f t="shared" si="11"/>
        <v>0</v>
      </c>
      <c r="O28" s="25">
        <f t="shared" si="12"/>
        <v>0</v>
      </c>
      <c r="Q28" s="25">
        <f t="shared" si="13"/>
        <v>0</v>
      </c>
      <c r="R28" s="25">
        <f t="shared" si="14"/>
        <v>5.2999999999999999E-2</v>
      </c>
      <c r="T28" s="25">
        <f t="shared" si="7"/>
        <v>0</v>
      </c>
      <c r="U28" s="25">
        <f t="shared" si="8"/>
        <v>5.2999999999999999E-2</v>
      </c>
    </row>
    <row r="29" spans="2:21" x14ac:dyDescent="0.25">
      <c r="B29">
        <v>26</v>
      </c>
      <c r="C29" t="s">
        <v>99</v>
      </c>
      <c r="D29" s="5">
        <f>SUMIFS(Table1[Cost],Table1[LL1 Code],$B29,Table1[direct / on costs],"direct")</f>
        <v>418000</v>
      </c>
      <c r="E29" s="5">
        <f>SUMIFS(Table1[Cost],Table1[LL1 Code],$B29,Table1[Element Code],"CT")</f>
        <v>42000</v>
      </c>
      <c r="F29" s="5">
        <f>SUMIFS(Table1[Cost],Table1[LL1 Code],$B29,Table1[direct / on costs],"on costs")-E29</f>
        <v>417830.01</v>
      </c>
      <c r="G29" s="6">
        <f t="shared" si="4"/>
        <v>877830.01</v>
      </c>
      <c r="H29" s="20">
        <f>SUMIFS(Table1[cost (inc. on costs)],Table1[LL1 Code],$B29,Table1[direct / on costs],"direct",Table1[Old adjustments],FALSE)</f>
        <v>877830.00999999978</v>
      </c>
      <c r="I29" s="5">
        <f>SUMIFS(Table1[cost (inc. on cost - contingency)],Table1[LL1 Code],$B29,Table1[direct / on costs],"direct",Table1[Old adjustments],FALSE,Table1[New adjustments],FALSE)</f>
        <v>835830.01</v>
      </c>
      <c r="K29" s="6">
        <f t="shared" si="5"/>
        <v>0</v>
      </c>
      <c r="L29" s="6">
        <f t="shared" si="6"/>
        <v>42000</v>
      </c>
      <c r="N29" s="25">
        <f t="shared" si="11"/>
        <v>0</v>
      </c>
      <c r="O29" s="25">
        <f t="shared" si="12"/>
        <v>0</v>
      </c>
      <c r="Q29" s="25">
        <f t="shared" si="13"/>
        <v>0</v>
      </c>
      <c r="R29" s="25">
        <f t="shared" si="14"/>
        <v>4.2000000000000003E-2</v>
      </c>
      <c r="T29" s="25">
        <f t="shared" si="7"/>
        <v>0</v>
      </c>
      <c r="U29" s="25">
        <f t="shared" si="8"/>
        <v>4.2000000000000003E-2</v>
      </c>
    </row>
    <row r="30" spans="2:21" x14ac:dyDescent="0.25">
      <c r="B30">
        <v>27</v>
      </c>
      <c r="C30" t="s">
        <v>341</v>
      </c>
      <c r="D30" s="5">
        <f>SUMIFS(Table1[Cost],Table1[LL1 Code],$B30,Table1[direct / on costs],"direct")</f>
        <v>146100</v>
      </c>
      <c r="E30" s="5">
        <f>SUMIFS(Table1[Cost],Table1[LL1 Code],$B30,Table1[Element Code],"CT")</f>
        <v>15000</v>
      </c>
      <c r="F30" s="5">
        <f>SUMIFS(Table1[Cost],Table1[LL1 Code],$B30,Table1[direct / on costs],"on costs")-E30</f>
        <v>147019.47</v>
      </c>
      <c r="G30" s="6">
        <f t="shared" si="4"/>
        <v>308119.46999999997</v>
      </c>
      <c r="H30" s="20">
        <f>SUMIFS(Table1[cost (inc. on costs)],Table1[LL1 Code],$B30,Table1[direct / on costs],"direct",Table1[Old adjustments],FALSE)</f>
        <v>0</v>
      </c>
      <c r="I30" s="5">
        <f>SUMIFS(Table1[cost (inc. on cost - contingency)],Table1[LL1 Code],$B30,Table1[direct / on costs],"direct",Table1[Old adjustments],FALSE,Table1[New adjustments],FALSE)</f>
        <v>0</v>
      </c>
      <c r="K30" s="6">
        <f t="shared" si="5"/>
        <v>308119.46999999997</v>
      </c>
      <c r="L30" s="6">
        <f t="shared" si="6"/>
        <v>308119.46999999997</v>
      </c>
      <c r="N30" s="25">
        <f t="shared" si="11"/>
        <v>0.29311946999999994</v>
      </c>
      <c r="O30" s="25">
        <f t="shared" si="12"/>
        <v>1.5000000000000001E-2</v>
      </c>
      <c r="Q30" s="25">
        <f t="shared" si="13"/>
        <v>0.29311946999999994</v>
      </c>
      <c r="R30" s="25">
        <f t="shared" si="14"/>
        <v>1.4999999999999999E-2</v>
      </c>
      <c r="T30" s="25">
        <f t="shared" si="7"/>
        <v>0</v>
      </c>
      <c r="U30" s="25">
        <f t="shared" si="8"/>
        <v>0</v>
      </c>
    </row>
    <row r="31" spans="2:21" x14ac:dyDescent="0.25">
      <c r="B31">
        <v>28</v>
      </c>
      <c r="C31" t="s">
        <v>94</v>
      </c>
      <c r="D31" s="5">
        <f>SUMIFS(Table1[Cost],Table1[LL1 Code],$B31,Table1[direct / on costs],"direct")</f>
        <v>1084000</v>
      </c>
      <c r="E31" s="5">
        <f>SUMIFS(Table1[Cost],Table1[LL1 Code],$B31,Table1[Element Code],"CT")</f>
        <v>110000</v>
      </c>
      <c r="F31" s="5">
        <f>SUMIFS(Table1[Cost],Table1[LL1 Code],$B31,Table1[direct / on costs],"on costs")-E31</f>
        <v>818353.44000000006</v>
      </c>
      <c r="G31" s="6">
        <f t="shared" si="4"/>
        <v>2012353.44</v>
      </c>
      <c r="H31" s="20">
        <f>SUMIFS(Table1[cost (inc. on costs)],Table1[LL1 Code],$B31,Table1[direct / on costs],"direct",Table1[Old adjustments],FALSE)</f>
        <v>2012353.4400000002</v>
      </c>
      <c r="I31" s="5">
        <f>SUMIFS(Table1[cost (inc. on cost - contingency)],Table1[LL1 Code],$B31,Table1[direct / on costs],"direct",Table1[Old adjustments],FALSE,Table1[New adjustments],FALSE)</f>
        <v>1902353.44</v>
      </c>
      <c r="K31" s="6">
        <f t="shared" si="5"/>
        <v>0</v>
      </c>
      <c r="L31" s="6">
        <f t="shared" si="6"/>
        <v>110000</v>
      </c>
      <c r="N31" s="25">
        <f t="shared" si="11"/>
        <v>0</v>
      </c>
      <c r="O31" s="25">
        <f t="shared" si="12"/>
        <v>0</v>
      </c>
      <c r="Q31" s="25">
        <f t="shared" si="13"/>
        <v>0</v>
      </c>
      <c r="R31" s="25">
        <f t="shared" si="14"/>
        <v>0.11</v>
      </c>
      <c r="T31" s="25">
        <f t="shared" si="7"/>
        <v>0</v>
      </c>
      <c r="U31" s="25">
        <f t="shared" si="8"/>
        <v>0.11</v>
      </c>
    </row>
    <row r="32" spans="2:21" x14ac:dyDescent="0.25">
      <c r="B32">
        <v>29</v>
      </c>
      <c r="C32" t="s">
        <v>348</v>
      </c>
      <c r="D32" s="5">
        <f>SUMIFS(Table1[Cost],Table1[LL1 Code],$B32,Table1[direct / on costs],"direct")</f>
        <v>679500</v>
      </c>
      <c r="E32" s="5">
        <f>SUMIFS(Table1[Cost],Table1[LL1 Code],$B32,Table1[Element Code],"CT")</f>
        <v>69000</v>
      </c>
      <c r="F32" s="5">
        <f>SUMIFS(Table1[Cost],Table1[LL1 Code],$B32,Table1[direct / on costs],"on costs")-E32</f>
        <v>570206.34</v>
      </c>
      <c r="G32" s="6">
        <f t="shared" si="4"/>
        <v>1318706.3399999999</v>
      </c>
      <c r="H32" s="20">
        <f>SUMIFS(Table1[cost (inc. on costs)],Table1[LL1 Code],$B32,Table1[direct / on costs],"direct",Table1[Old adjustments],FALSE)</f>
        <v>1318706.3400000001</v>
      </c>
      <c r="I32" s="5">
        <f>SUMIFS(Table1[cost (inc. on cost - contingency)],Table1[LL1 Code],$B32,Table1[direct / on costs],"direct",Table1[Old adjustments],FALSE,Table1[New adjustments],FALSE)</f>
        <v>1249706.3399999999</v>
      </c>
      <c r="K32" s="6">
        <f t="shared" si="5"/>
        <v>0</v>
      </c>
      <c r="L32" s="6">
        <f t="shared" si="6"/>
        <v>69000</v>
      </c>
      <c r="N32" s="25">
        <f t="shared" si="11"/>
        <v>0</v>
      </c>
      <c r="O32" s="25">
        <f t="shared" si="12"/>
        <v>0</v>
      </c>
      <c r="Q32" s="25">
        <f t="shared" si="13"/>
        <v>0</v>
      </c>
      <c r="R32" s="25">
        <f t="shared" si="14"/>
        <v>6.9000000000000006E-2</v>
      </c>
      <c r="T32" s="25">
        <f t="shared" si="7"/>
        <v>0</v>
      </c>
      <c r="U32" s="25">
        <f t="shared" si="8"/>
        <v>6.9000000000000006E-2</v>
      </c>
    </row>
    <row r="33" spans="1:22" x14ac:dyDescent="0.25">
      <c r="B33">
        <v>30</v>
      </c>
      <c r="C33" t="s">
        <v>356</v>
      </c>
      <c r="D33" s="5">
        <f>SUMIFS(Table1[Cost],Table1[LL1 Code],$B33,Table1[direct / on costs],"direct")</f>
        <v>474750</v>
      </c>
      <c r="E33" s="5">
        <f>SUMIFS(Table1[Cost],Table1[LL1 Code],$B33,Table1[Element Code],"CT")</f>
        <v>41500</v>
      </c>
      <c r="F33" s="5">
        <f>SUMIFS(Table1[Cost],Table1[LL1 Code],$B33,Table1[direct / on costs],"on costs")-E33</f>
        <v>446882.25</v>
      </c>
      <c r="G33" s="6">
        <f t="shared" si="4"/>
        <v>963132.25</v>
      </c>
      <c r="H33" s="20">
        <f>SUMIFS(Table1[cost (inc. on costs)],Table1[LL1 Code],$B33,Table1[direct / on costs],"direct",Table1[Old adjustments],FALSE)</f>
        <v>963132.25000000012</v>
      </c>
      <c r="I33" s="5">
        <f>SUMIFS(Table1[cost (inc. on cost - contingency)],Table1[LL1 Code],$B33,Table1[direct / on costs],"direct",Table1[Old adjustments],FALSE,Table1[New adjustments],FALSE)</f>
        <v>921632.25000000012</v>
      </c>
      <c r="K33" s="6">
        <f t="shared" si="5"/>
        <v>0</v>
      </c>
      <c r="L33" s="6">
        <f t="shared" si="6"/>
        <v>41499.999999999884</v>
      </c>
      <c r="N33" s="25">
        <f t="shared" si="11"/>
        <v>0</v>
      </c>
      <c r="O33" s="25">
        <f t="shared" si="12"/>
        <v>0</v>
      </c>
      <c r="Q33" s="25">
        <f t="shared" si="13"/>
        <v>-1.1796119636642288E-16</v>
      </c>
      <c r="R33" s="25">
        <f t="shared" si="14"/>
        <v>4.1500000000000002E-2</v>
      </c>
      <c r="T33" s="25">
        <f t="shared" si="7"/>
        <v>-1.1796119636642288E-16</v>
      </c>
      <c r="U33" s="25">
        <f t="shared" si="8"/>
        <v>4.1500000000000002E-2</v>
      </c>
    </row>
    <row r="34" spans="1:22" x14ac:dyDescent="0.25">
      <c r="B34">
        <v>32</v>
      </c>
      <c r="C34" t="s">
        <v>181</v>
      </c>
      <c r="D34" s="5">
        <f>SUMIFS(Table1[Cost],Table1[LL1 Code],$B34,Table1[direct / on costs],"direct")</f>
        <v>280975</v>
      </c>
      <c r="E34" s="5">
        <f>SUMIFS(Table1[Cost],Table1[LL1 Code],$B34,Table1[Element Code],"CT")</f>
        <v>28500</v>
      </c>
      <c r="F34" s="5">
        <f>SUMIFS(Table1[Cost],Table1[LL1 Code],$B34,Table1[direct / on costs],"on costs")-E34</f>
        <v>260938.53000000003</v>
      </c>
      <c r="G34" s="6">
        <f t="shared" si="4"/>
        <v>570413.53</v>
      </c>
      <c r="H34" s="20">
        <f>SUMIFS(Table1[cost (inc. on costs)],Table1[LL1 Code],$B34,Table1[direct / on costs],"direct",Table1[Old adjustments],FALSE)</f>
        <v>570413.52999999991</v>
      </c>
      <c r="I34" s="5">
        <f>SUMIFS(Table1[cost (inc. on cost - contingency)],Table1[LL1 Code],$B34,Table1[direct / on costs],"direct",Table1[Old adjustments],FALSE,Table1[New adjustments],FALSE)</f>
        <v>541913.53</v>
      </c>
      <c r="K34" s="6">
        <f t="shared" si="5"/>
        <v>0</v>
      </c>
      <c r="L34" s="6">
        <f t="shared" si="6"/>
        <v>28500</v>
      </c>
      <c r="N34" s="25">
        <f t="shared" si="11"/>
        <v>0</v>
      </c>
      <c r="O34" s="25">
        <f t="shared" si="12"/>
        <v>0</v>
      </c>
      <c r="Q34" s="25">
        <f t="shared" si="13"/>
        <v>0</v>
      </c>
      <c r="R34" s="25">
        <f t="shared" si="14"/>
        <v>2.8500000000000001E-2</v>
      </c>
      <c r="T34" s="25">
        <f t="shared" si="7"/>
        <v>0</v>
      </c>
      <c r="U34" s="25">
        <f t="shared" si="8"/>
        <v>2.8500000000000001E-2</v>
      </c>
    </row>
    <row r="35" spans="1:22" x14ac:dyDescent="0.25">
      <c r="B35">
        <v>33</v>
      </c>
      <c r="C35" t="s">
        <v>116</v>
      </c>
      <c r="D35" s="5">
        <f>SUMIFS(Table1[Cost],Table1[LL1 Code],$B35,Table1[direct / on costs],"direct")</f>
        <v>405975</v>
      </c>
      <c r="E35" s="5">
        <f>SUMIFS(Table1[Cost],Table1[LL1 Code],$B35,Table1[Element Code],"CT")</f>
        <v>41500</v>
      </c>
      <c r="F35" s="5">
        <f>SUMIFS(Table1[Cost],Table1[LL1 Code],$B35,Table1[direct / on costs],"on costs")-E35</f>
        <v>307565.42000000004</v>
      </c>
      <c r="G35" s="6">
        <f t="shared" si="4"/>
        <v>755040.42</v>
      </c>
      <c r="H35" s="20">
        <f>SUMIFS(Table1[cost (inc. on costs)],Table1[LL1 Code],$B35,Table1[direct / on costs],"direct",Table1[Old adjustments],FALSE)</f>
        <v>0</v>
      </c>
      <c r="I35" s="5">
        <f>SUMIFS(Table1[cost (inc. on cost - contingency)],Table1[LL1 Code],$B35,Table1[direct / on costs],"direct",Table1[Old adjustments],FALSE,Table1[New adjustments],FALSE)</f>
        <v>0</v>
      </c>
      <c r="K35" s="6">
        <f t="shared" si="5"/>
        <v>755040.42</v>
      </c>
      <c r="L35" s="6">
        <f t="shared" si="6"/>
        <v>755040.42</v>
      </c>
      <c r="N35" s="25">
        <f t="shared" si="11"/>
        <v>0.71354042000000006</v>
      </c>
      <c r="O35" s="25">
        <f t="shared" si="12"/>
        <v>4.1500000000000002E-2</v>
      </c>
      <c r="Q35" s="25">
        <f t="shared" si="13"/>
        <v>0.71354042000000006</v>
      </c>
      <c r="R35" s="25">
        <f t="shared" si="14"/>
        <v>4.1500000000000002E-2</v>
      </c>
      <c r="T35" s="25">
        <f t="shared" si="7"/>
        <v>0</v>
      </c>
      <c r="U35" s="25">
        <f t="shared" si="8"/>
        <v>0</v>
      </c>
    </row>
    <row r="36" spans="1:22" x14ac:dyDescent="0.25">
      <c r="B36">
        <v>34</v>
      </c>
      <c r="C36" t="s">
        <v>374</v>
      </c>
      <c r="D36" s="5">
        <f>SUMIFS(Table1[Cost],Table1[LL1 Code],$B36,Table1[direct / on costs],"direct")</f>
        <v>215600</v>
      </c>
      <c r="E36" s="5">
        <f>SUMIFS(Table1[Cost],Table1[LL1 Code],$B36,Table1[Element Code],"CT")</f>
        <v>22000</v>
      </c>
      <c r="F36" s="5">
        <f>SUMIFS(Table1[Cost],Table1[LL1 Code],$B36,Table1[direct / on costs],"on costs")-E36</f>
        <v>285694.43</v>
      </c>
      <c r="G36" s="6">
        <f t="shared" si="4"/>
        <v>523294.43</v>
      </c>
      <c r="H36" s="20">
        <f>SUMIFS(Table1[cost (inc. on costs)],Table1[LL1 Code],$B36,Table1[direct / on costs],"direct",Table1[Old adjustments],FALSE)</f>
        <v>0</v>
      </c>
      <c r="I36" s="5">
        <f>SUMIFS(Table1[cost (inc. on cost - contingency)],Table1[LL1 Code],$B36,Table1[direct / on costs],"direct",Table1[Old adjustments],FALSE,Table1[New adjustments],FALSE)</f>
        <v>0</v>
      </c>
      <c r="K36" s="6">
        <f t="shared" si="5"/>
        <v>523294.43</v>
      </c>
      <c r="L36" s="6">
        <f t="shared" si="6"/>
        <v>523294.43</v>
      </c>
      <c r="N36" s="25">
        <f t="shared" si="11"/>
        <v>0.50129442999999996</v>
      </c>
      <c r="O36" s="25">
        <f t="shared" si="12"/>
        <v>2.1999999999999999E-2</v>
      </c>
      <c r="Q36" s="25">
        <f t="shared" si="13"/>
        <v>0.50129442999999996</v>
      </c>
      <c r="R36" s="25">
        <f t="shared" si="14"/>
        <v>2.1999999999999999E-2</v>
      </c>
      <c r="T36" s="25">
        <f t="shared" si="7"/>
        <v>0</v>
      </c>
      <c r="U36" s="25">
        <f t="shared" si="8"/>
        <v>0</v>
      </c>
    </row>
    <row r="37" spans="1:22" x14ac:dyDescent="0.25">
      <c r="B37">
        <v>35</v>
      </c>
      <c r="C37" t="s">
        <v>97</v>
      </c>
      <c r="D37" s="5">
        <f>SUMIFS(Table1[Cost],Table1[LL1 Code],$B37,Table1[direct / on costs],"direct")</f>
        <v>1504475</v>
      </c>
      <c r="E37" s="5">
        <f>SUMIFS(Table1[Cost],Table1[LL1 Code],$B37,Table1[Element Code],"CT")</f>
        <v>151000</v>
      </c>
      <c r="F37" s="5">
        <f>SUMIFS(Table1[Cost],Table1[LL1 Code],$B37,Table1[direct / on costs],"on costs")-E37</f>
        <v>767281.96</v>
      </c>
      <c r="G37" s="6">
        <f t="shared" si="4"/>
        <v>2422756.96</v>
      </c>
      <c r="H37" s="20">
        <f>SUMIFS(Table1[cost (inc. on costs)],Table1[LL1 Code],$B37,Table1[direct / on costs],"direct",Table1[Old adjustments],FALSE)</f>
        <v>2422756.96</v>
      </c>
      <c r="I37" s="5">
        <f>SUMIFS(Table1[cost (inc. on cost - contingency)],Table1[LL1 Code],$B37,Table1[direct / on costs],"direct",Table1[Old adjustments],FALSE,Table1[New adjustments],FALSE)</f>
        <v>0</v>
      </c>
      <c r="K37" s="6">
        <f t="shared" si="5"/>
        <v>0</v>
      </c>
      <c r="L37" s="6">
        <f t="shared" si="6"/>
        <v>2422756.96</v>
      </c>
      <c r="N37" s="25">
        <f t="shared" si="11"/>
        <v>0</v>
      </c>
      <c r="O37" s="25">
        <f t="shared" si="12"/>
        <v>0</v>
      </c>
      <c r="Q37" s="25">
        <f t="shared" si="13"/>
        <v>2.2717569600000003</v>
      </c>
      <c r="R37" s="25">
        <f t="shared" si="14"/>
        <v>0.151</v>
      </c>
      <c r="T37" s="25">
        <f t="shared" si="7"/>
        <v>2.2717569600000003</v>
      </c>
      <c r="U37" s="25">
        <f t="shared" si="8"/>
        <v>0.151</v>
      </c>
    </row>
    <row r="38" spans="1:22" x14ac:dyDescent="0.25">
      <c r="B38">
        <v>36</v>
      </c>
      <c r="C38" t="s">
        <v>128</v>
      </c>
      <c r="D38" s="5">
        <f>SUMIFS(Table1[Cost],Table1[LL1 Code],$B38,Table1[direct / on costs],"direct")</f>
        <v>805480</v>
      </c>
      <c r="E38" s="5">
        <f>SUMIFS(Table1[Cost],Table1[LL1 Code],$B38,Table1[Element Code],"CT")</f>
        <v>82000</v>
      </c>
      <c r="F38" s="5">
        <f>SUMIFS(Table1[Cost],Table1[LL1 Code],$B38,Table1[direct / on costs],"on costs")-E38</f>
        <v>413111.84</v>
      </c>
      <c r="G38" s="6">
        <f t="shared" si="4"/>
        <v>1300591.8400000001</v>
      </c>
      <c r="H38" s="20">
        <f>SUMIFS(Table1[cost (inc. on costs)],Table1[LL1 Code],$B38,Table1[direct / on costs],"direct",Table1[Old adjustments],FALSE)</f>
        <v>1300591.8400000001</v>
      </c>
      <c r="I38" s="5">
        <f>SUMIFS(Table1[cost (inc. on cost - contingency)],Table1[LL1 Code],$B38,Table1[direct / on costs],"direct",Table1[Old adjustments],FALSE,Table1[New adjustments],FALSE)</f>
        <v>1218591.8400000003</v>
      </c>
      <c r="K38" s="6">
        <f t="shared" si="5"/>
        <v>0</v>
      </c>
      <c r="L38" s="6">
        <f t="shared" si="6"/>
        <v>81999.999999999767</v>
      </c>
      <c r="N38" s="25">
        <f t="shared" si="11"/>
        <v>0</v>
      </c>
      <c r="O38" s="25">
        <f t="shared" si="12"/>
        <v>0</v>
      </c>
      <c r="Q38" s="25">
        <f t="shared" si="13"/>
        <v>-2.3592239273284576E-16</v>
      </c>
      <c r="R38" s="25">
        <f t="shared" si="14"/>
        <v>8.2000000000000003E-2</v>
      </c>
      <c r="T38" s="25">
        <f t="shared" si="7"/>
        <v>-2.3592239273284576E-16</v>
      </c>
      <c r="U38" s="25">
        <f t="shared" si="8"/>
        <v>8.2000000000000003E-2</v>
      </c>
    </row>
    <row r="39" spans="1:22" x14ac:dyDescent="0.25">
      <c r="B39">
        <v>37</v>
      </c>
      <c r="C39" t="s">
        <v>384</v>
      </c>
      <c r="D39" s="5">
        <f>SUMIFS(Table1[Cost],Table1[LL1 Code],$B39,Table1[direct / on costs],"direct")</f>
        <v>976050</v>
      </c>
      <c r="E39" s="5">
        <f>SUMIFS(Table1[Cost],Table1[LL1 Code],$B39,Table1[Element Code],"CT")</f>
        <v>92000</v>
      </c>
      <c r="F39" s="5">
        <f>SUMIFS(Table1[Cost],Table1[LL1 Code],$B39,Table1[direct / on costs],"on costs")-E39</f>
        <v>544194.16999999993</v>
      </c>
      <c r="G39" s="6">
        <f t="shared" si="4"/>
        <v>1612244.17</v>
      </c>
      <c r="H39" s="20">
        <f>SUMIFS(Table1[cost (inc. on costs)],Table1[LL1 Code],$B39,Table1[direct / on costs],"direct",Table1[Old adjustments],FALSE)</f>
        <v>1612244.1700000002</v>
      </c>
      <c r="I39" s="5">
        <f>SUMIFS(Table1[cost (inc. on cost - contingency)],Table1[LL1 Code],$B39,Table1[direct / on costs],"direct",Table1[Old adjustments],FALSE,Table1[New adjustments],FALSE)</f>
        <v>1520244.17</v>
      </c>
      <c r="K39" s="6">
        <f t="shared" si="5"/>
        <v>0</v>
      </c>
      <c r="L39" s="6">
        <f t="shared" si="6"/>
        <v>92000</v>
      </c>
      <c r="N39" s="25">
        <f t="shared" si="11"/>
        <v>0</v>
      </c>
      <c r="O39" s="25">
        <f t="shared" si="12"/>
        <v>0</v>
      </c>
      <c r="Q39" s="25">
        <f t="shared" si="13"/>
        <v>0</v>
      </c>
      <c r="R39" s="25">
        <f t="shared" si="14"/>
        <v>9.1999999999999998E-2</v>
      </c>
      <c r="T39" s="25">
        <f t="shared" si="7"/>
        <v>0</v>
      </c>
      <c r="U39" s="25">
        <f t="shared" si="8"/>
        <v>9.1999999999999998E-2</v>
      </c>
    </row>
    <row r="40" spans="1:22" x14ac:dyDescent="0.25">
      <c r="B40">
        <v>38</v>
      </c>
      <c r="C40" t="s">
        <v>389</v>
      </c>
      <c r="D40" s="5">
        <f>SUMIFS(Table1[Cost],Table1[LL1 Code],$B40,Table1[direct / on costs],"direct")</f>
        <v>309155</v>
      </c>
      <c r="E40" s="5">
        <f>SUMIFS(Table1[Cost],Table1[LL1 Code],$B40,Table1[Element Code],"CT")</f>
        <v>31000</v>
      </c>
      <c r="F40" s="5">
        <f>SUMIFS(Table1[Cost],Table1[LL1 Code],$B40,Table1[direct / on costs],"on costs")-E40</f>
        <v>207698.98</v>
      </c>
      <c r="G40" s="6">
        <f t="shared" si="4"/>
        <v>547853.98</v>
      </c>
      <c r="H40" s="20">
        <f>SUMIFS(Table1[cost (inc. on costs)],Table1[LL1 Code],$B40,Table1[direct / on costs],"direct",Table1[Old adjustments],FALSE)</f>
        <v>0</v>
      </c>
      <c r="I40" s="5">
        <f>SUMIFS(Table1[cost (inc. on cost - contingency)],Table1[LL1 Code],$B40,Table1[direct / on costs],"direct",Table1[Old adjustments],FALSE,Table1[New adjustments],FALSE)</f>
        <v>0</v>
      </c>
      <c r="K40" s="6">
        <f t="shared" si="5"/>
        <v>547853.98</v>
      </c>
      <c r="L40" s="6">
        <f t="shared" si="6"/>
        <v>547853.98</v>
      </c>
      <c r="N40" s="25">
        <f t="shared" si="11"/>
        <v>0.51685397999999994</v>
      </c>
      <c r="O40" s="25">
        <f t="shared" si="12"/>
        <v>3.1E-2</v>
      </c>
      <c r="Q40" s="25">
        <f t="shared" si="13"/>
        <v>0.51685397999999994</v>
      </c>
      <c r="R40" s="25">
        <f t="shared" si="14"/>
        <v>3.1E-2</v>
      </c>
      <c r="T40" s="25">
        <f t="shared" si="7"/>
        <v>0</v>
      </c>
      <c r="U40" s="25">
        <f t="shared" si="8"/>
        <v>0</v>
      </c>
    </row>
    <row r="41" spans="1:22" x14ac:dyDescent="0.25">
      <c r="B41">
        <v>39</v>
      </c>
      <c r="C41" t="s">
        <v>151</v>
      </c>
      <c r="D41" s="5">
        <f>SUMIFS(Table1[Cost],Table1[LL1 Code],$B41,Table1[direct / on costs],"direct")</f>
        <v>402638</v>
      </c>
      <c r="E41" s="5">
        <f>SUMIFS(Table1[Cost],Table1[LL1 Code],$B41,Table1[Element Code],"CT")</f>
        <v>41500</v>
      </c>
      <c r="F41" s="5">
        <f>SUMIFS(Table1[Cost],Table1[LL1 Code],$B41,Table1[direct / on costs],"on costs")-E41</f>
        <v>223900</v>
      </c>
      <c r="G41" s="6">
        <f t="shared" si="4"/>
        <v>668038</v>
      </c>
      <c r="H41" s="20">
        <f>SUMIFS(Table1[cost (inc. on costs)],Table1[LL1 Code],$B41,Table1[direct / on costs],"direct",Table1[Old adjustments],FALSE)</f>
        <v>0</v>
      </c>
      <c r="I41" s="5">
        <f>SUMIFS(Table1[cost (inc. on cost - contingency)],Table1[LL1 Code],$B41,Table1[direct / on costs],"direct",Table1[Old adjustments],FALSE,Table1[New adjustments],FALSE)</f>
        <v>0</v>
      </c>
      <c r="K41" s="6">
        <f t="shared" si="5"/>
        <v>668038</v>
      </c>
      <c r="L41" s="6">
        <f t="shared" si="6"/>
        <v>668038</v>
      </c>
      <c r="N41" s="25">
        <f t="shared" si="11"/>
        <v>0.62653800000000004</v>
      </c>
      <c r="O41" s="25">
        <f t="shared" si="12"/>
        <v>4.1500000000000002E-2</v>
      </c>
      <c r="Q41" s="25">
        <f t="shared" si="13"/>
        <v>0.62653800000000004</v>
      </c>
      <c r="R41" s="25">
        <f t="shared" si="14"/>
        <v>4.1500000000000002E-2</v>
      </c>
      <c r="T41" s="25">
        <f t="shared" si="7"/>
        <v>0</v>
      </c>
      <c r="U41" s="25">
        <f t="shared" si="8"/>
        <v>0</v>
      </c>
    </row>
    <row r="42" spans="1:22" x14ac:dyDescent="0.25">
      <c r="B42">
        <v>40</v>
      </c>
      <c r="C42" t="s">
        <v>103</v>
      </c>
      <c r="D42" s="5">
        <f>SUMIFS(Table1[Cost],Table1[LL1 Code],$B42,Table1[direct / on costs],"direct")</f>
        <v>1099810</v>
      </c>
      <c r="E42" s="5">
        <f>SUMIFS(Table1[Cost],Table1[LL1 Code],$B42,Table1[Element Code],"CT")</f>
        <v>110500</v>
      </c>
      <c r="F42" s="5">
        <f>SUMIFS(Table1[Cost],Table1[LL1 Code],$B42,Table1[direct / on costs],"on costs")-E42</f>
        <v>826621.62</v>
      </c>
      <c r="G42" s="6">
        <f t="shared" si="4"/>
        <v>2036931.62</v>
      </c>
      <c r="H42" s="20">
        <f>SUMIFS(Table1[cost (inc. on costs)],Table1[LL1 Code],$B42,Table1[direct / on costs],"direct",Table1[Old adjustments],FALSE)</f>
        <v>2036931.62</v>
      </c>
      <c r="I42" s="5">
        <f>SUMIFS(Table1[cost (inc. on cost - contingency)],Table1[LL1 Code],$B42,Table1[direct / on costs],"direct",Table1[Old adjustments],FALSE,Table1[New adjustments],FALSE)</f>
        <v>1926431.62</v>
      </c>
      <c r="K42" s="6">
        <f t="shared" si="5"/>
        <v>0</v>
      </c>
      <c r="L42" s="6">
        <f t="shared" si="6"/>
        <v>110500</v>
      </c>
      <c r="N42" s="25">
        <f t="shared" si="11"/>
        <v>0</v>
      </c>
      <c r="O42" s="25">
        <f t="shared" si="12"/>
        <v>0</v>
      </c>
      <c r="Q42" s="25">
        <f t="shared" si="13"/>
        <v>0</v>
      </c>
      <c r="R42" s="25">
        <f t="shared" si="14"/>
        <v>0.1105</v>
      </c>
      <c r="T42" s="25">
        <f t="shared" si="7"/>
        <v>0</v>
      </c>
      <c r="U42" s="25">
        <f t="shared" si="8"/>
        <v>0.1105</v>
      </c>
    </row>
    <row r="43" spans="1:22" x14ac:dyDescent="0.25">
      <c r="A43" s="3" t="s">
        <v>857</v>
      </c>
      <c r="B43" s="3"/>
      <c r="C43" s="3"/>
      <c r="D43" s="7">
        <f>SUM(D10:D42)</f>
        <v>21269568</v>
      </c>
      <c r="E43" s="7">
        <f t="shared" ref="E43:I43" si="15">SUM(E10:E42)</f>
        <v>2126000</v>
      </c>
      <c r="F43" s="7">
        <f t="shared" si="15"/>
        <v>13459547.859999999</v>
      </c>
      <c r="G43" s="7">
        <f t="shared" si="15"/>
        <v>36855115.859999999</v>
      </c>
      <c r="H43" s="21">
        <f t="shared" si="15"/>
        <v>27629523.420000002</v>
      </c>
      <c r="I43" s="7">
        <f t="shared" si="15"/>
        <v>23770266.459999997</v>
      </c>
      <c r="K43" s="7">
        <f t="shared" ref="K43:L43" si="16">SUM(K10:K42)</f>
        <v>9225592.4399999976</v>
      </c>
      <c r="L43" s="7">
        <f t="shared" si="16"/>
        <v>13084849.399999999</v>
      </c>
      <c r="N43" s="28">
        <f t="shared" ref="N43:O43" si="17">SUM(N10:N42)</f>
        <v>8.6869342685903508</v>
      </c>
      <c r="O43" s="28">
        <f t="shared" si="17"/>
        <v>0.53865817140964833</v>
      </c>
      <c r="Q43" s="28">
        <f t="shared" ref="Q43:R43" si="18">SUM(Q10:Q42)</f>
        <v>10.9588494</v>
      </c>
      <c r="R43" s="28">
        <f t="shared" si="18"/>
        <v>2.1259999999999999</v>
      </c>
      <c r="T43" s="28">
        <f t="shared" ref="T43:U43" si="19">SUM(T10:T42)</f>
        <v>2.271915131409648</v>
      </c>
      <c r="U43" s="28">
        <f t="shared" si="19"/>
        <v>1.587341828590352</v>
      </c>
    </row>
    <row r="44" spans="1:22" ht="15.75" x14ac:dyDescent="0.25">
      <c r="A44" s="15" t="s">
        <v>851</v>
      </c>
      <c r="B44" s="15"/>
      <c r="C44" s="15"/>
      <c r="D44" s="16">
        <f>D9+D43</f>
        <v>51452729</v>
      </c>
      <c r="E44" s="16">
        <f t="shared" ref="E44:I44" si="20">E9+E43</f>
        <v>5153500</v>
      </c>
      <c r="F44" s="16">
        <f t="shared" si="20"/>
        <v>28997300.009999998</v>
      </c>
      <c r="G44" s="16">
        <f t="shared" si="20"/>
        <v>85603529.010000005</v>
      </c>
      <c r="H44" s="22">
        <f t="shared" si="20"/>
        <v>67277936.569999993</v>
      </c>
      <c r="I44" s="16">
        <f t="shared" si="20"/>
        <v>50666650.898060322</v>
      </c>
      <c r="K44" s="16">
        <f t="shared" ref="K44:L44" si="21">K9+K43</f>
        <v>18325592.439999998</v>
      </c>
      <c r="L44" s="16">
        <f t="shared" si="21"/>
        <v>34936878.111939684</v>
      </c>
      <c r="N44" s="27">
        <f t="shared" ref="N44:O44" si="22">N9+N43</f>
        <v>17.221091005295143</v>
      </c>
      <c r="O44" s="27">
        <f t="shared" si="22"/>
        <v>1.1045014347048558</v>
      </c>
      <c r="P44" s="6"/>
      <c r="Q44" s="27">
        <f t="shared" ref="Q44:R44" si="23">Q9+Q43</f>
        <v>29.783378111939683</v>
      </c>
      <c r="R44" s="27">
        <f t="shared" si="23"/>
        <v>5.1534999999999993</v>
      </c>
      <c r="S44" s="6"/>
      <c r="T44" s="27">
        <f t="shared" ref="T44:U44" si="24">T9+T43</f>
        <v>12.562287106644536</v>
      </c>
      <c r="U44" s="27">
        <f t="shared" si="24"/>
        <v>4.048998565295145</v>
      </c>
    </row>
    <row r="45" spans="1:22" x14ac:dyDescent="0.25">
      <c r="C45" t="s">
        <v>874</v>
      </c>
      <c r="H45" s="6">
        <f>H44-H46</f>
        <v>5777936.5699999928</v>
      </c>
      <c r="K45" s="6">
        <f>H45</f>
        <v>5777936.5699999928</v>
      </c>
      <c r="L45" s="6"/>
      <c r="M45" s="6"/>
      <c r="N45" s="25">
        <f>(K45/1000000)-O45</f>
        <v>5.4300934792085309</v>
      </c>
      <c r="O45" s="25">
        <f>(K45/1000000)*E44/G44</f>
        <v>0.34784309079146175</v>
      </c>
      <c r="P45" s="6"/>
    </row>
    <row r="46" spans="1:22" ht="15.75" thickBot="1" x14ac:dyDescent="0.3">
      <c r="C46" s="23" t="s">
        <v>873</v>
      </c>
      <c r="D46" s="23"/>
      <c r="E46" s="23"/>
      <c r="F46" s="23"/>
      <c r="G46" s="23"/>
      <c r="H46" s="24">
        <v>61500000</v>
      </c>
      <c r="I46" s="23"/>
      <c r="J46" s="23"/>
      <c r="K46" s="24">
        <f>K44+K45</f>
        <v>24103529.00999999</v>
      </c>
      <c r="L46" s="23"/>
      <c r="M46" s="23"/>
      <c r="N46" s="29">
        <f>N44+N45</f>
        <v>22.651184484503673</v>
      </c>
      <c r="O46" s="29">
        <f>O44+O45</f>
        <v>1.4523445254963177</v>
      </c>
      <c r="P46" s="6"/>
    </row>
    <row r="47" spans="1:22" ht="15.75" thickTop="1" x14ac:dyDescent="0.25"/>
    <row r="48" spans="1:22" ht="15.75" thickBot="1" x14ac:dyDescent="0.3">
      <c r="C48" s="23" t="s">
        <v>878</v>
      </c>
      <c r="D48" s="23"/>
      <c r="E48" s="23"/>
      <c r="F48" s="23"/>
      <c r="G48" s="23"/>
      <c r="H48" s="23"/>
      <c r="I48" s="23"/>
      <c r="J48" s="23"/>
      <c r="K48" s="24"/>
      <c r="L48" s="24">
        <f>L44-K46</f>
        <v>10833349.101939693</v>
      </c>
      <c r="M48" s="24"/>
      <c r="Q48" s="24">
        <f>(Q44-N46)*1000000</f>
        <v>7132193.6274360102</v>
      </c>
      <c r="R48" s="24">
        <f>(R44-O46)*1000000</f>
        <v>3701155.4745036815</v>
      </c>
      <c r="T48" s="24">
        <f>(T44-N45)*1000000</f>
        <v>7132193.6274360055</v>
      </c>
      <c r="U48" s="24">
        <f>(U44-O45)*1000000</f>
        <v>3701155.4745036834</v>
      </c>
      <c r="V48" s="24">
        <f>SUM(T48:U48)</f>
        <v>10833349.101939689</v>
      </c>
    </row>
    <row r="49" spans="12:15" ht="15.75" thickTop="1" x14ac:dyDescent="0.25">
      <c r="O49" s="6"/>
    </row>
    <row r="50" spans="12:15" x14ac:dyDescent="0.25">
      <c r="L50" s="6"/>
      <c r="O50" s="6"/>
    </row>
    <row r="51" spans="12:15" x14ac:dyDescent="0.25">
      <c r="O51" s="6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AAE2-1B45-4564-811D-46C6F56975BB}">
  <dimension ref="A2:F2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6" sqref="H16"/>
    </sheetView>
  </sheetViews>
  <sheetFormatPr defaultRowHeight="15" x14ac:dyDescent="0.25"/>
  <cols>
    <col min="1" max="1" width="46.5703125" customWidth="1"/>
    <col min="2" max="2" width="27.5703125" bestFit="1" customWidth="1"/>
    <col min="3" max="5" width="19.42578125" bestFit="1" customWidth="1"/>
    <col min="6" max="6" width="12.5703125" bestFit="1" customWidth="1"/>
    <col min="7" max="7" width="12.140625" bestFit="1" customWidth="1"/>
    <col min="8" max="21" width="39.5703125" bestFit="1" customWidth="1"/>
    <col min="22" max="22" width="12.140625" bestFit="1" customWidth="1"/>
  </cols>
  <sheetData>
    <row r="2" spans="1:6" x14ac:dyDescent="0.25">
      <c r="A2" s="2" t="s">
        <v>849</v>
      </c>
      <c r="B2" t="s">
        <v>850</v>
      </c>
    </row>
    <row r="3" spans="1:6" x14ac:dyDescent="0.25">
      <c r="A3" s="2" t="s">
        <v>9</v>
      </c>
      <c r="B3" t="s">
        <v>854</v>
      </c>
    </row>
    <row r="4" spans="1:6" x14ac:dyDescent="0.25">
      <c r="A4" s="2" t="s">
        <v>24</v>
      </c>
      <c r="B4" t="s">
        <v>855</v>
      </c>
    </row>
    <row r="5" spans="1:6" x14ac:dyDescent="0.25">
      <c r="A5" s="2" t="s">
        <v>25</v>
      </c>
      <c r="B5" t="s">
        <v>855</v>
      </c>
    </row>
    <row r="7" spans="1:6" x14ac:dyDescent="0.25">
      <c r="A7" s="2" t="s">
        <v>885</v>
      </c>
      <c r="C7" s="2" t="s">
        <v>884</v>
      </c>
    </row>
    <row r="8" spans="1:6" x14ac:dyDescent="0.25">
      <c r="A8" s="2" t="s">
        <v>1</v>
      </c>
      <c r="B8" s="2" t="s">
        <v>27</v>
      </c>
      <c r="C8" t="s">
        <v>62</v>
      </c>
      <c r="D8" t="s">
        <v>54</v>
      </c>
      <c r="E8" t="s">
        <v>41</v>
      </c>
      <c r="F8" t="s">
        <v>851</v>
      </c>
    </row>
    <row r="9" spans="1:6" x14ac:dyDescent="0.25">
      <c r="A9" t="s">
        <v>184</v>
      </c>
      <c r="B9" t="s">
        <v>195</v>
      </c>
      <c r="C9" s="4"/>
      <c r="D9" s="4">
        <v>7841.0800000000008</v>
      </c>
      <c r="E9" s="4"/>
      <c r="F9" s="4">
        <v>7841.0800000000008</v>
      </c>
    </row>
    <row r="10" spans="1:6" x14ac:dyDescent="0.25">
      <c r="B10" t="s">
        <v>483</v>
      </c>
      <c r="C10" s="4"/>
      <c r="D10" s="4">
        <v>417513.61829630128</v>
      </c>
      <c r="E10" s="4"/>
      <c r="F10" s="4">
        <v>417513.61829630128</v>
      </c>
    </row>
    <row r="11" spans="1:6" x14ac:dyDescent="0.25">
      <c r="B11" t="s">
        <v>547</v>
      </c>
      <c r="C11" s="4">
        <v>3573739.07</v>
      </c>
      <c r="D11" s="4"/>
      <c r="E11" s="4"/>
      <c r="F11" s="4">
        <v>3573739.07</v>
      </c>
    </row>
    <row r="12" spans="1:6" x14ac:dyDescent="0.25">
      <c r="B12" t="s">
        <v>173</v>
      </c>
      <c r="C12" s="4">
        <v>7334624.1074462254</v>
      </c>
      <c r="D12" s="4"/>
      <c r="E12" s="4"/>
      <c r="F12" s="4">
        <v>7334624.1074462254</v>
      </c>
    </row>
    <row r="13" spans="1:6" x14ac:dyDescent="0.25">
      <c r="B13" t="s">
        <v>599</v>
      </c>
      <c r="C13" s="4"/>
      <c r="D13" s="4">
        <v>195233.55185624806</v>
      </c>
      <c r="E13" s="4"/>
      <c r="F13" s="4">
        <v>195233.55185624806</v>
      </c>
    </row>
    <row r="14" spans="1:6" x14ac:dyDescent="0.25">
      <c r="A14" t="s">
        <v>867</v>
      </c>
      <c r="C14" s="4">
        <v>10908363.177446226</v>
      </c>
      <c r="D14" s="4">
        <v>620588.25015254936</v>
      </c>
      <c r="E14" s="4"/>
      <c r="F14" s="4">
        <v>11528951.427598774</v>
      </c>
    </row>
    <row r="15" spans="1:6" x14ac:dyDescent="0.25">
      <c r="A15" t="s">
        <v>361</v>
      </c>
      <c r="B15" t="s">
        <v>55</v>
      </c>
      <c r="C15" s="4">
        <v>926015.54999999981</v>
      </c>
      <c r="D15" s="4"/>
      <c r="E15" s="4"/>
      <c r="F15" s="4">
        <v>926015.54999999981</v>
      </c>
    </row>
    <row r="16" spans="1:6" x14ac:dyDescent="0.25">
      <c r="B16" t="s">
        <v>173</v>
      </c>
      <c r="C16" s="4">
        <v>619163.78</v>
      </c>
      <c r="D16" s="4"/>
      <c r="E16" s="4"/>
      <c r="F16" s="4">
        <v>619163.78</v>
      </c>
    </row>
    <row r="17" spans="1:6" x14ac:dyDescent="0.25">
      <c r="A17" t="s">
        <v>869</v>
      </c>
      <c r="C17" s="4">
        <v>1545179.3299999998</v>
      </c>
      <c r="D17" s="4"/>
      <c r="E17" s="4"/>
      <c r="F17" s="4">
        <v>1545179.3299999998</v>
      </c>
    </row>
    <row r="18" spans="1:6" x14ac:dyDescent="0.25">
      <c r="A18" t="s">
        <v>29</v>
      </c>
      <c r="B18" t="s">
        <v>845</v>
      </c>
      <c r="C18" s="4"/>
      <c r="D18" s="4"/>
      <c r="E18" s="4">
        <v>-9100000</v>
      </c>
      <c r="F18" s="4">
        <v>-9100000</v>
      </c>
    </row>
    <row r="19" spans="1:6" x14ac:dyDescent="0.25">
      <c r="B19" t="s">
        <v>44</v>
      </c>
      <c r="C19" s="4"/>
      <c r="D19" s="4"/>
      <c r="E19" s="4">
        <v>14843772.839999998</v>
      </c>
      <c r="F19" s="4">
        <v>14843772.839999998</v>
      </c>
    </row>
    <row r="20" spans="1:6" x14ac:dyDescent="0.25">
      <c r="B20" t="s">
        <v>31</v>
      </c>
      <c r="C20" s="4"/>
      <c r="D20" s="4"/>
      <c r="E20" s="4">
        <v>532521.9</v>
      </c>
      <c r="F20" s="4">
        <v>532521.9</v>
      </c>
    </row>
    <row r="21" spans="1:6" x14ac:dyDescent="0.25">
      <c r="A21" t="s">
        <v>883</v>
      </c>
      <c r="C21" s="4"/>
      <c r="D21" s="4"/>
      <c r="E21" s="4">
        <v>6276294.7399999984</v>
      </c>
      <c r="F21" s="4">
        <v>6276294.7399999984</v>
      </c>
    </row>
    <row r="22" spans="1:6" x14ac:dyDescent="0.25">
      <c r="A22" t="s">
        <v>58</v>
      </c>
      <c r="B22" t="s">
        <v>55</v>
      </c>
      <c r="C22" s="4">
        <v>2134369.14</v>
      </c>
      <c r="D22" s="4">
        <v>733237.31</v>
      </c>
      <c r="E22" s="4"/>
      <c r="F22" s="4">
        <v>2867606.45</v>
      </c>
    </row>
    <row r="23" spans="1:6" x14ac:dyDescent="0.25">
      <c r="B23" t="s">
        <v>173</v>
      </c>
      <c r="C23" s="4"/>
      <c r="D23" s="4">
        <v>623083.24846154789</v>
      </c>
      <c r="E23" s="4"/>
      <c r="F23" s="4">
        <v>623083.24846154789</v>
      </c>
    </row>
    <row r="24" spans="1:6" x14ac:dyDescent="0.25">
      <c r="A24" t="s">
        <v>870</v>
      </c>
      <c r="C24" s="4">
        <v>2134369.14</v>
      </c>
      <c r="D24" s="4">
        <v>1356320.5584615478</v>
      </c>
      <c r="E24" s="4"/>
      <c r="F24" s="4">
        <v>3490689.698461548</v>
      </c>
    </row>
    <row r="25" spans="1:6" x14ac:dyDescent="0.25">
      <c r="A25" t="s">
        <v>50</v>
      </c>
      <c r="B25" t="s">
        <v>55</v>
      </c>
      <c r="C25" s="4"/>
      <c r="D25" s="4">
        <v>282844.13</v>
      </c>
      <c r="E25" s="4"/>
      <c r="F25" s="4">
        <v>282844.13</v>
      </c>
    </row>
    <row r="26" spans="1:6" x14ac:dyDescent="0.25">
      <c r="B26" t="s">
        <v>173</v>
      </c>
      <c r="C26" s="4">
        <v>3577742.4099999997</v>
      </c>
      <c r="D26" s="4"/>
      <c r="E26" s="4"/>
      <c r="F26" s="4">
        <v>3577742.4099999997</v>
      </c>
    </row>
    <row r="27" spans="1:6" x14ac:dyDescent="0.25">
      <c r="B27" t="s">
        <v>298</v>
      </c>
      <c r="C27" s="4"/>
      <c r="D27" s="4">
        <v>194682.70199999996</v>
      </c>
      <c r="E27" s="4"/>
      <c r="F27" s="4">
        <v>194682.70199999996</v>
      </c>
    </row>
    <row r="28" spans="1:6" x14ac:dyDescent="0.25">
      <c r="A28" t="s">
        <v>871</v>
      </c>
      <c r="C28" s="4">
        <v>3577742.4099999997</v>
      </c>
      <c r="D28" s="4">
        <v>477526.83199999994</v>
      </c>
      <c r="E28" s="4"/>
      <c r="F28" s="4">
        <v>4055269.2419999996</v>
      </c>
    </row>
    <row r="29" spans="1:6" x14ac:dyDescent="0.25">
      <c r="A29" t="s">
        <v>851</v>
      </c>
      <c r="C29" s="4">
        <v>18165654.057446223</v>
      </c>
      <c r="D29" s="4">
        <v>2454435.640614097</v>
      </c>
      <c r="E29" s="4">
        <v>6276294.7399999984</v>
      </c>
      <c r="F29" s="4">
        <v>26896384.438060317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0968-6A3F-4B5F-838C-75984F7B1307}">
  <dimension ref="A1:E111"/>
  <sheetViews>
    <sheetView workbookViewId="0">
      <selection activeCell="D116" sqref="D116"/>
    </sheetView>
  </sheetViews>
  <sheetFormatPr defaultRowHeight="15" x14ac:dyDescent="0.25"/>
  <cols>
    <col min="1" max="1" width="44.85546875" customWidth="1"/>
    <col min="2" max="2" width="21.5703125" customWidth="1"/>
    <col min="3" max="3" width="14.140625" customWidth="1"/>
    <col min="4" max="4" width="106.140625" bestFit="1" customWidth="1"/>
    <col min="5" max="5" width="34.42578125" bestFit="1" customWidth="1"/>
    <col min="6" max="6" width="35.5703125" customWidth="1"/>
  </cols>
  <sheetData>
    <row r="1" spans="1:5" x14ac:dyDescent="0.25">
      <c r="A1" s="2" t="s">
        <v>849</v>
      </c>
      <c r="B1" t="s">
        <v>850</v>
      </c>
    </row>
    <row r="2" spans="1:5" x14ac:dyDescent="0.25">
      <c r="A2" s="2" t="s">
        <v>9</v>
      </c>
      <c r="B2" t="s">
        <v>854</v>
      </c>
    </row>
    <row r="3" spans="1:5" x14ac:dyDescent="0.25">
      <c r="A3" s="2" t="s">
        <v>26</v>
      </c>
      <c r="B3" t="s">
        <v>62</v>
      </c>
    </row>
    <row r="4" spans="1:5" x14ac:dyDescent="0.25">
      <c r="A4" s="2" t="s">
        <v>24</v>
      </c>
      <c r="B4" t="s">
        <v>855</v>
      </c>
    </row>
    <row r="5" spans="1:5" x14ac:dyDescent="0.25">
      <c r="A5" s="2" t="s">
        <v>25</v>
      </c>
      <c r="B5" t="s">
        <v>855</v>
      </c>
    </row>
    <row r="7" spans="1:5" x14ac:dyDescent="0.25">
      <c r="A7" s="2" t="s">
        <v>1</v>
      </c>
      <c r="B7" s="2" t="s">
        <v>27</v>
      </c>
      <c r="C7" s="2" t="s">
        <v>3</v>
      </c>
      <c r="D7" s="2" t="s">
        <v>11</v>
      </c>
      <c r="E7" t="s">
        <v>852</v>
      </c>
    </row>
    <row r="8" spans="1:5" x14ac:dyDescent="0.25">
      <c r="A8" t="s">
        <v>184</v>
      </c>
      <c r="B8" t="s">
        <v>547</v>
      </c>
      <c r="C8" t="s">
        <v>186</v>
      </c>
      <c r="D8" t="s">
        <v>548</v>
      </c>
      <c r="E8" s="4">
        <v>191651.6220504732</v>
      </c>
    </row>
    <row r="9" spans="1:5" x14ac:dyDescent="0.25">
      <c r="D9" t="s">
        <v>549</v>
      </c>
      <c r="E9" s="4">
        <v>3382087.4479495268</v>
      </c>
    </row>
    <row r="10" spans="1:5" x14ac:dyDescent="0.25">
      <c r="B10" t="s">
        <v>865</v>
      </c>
      <c r="E10" s="4">
        <v>3573739.07</v>
      </c>
    </row>
    <row r="11" spans="1:5" x14ac:dyDescent="0.25">
      <c r="B11" t="s">
        <v>173</v>
      </c>
      <c r="C11" t="s">
        <v>186</v>
      </c>
      <c r="D11" t="s">
        <v>414</v>
      </c>
      <c r="E11" s="4">
        <v>16975.06569403355</v>
      </c>
    </row>
    <row r="12" spans="1:5" x14ac:dyDescent="0.25">
      <c r="D12" t="s">
        <v>411</v>
      </c>
      <c r="E12" s="4">
        <v>45266.841850756136</v>
      </c>
    </row>
    <row r="13" spans="1:5" x14ac:dyDescent="0.25">
      <c r="D13" t="s">
        <v>415</v>
      </c>
      <c r="E13" s="4">
        <v>75444.736417926892</v>
      </c>
    </row>
    <row r="14" spans="1:5" x14ac:dyDescent="0.25">
      <c r="D14" t="s">
        <v>416</v>
      </c>
      <c r="E14" s="4">
        <v>98078.157343304963</v>
      </c>
    </row>
    <row r="15" spans="1:5" x14ac:dyDescent="0.25">
      <c r="D15" t="s">
        <v>476</v>
      </c>
      <c r="E15" s="4">
        <v>1453518.2918277795</v>
      </c>
    </row>
    <row r="16" spans="1:5" x14ac:dyDescent="0.25">
      <c r="D16" t="s">
        <v>421</v>
      </c>
      <c r="E16" s="4">
        <v>53754.37469777291</v>
      </c>
    </row>
    <row r="17" spans="1:5" x14ac:dyDescent="0.25">
      <c r="D17" t="s">
        <v>459</v>
      </c>
      <c r="E17" s="4">
        <v>1131.6710462689034</v>
      </c>
    </row>
    <row r="18" spans="1:5" x14ac:dyDescent="0.25">
      <c r="D18" t="s">
        <v>455</v>
      </c>
      <c r="E18" s="4">
        <v>5590454.9685683828</v>
      </c>
    </row>
    <row r="19" spans="1:5" x14ac:dyDescent="0.25">
      <c r="B19" t="s">
        <v>866</v>
      </c>
      <c r="E19" s="4">
        <v>7334624.1074462254</v>
      </c>
    </row>
    <row r="20" spans="1:5" x14ac:dyDescent="0.25">
      <c r="A20" t="s">
        <v>867</v>
      </c>
      <c r="E20" s="4">
        <v>10908363.177446226</v>
      </c>
    </row>
    <row r="21" spans="1:5" x14ac:dyDescent="0.25">
      <c r="A21" t="s">
        <v>361</v>
      </c>
      <c r="B21" t="s">
        <v>55</v>
      </c>
      <c r="C21" t="s">
        <v>364</v>
      </c>
      <c r="D21" t="s">
        <v>518</v>
      </c>
      <c r="E21" s="4">
        <v>5912.8295597484275</v>
      </c>
    </row>
    <row r="22" spans="1:5" x14ac:dyDescent="0.25">
      <c r="D22" t="s">
        <v>496</v>
      </c>
      <c r="E22" s="4">
        <v>8742.5408490566024</v>
      </c>
    </row>
    <row r="23" spans="1:5" x14ac:dyDescent="0.25">
      <c r="D23" t="s">
        <v>450</v>
      </c>
      <c r="E23" s="4">
        <v>12163.535094339622</v>
      </c>
    </row>
    <row r="24" spans="1:5" x14ac:dyDescent="0.25">
      <c r="D24" t="s">
        <v>484</v>
      </c>
      <c r="E24" s="4">
        <v>38433.392138364776</v>
      </c>
    </row>
    <row r="25" spans="1:5" x14ac:dyDescent="0.25">
      <c r="D25" t="s">
        <v>456</v>
      </c>
      <c r="E25" s="4">
        <v>8362.4303773584907</v>
      </c>
    </row>
    <row r="26" spans="1:5" x14ac:dyDescent="0.25">
      <c r="D26" t="s">
        <v>512</v>
      </c>
      <c r="E26" s="4">
        <v>15204.418867924527</v>
      </c>
    </row>
    <row r="27" spans="1:5" x14ac:dyDescent="0.25">
      <c r="D27" t="s">
        <v>489</v>
      </c>
      <c r="E27" s="4">
        <v>2660.7733018867925</v>
      </c>
    </row>
    <row r="28" spans="1:5" x14ac:dyDescent="0.25">
      <c r="D28" t="s">
        <v>585</v>
      </c>
      <c r="E28" s="4">
        <v>2534.0698113207545</v>
      </c>
    </row>
    <row r="29" spans="1:5" x14ac:dyDescent="0.25">
      <c r="C29" t="s">
        <v>44</v>
      </c>
      <c r="D29" t="s">
        <v>762</v>
      </c>
      <c r="E29" s="4">
        <v>606329.04643304134</v>
      </c>
    </row>
    <row r="30" spans="1:5" x14ac:dyDescent="0.25">
      <c r="D30" t="s">
        <v>745</v>
      </c>
      <c r="E30" s="4">
        <v>128615.25227367543</v>
      </c>
    </row>
    <row r="31" spans="1:5" x14ac:dyDescent="0.25">
      <c r="D31" t="s">
        <v>719</v>
      </c>
      <c r="E31" s="4">
        <v>27560.41120150188</v>
      </c>
    </row>
    <row r="32" spans="1:5" x14ac:dyDescent="0.25">
      <c r="D32" t="s">
        <v>627</v>
      </c>
      <c r="E32" s="4">
        <v>35828.534561952445</v>
      </c>
    </row>
    <row r="33" spans="1:5" x14ac:dyDescent="0.25">
      <c r="D33" t="s">
        <v>765</v>
      </c>
      <c r="E33" s="4">
        <v>2421.9755298289529</v>
      </c>
    </row>
    <row r="34" spans="1:5" x14ac:dyDescent="0.25">
      <c r="C34" t="s">
        <v>71</v>
      </c>
      <c r="D34" t="s">
        <v>517</v>
      </c>
      <c r="E34" s="4">
        <v>12307.092341356672</v>
      </c>
    </row>
    <row r="35" spans="1:5" x14ac:dyDescent="0.25">
      <c r="D35" t="s">
        <v>727</v>
      </c>
      <c r="E35" s="4">
        <v>14665.951706783368</v>
      </c>
    </row>
    <row r="36" spans="1:5" x14ac:dyDescent="0.25">
      <c r="D36" t="s">
        <v>456</v>
      </c>
      <c r="E36" s="4">
        <v>4273.2959518599555</v>
      </c>
    </row>
    <row r="37" spans="1:5" x14ac:dyDescent="0.25">
      <c r="B37" t="s">
        <v>868</v>
      </c>
      <c r="E37" s="4">
        <v>926015.54999999993</v>
      </c>
    </row>
    <row r="38" spans="1:5" x14ac:dyDescent="0.25">
      <c r="B38" t="s">
        <v>173</v>
      </c>
      <c r="C38" t="s">
        <v>105</v>
      </c>
      <c r="D38" t="s">
        <v>411</v>
      </c>
      <c r="E38" s="4">
        <v>50192.176375757052</v>
      </c>
    </row>
    <row r="39" spans="1:5" x14ac:dyDescent="0.25">
      <c r="D39" t="s">
        <v>641</v>
      </c>
      <c r="E39" s="4">
        <v>5019.2176375757053</v>
      </c>
    </row>
    <row r="40" spans="1:5" x14ac:dyDescent="0.25">
      <c r="D40" t="s">
        <v>415</v>
      </c>
      <c r="E40" s="4">
        <v>83653.627292928417</v>
      </c>
    </row>
    <row r="41" spans="1:5" x14ac:dyDescent="0.25">
      <c r="D41" t="s">
        <v>416</v>
      </c>
      <c r="E41" s="4">
        <v>108749.71548080695</v>
      </c>
    </row>
    <row r="42" spans="1:5" x14ac:dyDescent="0.25">
      <c r="D42" t="s">
        <v>708</v>
      </c>
      <c r="E42" s="4">
        <v>40103.548924229886</v>
      </c>
    </row>
    <row r="43" spans="1:5" x14ac:dyDescent="0.25">
      <c r="D43" t="s">
        <v>608</v>
      </c>
      <c r="E43" s="4">
        <v>288262.03428870201</v>
      </c>
    </row>
    <row r="44" spans="1:5" x14ac:dyDescent="0.25">
      <c r="D44" t="s">
        <v>838</v>
      </c>
      <c r="E44" s="4">
        <v>0</v>
      </c>
    </row>
    <row r="45" spans="1:5" x14ac:dyDescent="0.25">
      <c r="C45" t="s">
        <v>367</v>
      </c>
      <c r="D45" t="s">
        <v>511</v>
      </c>
      <c r="E45" s="4">
        <v>8687.7966863905312</v>
      </c>
    </row>
    <row r="46" spans="1:5" x14ac:dyDescent="0.25">
      <c r="D46" t="s">
        <v>607</v>
      </c>
      <c r="E46" s="4">
        <v>34495.663313609468</v>
      </c>
    </row>
    <row r="47" spans="1:5" x14ac:dyDescent="0.25">
      <c r="B47" t="s">
        <v>866</v>
      </c>
      <c r="E47" s="4">
        <v>619163.78</v>
      </c>
    </row>
    <row r="48" spans="1:5" x14ac:dyDescent="0.25">
      <c r="A48" t="s">
        <v>869</v>
      </c>
      <c r="E48" s="4">
        <v>1545179.33</v>
      </c>
    </row>
    <row r="49" spans="1:5" x14ac:dyDescent="0.25">
      <c r="A49" t="s">
        <v>58</v>
      </c>
      <c r="B49" t="s">
        <v>55</v>
      </c>
      <c r="C49" t="s">
        <v>247</v>
      </c>
      <c r="D49" t="s">
        <v>497</v>
      </c>
      <c r="E49" s="4">
        <v>40796.61003128851</v>
      </c>
    </row>
    <row r="50" spans="1:5" x14ac:dyDescent="0.25">
      <c r="D50" t="s">
        <v>509</v>
      </c>
      <c r="E50" s="4">
        <v>407966.10031288513</v>
      </c>
    </row>
    <row r="51" spans="1:5" x14ac:dyDescent="0.25">
      <c r="D51" t="s">
        <v>609</v>
      </c>
      <c r="E51" s="4">
        <v>2946.4218355930593</v>
      </c>
    </row>
    <row r="52" spans="1:5" x14ac:dyDescent="0.25">
      <c r="D52" t="s">
        <v>476</v>
      </c>
      <c r="E52" s="4">
        <v>1374.9968566100943</v>
      </c>
    </row>
    <row r="53" spans="1:5" x14ac:dyDescent="0.25">
      <c r="D53" t="s">
        <v>608</v>
      </c>
      <c r="E53" s="4">
        <v>6421.6886160361546</v>
      </c>
    </row>
    <row r="54" spans="1:5" x14ac:dyDescent="0.25">
      <c r="D54" t="s">
        <v>621</v>
      </c>
      <c r="E54" s="4">
        <v>4532.9566701431686</v>
      </c>
    </row>
    <row r="55" spans="1:5" x14ac:dyDescent="0.25">
      <c r="D55" t="s">
        <v>787</v>
      </c>
      <c r="E55" s="4">
        <v>9065.9133402863372</v>
      </c>
    </row>
    <row r="56" spans="1:5" x14ac:dyDescent="0.25">
      <c r="D56" t="s">
        <v>455</v>
      </c>
      <c r="E56" s="4">
        <v>4986.2523371574853</v>
      </c>
    </row>
    <row r="57" spans="1:5" x14ac:dyDescent="0.25">
      <c r="C57" t="s">
        <v>267</v>
      </c>
      <c r="D57" t="s">
        <v>497</v>
      </c>
      <c r="E57" s="4">
        <v>11343.46164446486</v>
      </c>
    </row>
    <row r="58" spans="1:5" x14ac:dyDescent="0.25">
      <c r="D58" t="s">
        <v>509</v>
      </c>
      <c r="E58" s="4">
        <v>113434.61644464861</v>
      </c>
    </row>
    <row r="59" spans="1:5" x14ac:dyDescent="0.25">
      <c r="D59" t="s">
        <v>609</v>
      </c>
      <c r="E59" s="4">
        <v>12387.060115755627</v>
      </c>
    </row>
    <row r="60" spans="1:5" x14ac:dyDescent="0.25">
      <c r="D60" t="s">
        <v>476</v>
      </c>
      <c r="E60" s="4">
        <v>5308.7400496095543</v>
      </c>
    </row>
    <row r="61" spans="1:5" x14ac:dyDescent="0.25">
      <c r="D61" t="s">
        <v>608</v>
      </c>
      <c r="E61" s="4">
        <v>26997.438713826366</v>
      </c>
    </row>
    <row r="62" spans="1:5" x14ac:dyDescent="0.25">
      <c r="D62" t="s">
        <v>736</v>
      </c>
      <c r="E62" s="4">
        <v>68060.769866789153</v>
      </c>
    </row>
    <row r="63" spans="1:5" x14ac:dyDescent="0.25">
      <c r="D63" t="s">
        <v>455</v>
      </c>
      <c r="E63" s="4">
        <v>20418.230960036748</v>
      </c>
    </row>
    <row r="64" spans="1:5" x14ac:dyDescent="0.25">
      <c r="D64" t="s">
        <v>774</v>
      </c>
      <c r="E64" s="4">
        <v>1134.346164446486</v>
      </c>
    </row>
    <row r="65" spans="3:5" x14ac:dyDescent="0.25">
      <c r="D65" t="s">
        <v>727</v>
      </c>
      <c r="E65" s="4">
        <v>68817.000643086823</v>
      </c>
    </row>
    <row r="66" spans="3:5" x14ac:dyDescent="0.25">
      <c r="D66" t="s">
        <v>583</v>
      </c>
      <c r="E66" s="4">
        <v>1361.2153973357833</v>
      </c>
    </row>
    <row r="67" spans="3:5" x14ac:dyDescent="0.25">
      <c r="C67" t="s">
        <v>60</v>
      </c>
      <c r="D67" t="s">
        <v>566</v>
      </c>
      <c r="E67" s="4">
        <v>49157.317412063108</v>
      </c>
    </row>
    <row r="68" spans="3:5" x14ac:dyDescent="0.25">
      <c r="D68" t="s">
        <v>609</v>
      </c>
      <c r="E68" s="4">
        <v>23202.253818493788</v>
      </c>
    </row>
    <row r="69" spans="3:5" x14ac:dyDescent="0.25">
      <c r="D69" t="s">
        <v>476</v>
      </c>
      <c r="E69" s="4">
        <v>10028.092752060875</v>
      </c>
    </row>
    <row r="70" spans="3:5" x14ac:dyDescent="0.25">
      <c r="D70" t="s">
        <v>608</v>
      </c>
      <c r="E70" s="4">
        <v>50397.594343690551</v>
      </c>
    </row>
    <row r="71" spans="3:5" x14ac:dyDescent="0.25">
      <c r="D71" t="s">
        <v>448</v>
      </c>
      <c r="E71" s="4">
        <v>75626.642172404783</v>
      </c>
    </row>
    <row r="72" spans="3:5" x14ac:dyDescent="0.25">
      <c r="D72" t="s">
        <v>496</v>
      </c>
      <c r="E72" s="4">
        <v>5066.985025551121</v>
      </c>
    </row>
    <row r="73" spans="3:5" x14ac:dyDescent="0.25">
      <c r="D73" t="s">
        <v>61</v>
      </c>
      <c r="E73" s="4">
        <v>7562.664217240479</v>
      </c>
    </row>
    <row r="74" spans="3:5" x14ac:dyDescent="0.25">
      <c r="D74" t="s">
        <v>763</v>
      </c>
      <c r="E74" s="4">
        <v>136127.9559103286</v>
      </c>
    </row>
    <row r="75" spans="3:5" x14ac:dyDescent="0.25">
      <c r="D75" t="s">
        <v>455</v>
      </c>
      <c r="E75" s="4">
        <v>38115.827654892011</v>
      </c>
    </row>
    <row r="76" spans="3:5" x14ac:dyDescent="0.25">
      <c r="D76" t="s">
        <v>456</v>
      </c>
      <c r="E76" s="4">
        <v>10209.596693274647</v>
      </c>
    </row>
    <row r="77" spans="3:5" x14ac:dyDescent="0.25">
      <c r="C77" t="s">
        <v>253</v>
      </c>
      <c r="D77" t="s">
        <v>414</v>
      </c>
      <c r="E77" s="4">
        <v>2265.3838407014382</v>
      </c>
    </row>
    <row r="78" spans="3:5" x14ac:dyDescent="0.25">
      <c r="D78" t="s">
        <v>566</v>
      </c>
      <c r="E78" s="4">
        <v>15102.558938009588</v>
      </c>
    </row>
    <row r="79" spans="3:5" x14ac:dyDescent="0.25">
      <c r="D79" t="s">
        <v>641</v>
      </c>
      <c r="E79" s="4">
        <v>11326.919203507192</v>
      </c>
    </row>
    <row r="80" spans="3:5" x14ac:dyDescent="0.25">
      <c r="D80" t="s">
        <v>745</v>
      </c>
      <c r="E80" s="4">
        <v>112967.14085631173</v>
      </c>
    </row>
    <row r="81" spans="1:5" x14ac:dyDescent="0.25">
      <c r="D81" t="s">
        <v>533</v>
      </c>
      <c r="E81" s="4">
        <v>120820.4715040767</v>
      </c>
    </row>
    <row r="82" spans="1:5" x14ac:dyDescent="0.25">
      <c r="D82" t="s">
        <v>449</v>
      </c>
      <c r="E82" s="4">
        <v>81553.818265251772</v>
      </c>
    </row>
    <row r="83" spans="1:5" x14ac:dyDescent="0.25">
      <c r="D83" t="s">
        <v>450</v>
      </c>
      <c r="E83" s="4">
        <v>7551.279469004794</v>
      </c>
    </row>
    <row r="84" spans="1:5" x14ac:dyDescent="0.25">
      <c r="D84" t="s">
        <v>763</v>
      </c>
      <c r="E84" s="4">
        <v>135923.03044208628</v>
      </c>
    </row>
    <row r="85" spans="1:5" x14ac:dyDescent="0.25">
      <c r="D85" t="s">
        <v>484</v>
      </c>
      <c r="E85" s="4">
        <v>11326.919203507192</v>
      </c>
    </row>
    <row r="86" spans="1:5" x14ac:dyDescent="0.25">
      <c r="D86" t="s">
        <v>736</v>
      </c>
      <c r="E86" s="4">
        <v>174434.55573401076</v>
      </c>
    </row>
    <row r="87" spans="1:5" x14ac:dyDescent="0.25">
      <c r="D87" t="s">
        <v>580</v>
      </c>
      <c r="E87" s="4">
        <v>4153.2037079526363</v>
      </c>
    </row>
    <row r="88" spans="1:5" x14ac:dyDescent="0.25">
      <c r="D88" t="s">
        <v>774</v>
      </c>
      <c r="E88" s="4">
        <v>1132.6919203507191</v>
      </c>
    </row>
    <row r="89" spans="1:5" x14ac:dyDescent="0.25">
      <c r="D89" t="s">
        <v>727</v>
      </c>
      <c r="E89" s="4">
        <v>176699.93957471219</v>
      </c>
    </row>
    <row r="90" spans="1:5" x14ac:dyDescent="0.25">
      <c r="D90" t="s">
        <v>440</v>
      </c>
      <c r="E90" s="4">
        <v>11326.919203507192</v>
      </c>
    </row>
    <row r="91" spans="1:5" x14ac:dyDescent="0.25">
      <c r="D91" t="s">
        <v>456</v>
      </c>
      <c r="E91" s="4">
        <v>5285.8956283033558</v>
      </c>
    </row>
    <row r="92" spans="1:5" x14ac:dyDescent="0.25">
      <c r="D92" t="s">
        <v>512</v>
      </c>
      <c r="E92" s="4">
        <v>9061.5353628057528</v>
      </c>
    </row>
    <row r="93" spans="1:5" x14ac:dyDescent="0.25">
      <c r="D93" t="s">
        <v>489</v>
      </c>
      <c r="E93" s="4">
        <v>2831.729800876798</v>
      </c>
    </row>
    <row r="94" spans="1:5" x14ac:dyDescent="0.25">
      <c r="D94" t="s">
        <v>526</v>
      </c>
      <c r="E94" s="4">
        <v>37756.397345023972</v>
      </c>
    </row>
    <row r="95" spans="1:5" x14ac:dyDescent="0.25">
      <c r="B95" t="s">
        <v>868</v>
      </c>
      <c r="E95" s="4">
        <v>2134369.1400000006</v>
      </c>
    </row>
    <row r="96" spans="1:5" x14ac:dyDescent="0.25">
      <c r="A96" t="s">
        <v>870</v>
      </c>
      <c r="E96" s="4">
        <v>2134369.1400000006</v>
      </c>
    </row>
    <row r="97" spans="1:5" x14ac:dyDescent="0.25">
      <c r="A97" t="s">
        <v>50</v>
      </c>
      <c r="B97" t="s">
        <v>173</v>
      </c>
      <c r="C97" t="s">
        <v>101</v>
      </c>
      <c r="D97" t="s">
        <v>414</v>
      </c>
      <c r="E97" s="4">
        <v>2640.8105827622103</v>
      </c>
    </row>
    <row r="98" spans="1:5" x14ac:dyDescent="0.25">
      <c r="D98" t="s">
        <v>789</v>
      </c>
      <c r="E98" s="4">
        <v>21881.001971458314</v>
      </c>
    </row>
    <row r="99" spans="1:5" x14ac:dyDescent="0.25">
      <c r="D99" t="s">
        <v>411</v>
      </c>
      <c r="E99" s="4">
        <v>45271.038561637892</v>
      </c>
    </row>
    <row r="100" spans="1:5" x14ac:dyDescent="0.25">
      <c r="D100" t="s">
        <v>643</v>
      </c>
      <c r="E100" s="4">
        <v>113177.59640409473</v>
      </c>
    </row>
    <row r="101" spans="1:5" x14ac:dyDescent="0.25">
      <c r="D101" t="s">
        <v>415</v>
      </c>
      <c r="E101" s="4">
        <v>75451.730936063148</v>
      </c>
    </row>
    <row r="102" spans="1:5" x14ac:dyDescent="0.25">
      <c r="D102" t="s">
        <v>609</v>
      </c>
      <c r="E102" s="4">
        <v>572633.36676615768</v>
      </c>
    </row>
    <row r="103" spans="1:5" x14ac:dyDescent="0.25">
      <c r="D103" t="s">
        <v>476</v>
      </c>
      <c r="E103" s="4">
        <v>245414.30004263902</v>
      </c>
    </row>
    <row r="104" spans="1:5" x14ac:dyDescent="0.25">
      <c r="D104" t="s">
        <v>608</v>
      </c>
      <c r="E104" s="4">
        <v>1248047.0814134206</v>
      </c>
    </row>
    <row r="105" spans="1:5" x14ac:dyDescent="0.25">
      <c r="D105" t="s">
        <v>455</v>
      </c>
      <c r="E105" s="4">
        <v>943901.15401015</v>
      </c>
    </row>
    <row r="106" spans="1:5" x14ac:dyDescent="0.25">
      <c r="D106" t="s">
        <v>712</v>
      </c>
      <c r="E106" s="4">
        <v>110159.5271666522</v>
      </c>
    </row>
    <row r="107" spans="1:5" x14ac:dyDescent="0.25">
      <c r="D107" t="s">
        <v>713</v>
      </c>
      <c r="E107" s="4">
        <v>100350.80214496399</v>
      </c>
    </row>
    <row r="108" spans="1:5" x14ac:dyDescent="0.25">
      <c r="C108" t="s">
        <v>303</v>
      </c>
      <c r="D108" t="s">
        <v>416</v>
      </c>
      <c r="E108" s="4">
        <v>98814</v>
      </c>
    </row>
    <row r="109" spans="1:5" x14ac:dyDescent="0.25">
      <c r="B109" t="s">
        <v>866</v>
      </c>
      <c r="E109" s="4">
        <v>3577742.41</v>
      </c>
    </row>
    <row r="110" spans="1:5" x14ac:dyDescent="0.25">
      <c r="A110" t="s">
        <v>871</v>
      </c>
      <c r="E110" s="4">
        <v>3577742.41</v>
      </c>
    </row>
    <row r="111" spans="1:5" x14ac:dyDescent="0.25">
      <c r="A111" t="s">
        <v>851</v>
      </c>
      <c r="E111" s="4">
        <v>18165654.05744623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A7AC-94CC-4E97-B683-78191404E6DD}">
  <dimension ref="A2:V17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3" sqref="A13"/>
    </sheetView>
  </sheetViews>
  <sheetFormatPr defaultRowHeight="15" x14ac:dyDescent="0.25"/>
  <cols>
    <col min="1" max="1" width="121.85546875" bestFit="1" customWidth="1"/>
    <col min="2" max="21" width="39.5703125" bestFit="1" customWidth="1"/>
    <col min="22" max="22" width="12.140625" bestFit="1" customWidth="1"/>
  </cols>
  <sheetData>
    <row r="2" spans="1:22" x14ac:dyDescent="0.25">
      <c r="A2" s="2" t="s">
        <v>849</v>
      </c>
      <c r="B2" t="s">
        <v>66</v>
      </c>
    </row>
    <row r="3" spans="1:22" x14ac:dyDescent="0.25">
      <c r="A3" s="2" t="s">
        <v>9</v>
      </c>
      <c r="B3" t="s">
        <v>854</v>
      </c>
    </row>
    <row r="4" spans="1:22" x14ac:dyDescent="0.25">
      <c r="A4" s="2" t="s">
        <v>24</v>
      </c>
      <c r="B4" t="s">
        <v>855</v>
      </c>
    </row>
    <row r="5" spans="1:22" x14ac:dyDescent="0.25">
      <c r="A5" s="2" t="s">
        <v>25</v>
      </c>
      <c r="B5" t="s">
        <v>855</v>
      </c>
    </row>
    <row r="7" spans="1:22" x14ac:dyDescent="0.25">
      <c r="A7" s="2" t="s">
        <v>852</v>
      </c>
      <c r="B7" s="2" t="s">
        <v>1</v>
      </c>
    </row>
    <row r="8" spans="1:22" x14ac:dyDescent="0.25">
      <c r="A8" s="2" t="s">
        <v>11</v>
      </c>
      <c r="B8" t="s">
        <v>86</v>
      </c>
      <c r="C8" t="s">
        <v>75</v>
      </c>
      <c r="D8" t="s">
        <v>316</v>
      </c>
      <c r="E8" t="s">
        <v>178</v>
      </c>
      <c r="F8" t="s">
        <v>356</v>
      </c>
      <c r="G8" t="s">
        <v>181</v>
      </c>
      <c r="H8" t="s">
        <v>131</v>
      </c>
      <c r="I8" t="s">
        <v>145</v>
      </c>
      <c r="J8" t="s">
        <v>63</v>
      </c>
      <c r="K8" t="s">
        <v>286</v>
      </c>
      <c r="L8" t="s">
        <v>128</v>
      </c>
      <c r="M8" t="s">
        <v>69</v>
      </c>
      <c r="N8" t="s">
        <v>156</v>
      </c>
      <c r="O8" t="s">
        <v>136</v>
      </c>
      <c r="P8" t="s">
        <v>94</v>
      </c>
      <c r="Q8" t="s">
        <v>348</v>
      </c>
      <c r="R8" t="s">
        <v>384</v>
      </c>
      <c r="S8" t="s">
        <v>138</v>
      </c>
      <c r="T8" t="s">
        <v>99</v>
      </c>
      <c r="U8" t="s">
        <v>103</v>
      </c>
      <c r="V8" t="s">
        <v>851</v>
      </c>
    </row>
    <row r="9" spans="1:22" x14ac:dyDescent="0.25">
      <c r="A9" t="s">
        <v>608</v>
      </c>
      <c r="B9" s="4"/>
      <c r="C9" s="4"/>
      <c r="D9" s="4">
        <v>300681.96456063888</v>
      </c>
      <c r="E9" s="4">
        <v>223621.83578850457</v>
      </c>
      <c r="F9" s="4">
        <v>361382.6216245211</v>
      </c>
      <c r="G9" s="4"/>
      <c r="H9" s="4">
        <v>772446.34508105821</v>
      </c>
      <c r="I9" s="4"/>
      <c r="J9" s="4">
        <v>473177.49250055244</v>
      </c>
      <c r="K9" s="4"/>
      <c r="L9" s="4">
        <v>255802.60755102956</v>
      </c>
      <c r="M9" s="4">
        <v>257067.85243573613</v>
      </c>
      <c r="N9" s="4">
        <v>145797.02782155207</v>
      </c>
      <c r="O9" s="4">
        <v>126527.79589080461</v>
      </c>
      <c r="P9" s="4"/>
      <c r="Q9" s="4">
        <v>739892.97285567538</v>
      </c>
      <c r="R9" s="4">
        <v>554401.79647785786</v>
      </c>
      <c r="S9" s="4">
        <v>647991.95779484371</v>
      </c>
      <c r="T9" s="4">
        <v>84693.349578683672</v>
      </c>
      <c r="U9" s="4">
        <v>210754.80723519102</v>
      </c>
      <c r="V9" s="4">
        <v>5154240.427196647</v>
      </c>
    </row>
    <row r="10" spans="1:22" x14ac:dyDescent="0.25">
      <c r="A10" t="s">
        <v>509</v>
      </c>
      <c r="B10" s="4"/>
      <c r="C10" s="4"/>
      <c r="D10" s="4">
        <v>37048.163636363635</v>
      </c>
      <c r="E10" s="4">
        <v>231577.79411283726</v>
      </c>
      <c r="F10" s="4"/>
      <c r="G10" s="4"/>
      <c r="H10" s="4"/>
      <c r="I10" s="4"/>
      <c r="J10" s="4">
        <v>72615.108227114702</v>
      </c>
      <c r="K10" s="4"/>
      <c r="L10" s="4"/>
      <c r="M10" s="4"/>
      <c r="N10" s="4">
        <v>93647.871844660185</v>
      </c>
      <c r="O10" s="4">
        <v>61630.741988950278</v>
      </c>
      <c r="P10" s="4">
        <v>966879.56797855499</v>
      </c>
      <c r="Q10" s="4"/>
      <c r="R10" s="4">
        <v>556713.65957446815</v>
      </c>
      <c r="S10" s="4"/>
      <c r="T10" s="4"/>
      <c r="U10" s="4"/>
      <c r="V10" s="4">
        <v>2020112.9073629491</v>
      </c>
    </row>
    <row r="11" spans="1:22" x14ac:dyDescent="0.25">
      <c r="A11" t="s">
        <v>416</v>
      </c>
      <c r="B11" s="4">
        <v>98224.170091556443</v>
      </c>
      <c r="C11" s="4">
        <v>98214</v>
      </c>
      <c r="D11" s="4">
        <v>113941.16304110958</v>
      </c>
      <c r="E11" s="4">
        <v>114003.28883335525</v>
      </c>
      <c r="F11" s="4">
        <v>70214</v>
      </c>
      <c r="G11" s="4">
        <v>125114</v>
      </c>
      <c r="H11" s="4">
        <v>98121.970745102182</v>
      </c>
      <c r="I11" s="4">
        <v>98207.293674067871</v>
      </c>
      <c r="J11" s="4">
        <v>98139.84592139603</v>
      </c>
      <c r="K11" s="4"/>
      <c r="L11" s="4">
        <v>98199.678070026697</v>
      </c>
      <c r="M11" s="4">
        <v>114525.53540420606</v>
      </c>
      <c r="N11" s="4">
        <v>101356.22254974209</v>
      </c>
      <c r="O11" s="4">
        <v>113831.23505747128</v>
      </c>
      <c r="P11" s="4">
        <v>114614</v>
      </c>
      <c r="Q11" s="4">
        <v>119914.00000000001</v>
      </c>
      <c r="R11" s="4">
        <v>70214</v>
      </c>
      <c r="S11" s="4">
        <v>70214</v>
      </c>
      <c r="T11" s="4">
        <v>130413.03</v>
      </c>
      <c r="U11" s="4">
        <v>113817.40171392004</v>
      </c>
      <c r="V11" s="4">
        <v>1961278.8351019535</v>
      </c>
    </row>
    <row r="12" spans="1:22" x14ac:dyDescent="0.25">
      <c r="A12" t="s">
        <v>415</v>
      </c>
      <c r="B12" s="4">
        <v>75557.053916581877</v>
      </c>
      <c r="C12" s="4">
        <v>75485.908720456384</v>
      </c>
      <c r="D12" s="4">
        <v>87647.04849316123</v>
      </c>
      <c r="E12" s="4">
        <v>87694.837564119429</v>
      </c>
      <c r="F12" s="4">
        <v>103696.59157088124</v>
      </c>
      <c r="G12" s="4">
        <v>95986.506065857888</v>
      </c>
      <c r="H12" s="4">
        <v>75478.439034693991</v>
      </c>
      <c r="I12" s="4"/>
      <c r="J12" s="4">
        <v>75492.189170304642</v>
      </c>
      <c r="K12" s="4"/>
      <c r="L12" s="4">
        <v>75538.213900020535</v>
      </c>
      <c r="M12" s="4">
        <v>87661.671759841818</v>
      </c>
      <c r="N12" s="4">
        <v>77966.325038263152</v>
      </c>
      <c r="O12" s="4">
        <v>87562.488505747126</v>
      </c>
      <c r="P12" s="4">
        <v>87996.100244498768</v>
      </c>
      <c r="Q12" s="4">
        <v>91627.612737544943</v>
      </c>
      <c r="R12" s="4">
        <v>79541.147270854781</v>
      </c>
      <c r="S12" s="4">
        <v>87625.687328579268</v>
      </c>
      <c r="T12" s="4">
        <v>99639.234798451376</v>
      </c>
      <c r="U12" s="4">
        <v>87551.847472246198</v>
      </c>
      <c r="V12" s="4">
        <v>1539748.903592105</v>
      </c>
    </row>
    <row r="13" spans="1:22" x14ac:dyDescent="0.25">
      <c r="A13" t="s">
        <v>455</v>
      </c>
      <c r="B13" s="4"/>
      <c r="C13" s="4"/>
      <c r="D13" s="4">
        <v>7888.2343643845115</v>
      </c>
      <c r="E13" s="4"/>
      <c r="F13" s="4"/>
      <c r="G13" s="4"/>
      <c r="H13" s="4">
        <v>584203.1181285315</v>
      </c>
      <c r="I13" s="4"/>
      <c r="J13" s="4">
        <v>208811.39524506262</v>
      </c>
      <c r="K13" s="4"/>
      <c r="L13" s="4">
        <v>300944.2441776818</v>
      </c>
      <c r="M13" s="4"/>
      <c r="N13" s="4"/>
      <c r="O13" s="4"/>
      <c r="P13" s="4"/>
      <c r="Q13" s="4"/>
      <c r="R13" s="4"/>
      <c r="S13" s="4"/>
      <c r="T13" s="4"/>
      <c r="U13" s="4"/>
      <c r="V13" s="4">
        <v>1101846.9919156604</v>
      </c>
    </row>
    <row r="14" spans="1:22" x14ac:dyDescent="0.25">
      <c r="A14" t="s">
        <v>411</v>
      </c>
      <c r="B14" s="4">
        <v>45334.232349949132</v>
      </c>
      <c r="C14" s="4">
        <v>45329.538461538461</v>
      </c>
      <c r="D14" s="4">
        <v>52588.229095896735</v>
      </c>
      <c r="E14" s="4">
        <v>52616.902538471659</v>
      </c>
      <c r="F14" s="4">
        <v>62217.954942528741</v>
      </c>
      <c r="G14" s="4">
        <v>57591.903639514734</v>
      </c>
      <c r="H14" s="4">
        <v>45287.063420816397</v>
      </c>
      <c r="I14" s="4">
        <v>45326.443234185172</v>
      </c>
      <c r="J14" s="4">
        <v>45295.313502182784</v>
      </c>
      <c r="K14" s="4"/>
      <c r="L14" s="4">
        <v>45322.928340012324</v>
      </c>
      <c r="M14" s="4">
        <v>52597.003055905087</v>
      </c>
      <c r="N14" s="4">
        <v>46779.795022957886</v>
      </c>
      <c r="O14" s="4">
        <v>52537.49310344828</v>
      </c>
      <c r="P14" s="4">
        <v>52797.660146699265</v>
      </c>
      <c r="Q14" s="4">
        <v>54976.567642526963</v>
      </c>
      <c r="R14" s="4"/>
      <c r="S14" s="4">
        <v>52575.412397147556</v>
      </c>
      <c r="T14" s="4">
        <v>59783.540879070824</v>
      </c>
      <c r="U14" s="4">
        <v>52531.108483347714</v>
      </c>
      <c r="V14" s="4">
        <v>921489.09025619959</v>
      </c>
    </row>
    <row r="15" spans="1:22" x14ac:dyDescent="0.25">
      <c r="A15" t="s">
        <v>766</v>
      </c>
      <c r="B15" s="4"/>
      <c r="C15" s="4"/>
      <c r="D15" s="4"/>
      <c r="E15" s="4">
        <v>252617.67111111109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v>588631.44311183144</v>
      </c>
      <c r="V15" s="4">
        <v>841249.1142229425</v>
      </c>
    </row>
    <row r="16" spans="1:22" x14ac:dyDescent="0.25">
      <c r="A16" t="s">
        <v>745</v>
      </c>
      <c r="B16" s="4"/>
      <c r="C16" s="4"/>
      <c r="D16" s="4"/>
      <c r="E16" s="4">
        <v>138946.67646770237</v>
      </c>
      <c r="F16" s="4">
        <v>136880.16587202009</v>
      </c>
      <c r="G16" s="4"/>
      <c r="H16" s="4"/>
      <c r="I16" s="4"/>
      <c r="J16" s="4"/>
      <c r="K16" s="4"/>
      <c r="L16" s="4"/>
      <c r="M16" s="4">
        <v>96642.610931174087</v>
      </c>
      <c r="N16" s="4"/>
      <c r="O16" s="4"/>
      <c r="P16" s="4">
        <v>289012.91434141586</v>
      </c>
      <c r="Q16" s="4">
        <v>81929.48000000001</v>
      </c>
      <c r="R16" s="4"/>
      <c r="S16" s="4"/>
      <c r="T16" s="4"/>
      <c r="U16" s="4"/>
      <c r="V16" s="4">
        <v>743411.8476123123</v>
      </c>
    </row>
    <row r="17" spans="1:22" x14ac:dyDescent="0.25">
      <c r="A17" t="s">
        <v>713</v>
      </c>
      <c r="B17" s="4"/>
      <c r="C17" s="4"/>
      <c r="D17" s="4"/>
      <c r="E17" s="4">
        <v>47881.381310009208</v>
      </c>
      <c r="F17" s="4">
        <v>43552.568459770118</v>
      </c>
      <c r="G17" s="4">
        <v>77269.137383015594</v>
      </c>
      <c r="H17" s="4"/>
      <c r="I17" s="4"/>
      <c r="J17" s="4">
        <v>87193.478491701855</v>
      </c>
      <c r="K17" s="4"/>
      <c r="L17" s="4"/>
      <c r="M17" s="4"/>
      <c r="N17" s="4">
        <v>271790.60908338526</v>
      </c>
      <c r="O17" s="4">
        <v>45970.306465517242</v>
      </c>
      <c r="P17" s="4"/>
      <c r="Q17" s="4"/>
      <c r="R17" s="4">
        <v>9465.3965252317194</v>
      </c>
      <c r="S17" s="4"/>
      <c r="T17" s="4">
        <v>20924.239307674787</v>
      </c>
      <c r="U17" s="4">
        <v>101122.38383044435</v>
      </c>
      <c r="V17" s="4">
        <v>705169.50085675018</v>
      </c>
    </row>
    <row r="18" spans="1:22" x14ac:dyDescent="0.25">
      <c r="A18" t="s">
        <v>762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v>655202.85632090771</v>
      </c>
      <c r="V18" s="4">
        <v>655202.85632090771</v>
      </c>
    </row>
    <row r="19" spans="1:22" x14ac:dyDescent="0.25">
      <c r="A19" t="s">
        <v>609</v>
      </c>
      <c r="B19" s="4"/>
      <c r="C19" s="4"/>
      <c r="D19" s="4"/>
      <c r="E19" s="4"/>
      <c r="F19" s="4"/>
      <c r="G19" s="4"/>
      <c r="H19" s="4">
        <v>354416.55833130906</v>
      </c>
      <c r="I19" s="4"/>
      <c r="J19" s="4">
        <v>217085.33917812802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571501.89750943705</v>
      </c>
    </row>
    <row r="20" spans="1:22" x14ac:dyDescent="0.25">
      <c r="A20" t="s">
        <v>736</v>
      </c>
      <c r="B20" s="4"/>
      <c r="C20" s="4">
        <v>192489.06723716381</v>
      </c>
      <c r="D20" s="4"/>
      <c r="E20" s="4">
        <v>22105.153074407193</v>
      </c>
      <c r="F20" s="4"/>
      <c r="G20" s="4">
        <v>34595.12123893806</v>
      </c>
      <c r="H20" s="4"/>
      <c r="I20" s="4">
        <v>101569.73610364986</v>
      </c>
      <c r="J20" s="4">
        <v>64490.540962751875</v>
      </c>
      <c r="K20" s="4"/>
      <c r="L20" s="4">
        <v>44260.448736040024</v>
      </c>
      <c r="M20" s="4">
        <v>94718.824206297781</v>
      </c>
      <c r="N20" s="4"/>
      <c r="O20" s="4"/>
      <c r="P20" s="4"/>
      <c r="Q20" s="4"/>
      <c r="R20" s="4"/>
      <c r="S20" s="4"/>
      <c r="T20" s="4"/>
      <c r="U20" s="4"/>
      <c r="V20" s="4">
        <v>554228.89155924867</v>
      </c>
    </row>
    <row r="21" spans="1:22" x14ac:dyDescent="0.25">
      <c r="A21" t="s">
        <v>712</v>
      </c>
      <c r="B21" s="4"/>
      <c r="C21" s="4"/>
      <c r="D21" s="4">
        <v>88348.224881106522</v>
      </c>
      <c r="E21" s="4">
        <v>78223.795107194543</v>
      </c>
      <c r="F21" s="4">
        <v>99548.727908045985</v>
      </c>
      <c r="G21" s="4">
        <v>46073.522911611784</v>
      </c>
      <c r="H21" s="4"/>
      <c r="I21" s="4"/>
      <c r="J21" s="4"/>
      <c r="K21" s="4"/>
      <c r="L21" s="4"/>
      <c r="M21" s="4"/>
      <c r="N21" s="4"/>
      <c r="O21" s="4">
        <v>82308.739195402304</v>
      </c>
      <c r="P21" s="4"/>
      <c r="Q21" s="4"/>
      <c r="R21" s="4">
        <v>54087.980144181252</v>
      </c>
      <c r="S21" s="4"/>
      <c r="T21" s="4">
        <v>33877.339831473466</v>
      </c>
      <c r="U21" s="4">
        <v>59535.256281127411</v>
      </c>
      <c r="V21" s="4">
        <v>542003.58626014332</v>
      </c>
    </row>
    <row r="22" spans="1:22" x14ac:dyDescent="0.25">
      <c r="A22" t="s">
        <v>78</v>
      </c>
      <c r="B22" s="4"/>
      <c r="C22" s="4">
        <v>332226.64923829224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332226.64923829224</v>
      </c>
    </row>
    <row r="23" spans="1:22" x14ac:dyDescent="0.25">
      <c r="A23" t="s">
        <v>727</v>
      </c>
      <c r="B23" s="4"/>
      <c r="C23" s="4">
        <v>157010.69013854931</v>
      </c>
      <c r="D23" s="4"/>
      <c r="E23" s="4"/>
      <c r="F23" s="4"/>
      <c r="G23" s="4">
        <v>28344.7421915669</v>
      </c>
      <c r="H23" s="4">
        <v>13128.823734939759</v>
      </c>
      <c r="I23" s="4"/>
      <c r="J23" s="4"/>
      <c r="K23" s="4"/>
      <c r="L23" s="4">
        <v>28367.039227689525</v>
      </c>
      <c r="M23" s="4">
        <v>39688.442154260454</v>
      </c>
      <c r="N23" s="4">
        <v>45653.337524271839</v>
      </c>
      <c r="O23" s="4"/>
      <c r="P23" s="4"/>
      <c r="Q23" s="4"/>
      <c r="R23" s="4"/>
      <c r="S23" s="4"/>
      <c r="T23" s="4"/>
      <c r="U23" s="4"/>
      <c r="V23" s="4">
        <v>312193.07497127785</v>
      </c>
    </row>
    <row r="24" spans="1:22" x14ac:dyDescent="0.25">
      <c r="A24" t="s">
        <v>450</v>
      </c>
      <c r="B24" s="4">
        <v>98159.650590411155</v>
      </c>
      <c r="C24" s="4"/>
      <c r="D24" s="4"/>
      <c r="E24" s="4"/>
      <c r="F24" s="4">
        <v>7258.7966750313681</v>
      </c>
      <c r="G24" s="4">
        <v>27152.542721518985</v>
      </c>
      <c r="H24" s="4"/>
      <c r="I24" s="4">
        <v>34802.29319007742</v>
      </c>
      <c r="J24" s="4">
        <v>22501.083507806416</v>
      </c>
      <c r="K24" s="4"/>
      <c r="L24" s="4">
        <v>30027.483363506159</v>
      </c>
      <c r="M24" s="4"/>
      <c r="N24" s="4"/>
      <c r="O24" s="4"/>
      <c r="P24" s="4">
        <v>29062.685507246373</v>
      </c>
      <c r="Q24" s="4">
        <v>25360.038207547168</v>
      </c>
      <c r="R24" s="4"/>
      <c r="S24" s="4">
        <v>19702.969767441864</v>
      </c>
      <c r="T24" s="4"/>
      <c r="U24" s="4"/>
      <c r="V24" s="4">
        <v>294027.54353058687</v>
      </c>
    </row>
    <row r="25" spans="1:22" x14ac:dyDescent="0.25">
      <c r="A25" t="s">
        <v>497</v>
      </c>
      <c r="B25" s="4"/>
      <c r="C25" s="4"/>
      <c r="D25" s="4">
        <v>3704.8163636363633</v>
      </c>
      <c r="E25" s="4">
        <v>29473.537432542926</v>
      </c>
      <c r="F25" s="4"/>
      <c r="G25" s="4"/>
      <c r="H25" s="4"/>
      <c r="I25" s="4"/>
      <c r="J25" s="4">
        <v>7261.5108227114706</v>
      </c>
      <c r="K25" s="4"/>
      <c r="L25" s="4"/>
      <c r="M25" s="4">
        <v>13178.537854251012</v>
      </c>
      <c r="N25" s="4">
        <v>16407.112523449072</v>
      </c>
      <c r="O25" s="4">
        <v>13206.587569060774</v>
      </c>
      <c r="P25" s="4">
        <v>109824.90744973804</v>
      </c>
      <c r="Q25" s="4">
        <v>3731.0730275229357</v>
      </c>
      <c r="R25" s="4">
        <v>55671.365957446804</v>
      </c>
      <c r="S25" s="4"/>
      <c r="T25" s="4"/>
      <c r="U25" s="4"/>
      <c r="V25" s="4">
        <v>252459.4490003594</v>
      </c>
    </row>
    <row r="26" spans="1:22" x14ac:dyDescent="0.25">
      <c r="A26" t="s">
        <v>496</v>
      </c>
      <c r="B26" s="4">
        <v>22652.227059325651</v>
      </c>
      <c r="C26" s="4">
        <v>23053.979104477614</v>
      </c>
      <c r="D26" s="4"/>
      <c r="E26" s="4"/>
      <c r="F26" s="4">
        <v>9332.7385821831886</v>
      </c>
      <c r="G26" s="4">
        <v>3779.2989588755863</v>
      </c>
      <c r="H26" s="4">
        <v>36950.502028833798</v>
      </c>
      <c r="I26" s="4">
        <v>23418.662337662336</v>
      </c>
      <c r="J26" s="4">
        <v>35877.943403704106</v>
      </c>
      <c r="K26" s="4"/>
      <c r="L26" s="4">
        <v>12064.735678829496</v>
      </c>
      <c r="M26" s="4">
        <v>3676.561290322581</v>
      </c>
      <c r="N26" s="4"/>
      <c r="O26" s="4">
        <v>14474.719005649718</v>
      </c>
      <c r="P26" s="4">
        <v>13260.568645784635</v>
      </c>
      <c r="Q26" s="4">
        <v>30432.045849056605</v>
      </c>
      <c r="R26" s="4"/>
      <c r="S26" s="4">
        <v>22389.738372093023</v>
      </c>
      <c r="T26" s="4"/>
      <c r="U26" s="4"/>
      <c r="V26" s="4">
        <v>251363.72031679825</v>
      </c>
    </row>
    <row r="27" spans="1:22" x14ac:dyDescent="0.25">
      <c r="A27" t="s">
        <v>586</v>
      </c>
      <c r="B27" s="4"/>
      <c r="C27" s="4"/>
      <c r="D27" s="4"/>
      <c r="E27" s="4"/>
      <c r="F27" s="4"/>
      <c r="G27" s="4"/>
      <c r="H27" s="4">
        <v>87672.28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160075.77163904233</v>
      </c>
      <c r="U27" s="4"/>
      <c r="V27" s="4">
        <v>247748.05163904233</v>
      </c>
    </row>
    <row r="28" spans="1:22" x14ac:dyDescent="0.25">
      <c r="A28" t="s">
        <v>476</v>
      </c>
      <c r="B28" s="4"/>
      <c r="C28" s="4"/>
      <c r="D28" s="4"/>
      <c r="E28" s="4"/>
      <c r="F28" s="4"/>
      <c r="G28" s="4"/>
      <c r="H28" s="4">
        <v>151892.81071341818</v>
      </c>
      <c r="I28" s="4"/>
      <c r="J28" s="4">
        <v>54369.474640453402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206262.28535387159</v>
      </c>
    </row>
    <row r="29" spans="1:22" x14ac:dyDescent="0.25">
      <c r="A29" t="s">
        <v>629</v>
      </c>
      <c r="B29" s="4"/>
      <c r="C29" s="4">
        <v>186827.62408312957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186827.62408312957</v>
      </c>
    </row>
    <row r="30" spans="1:22" x14ac:dyDescent="0.25">
      <c r="A30" t="s">
        <v>760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84507.904067796611</v>
      </c>
      <c r="O30" s="4">
        <v>84522.160441988948</v>
      </c>
      <c r="P30" s="4"/>
      <c r="Q30" s="4"/>
      <c r="R30" s="4"/>
      <c r="S30" s="4"/>
      <c r="T30" s="4"/>
      <c r="U30" s="4"/>
      <c r="V30" s="4">
        <v>169030.06450978556</v>
      </c>
    </row>
    <row r="31" spans="1:22" x14ac:dyDescent="0.25">
      <c r="A31" t="s">
        <v>757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166368.72816091956</v>
      </c>
      <c r="P31" s="4"/>
      <c r="Q31" s="4"/>
      <c r="R31" s="4"/>
      <c r="S31" s="4"/>
      <c r="T31" s="4"/>
      <c r="U31" s="4"/>
      <c r="V31" s="4">
        <v>166368.72816091956</v>
      </c>
    </row>
    <row r="32" spans="1:22" x14ac:dyDescent="0.25">
      <c r="A32" t="s">
        <v>511</v>
      </c>
      <c r="B32" s="4"/>
      <c r="C32" s="4"/>
      <c r="D32" s="4"/>
      <c r="E32" s="4">
        <v>15954.775522388061</v>
      </c>
      <c r="F32" s="4"/>
      <c r="G32" s="4"/>
      <c r="H32" s="4"/>
      <c r="I32" s="4"/>
      <c r="J32" s="4">
        <v>34045.925161232357</v>
      </c>
      <c r="K32" s="4"/>
      <c r="L32" s="4">
        <v>20528.278186749318</v>
      </c>
      <c r="M32" s="4">
        <v>71034.614397664496</v>
      </c>
      <c r="N32" s="4"/>
      <c r="O32" s="4">
        <v>5826.8578531073445</v>
      </c>
      <c r="P32" s="4">
        <v>15142.560448807855</v>
      </c>
      <c r="Q32" s="4"/>
      <c r="R32" s="4"/>
      <c r="S32" s="4"/>
      <c r="T32" s="4"/>
      <c r="U32" s="4"/>
      <c r="V32" s="4">
        <v>162533.01156994945</v>
      </c>
    </row>
    <row r="33" spans="1:22" x14ac:dyDescent="0.25">
      <c r="A33" t="s">
        <v>607</v>
      </c>
      <c r="B33" s="4"/>
      <c r="C33" s="4"/>
      <c r="D33" s="4">
        <v>16433.821592467732</v>
      </c>
      <c r="E33" s="4">
        <v>2630.8451269235829</v>
      </c>
      <c r="F33" s="4"/>
      <c r="G33" s="4"/>
      <c r="H33" s="4">
        <v>34871.038834028623</v>
      </c>
      <c r="I33" s="4">
        <v>10651.714160033514</v>
      </c>
      <c r="J33" s="4"/>
      <c r="K33" s="4"/>
      <c r="L33" s="4"/>
      <c r="M33" s="4">
        <v>19622.830800973359</v>
      </c>
      <c r="N33" s="4">
        <v>4561.0300147383941</v>
      </c>
      <c r="O33" s="4">
        <v>8002.4308028821415</v>
      </c>
      <c r="P33" s="4"/>
      <c r="Q33" s="4">
        <v>6240.6514285714284</v>
      </c>
      <c r="R33" s="4">
        <v>56573.365027525666</v>
      </c>
      <c r="S33" s="4"/>
      <c r="T33" s="4"/>
      <c r="U33" s="4"/>
      <c r="V33" s="4">
        <v>159587.72778814443</v>
      </c>
    </row>
    <row r="34" spans="1:22" x14ac:dyDescent="0.25">
      <c r="A34" t="s">
        <v>746</v>
      </c>
      <c r="B34" s="4"/>
      <c r="C34" s="4">
        <v>151496.11016949153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v>151496.11016949153</v>
      </c>
    </row>
    <row r="35" spans="1:22" x14ac:dyDescent="0.25">
      <c r="A35" t="s">
        <v>584</v>
      </c>
      <c r="B35" s="4">
        <v>151014.84706217103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>
        <v>151014.84706217103</v>
      </c>
    </row>
    <row r="36" spans="1:22" x14ac:dyDescent="0.25">
      <c r="A36" t="s">
        <v>444</v>
      </c>
      <c r="B36" s="4"/>
      <c r="C36" s="4">
        <v>141158.64930725345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>
        <v>141158.64930725345</v>
      </c>
    </row>
    <row r="37" spans="1:22" x14ac:dyDescent="0.25">
      <c r="A37" t="s">
        <v>763</v>
      </c>
      <c r="B37" s="4">
        <v>23224.513677811552</v>
      </c>
      <c r="C37" s="4"/>
      <c r="D37" s="4"/>
      <c r="E37" s="4"/>
      <c r="F37" s="4"/>
      <c r="G37" s="4"/>
      <c r="H37" s="4"/>
      <c r="I37" s="4"/>
      <c r="J37" s="4">
        <v>68076.663962920036</v>
      </c>
      <c r="K37" s="4"/>
      <c r="L37" s="4">
        <v>45413.057762218938</v>
      </c>
      <c r="M37" s="4"/>
      <c r="N37" s="4"/>
      <c r="O37" s="4"/>
      <c r="P37" s="4"/>
      <c r="Q37" s="4"/>
      <c r="R37" s="4"/>
      <c r="S37" s="4"/>
      <c r="T37" s="4"/>
      <c r="U37" s="4"/>
      <c r="V37" s="4">
        <v>136714.23540295052</v>
      </c>
    </row>
    <row r="38" spans="1:22" x14ac:dyDescent="0.25">
      <c r="A38" t="s">
        <v>751</v>
      </c>
      <c r="B38" s="4">
        <v>136002.6970498474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136002.6970498474</v>
      </c>
    </row>
    <row r="39" spans="1:22" x14ac:dyDescent="0.25">
      <c r="A39" t="s">
        <v>585</v>
      </c>
      <c r="B39" s="4"/>
      <c r="C39" s="4"/>
      <c r="D39" s="4">
        <v>6135.2933945212853</v>
      </c>
      <c r="E39" s="4">
        <v>27906.715100775222</v>
      </c>
      <c r="F39" s="4">
        <v>5752.9173684210527</v>
      </c>
      <c r="G39" s="4">
        <v>18411.969286829779</v>
      </c>
      <c r="H39" s="4"/>
      <c r="I39" s="4"/>
      <c r="J39" s="4"/>
      <c r="K39" s="4"/>
      <c r="L39" s="4">
        <v>5287.6749730014371</v>
      </c>
      <c r="M39" s="4">
        <v>48699.866565526871</v>
      </c>
      <c r="N39" s="4"/>
      <c r="O39" s="4">
        <v>5253.7493103448278</v>
      </c>
      <c r="P39" s="4"/>
      <c r="Q39" s="4"/>
      <c r="R39" s="4">
        <v>6257.2660139860145</v>
      </c>
      <c r="S39" s="4"/>
      <c r="T39" s="4"/>
      <c r="U39" s="4"/>
      <c r="V39" s="4">
        <v>123705.45201340647</v>
      </c>
    </row>
    <row r="40" spans="1:22" x14ac:dyDescent="0.25">
      <c r="A40" t="s">
        <v>679</v>
      </c>
      <c r="B40" s="4">
        <v>113261.13529662826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113261.13529662826</v>
      </c>
    </row>
    <row r="41" spans="1:22" x14ac:dyDescent="0.25">
      <c r="A41" t="s">
        <v>453</v>
      </c>
      <c r="B41" s="4">
        <v>109996.70296933646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109996.70296933646</v>
      </c>
    </row>
    <row r="42" spans="1:22" x14ac:dyDescent="0.25">
      <c r="A42" t="s">
        <v>758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>
        <v>105428.30283400809</v>
      </c>
      <c r="N42" s="4"/>
      <c r="O42" s="4"/>
      <c r="P42" s="4"/>
      <c r="Q42" s="4"/>
      <c r="R42" s="4"/>
      <c r="S42" s="4"/>
      <c r="T42" s="4"/>
      <c r="U42" s="4"/>
      <c r="V42" s="4">
        <v>105428.30283400809</v>
      </c>
    </row>
    <row r="43" spans="1:22" x14ac:dyDescent="0.25">
      <c r="A43" t="s">
        <v>456</v>
      </c>
      <c r="B43" s="4"/>
      <c r="C43" s="4">
        <v>9990.0576119402995</v>
      </c>
      <c r="D43" s="4"/>
      <c r="E43" s="4"/>
      <c r="F43" s="4">
        <v>9332.7385821831886</v>
      </c>
      <c r="G43" s="4"/>
      <c r="H43" s="4">
        <v>20484.831571901643</v>
      </c>
      <c r="I43" s="4"/>
      <c r="J43" s="4">
        <v>8723.9688464342526</v>
      </c>
      <c r="K43" s="4"/>
      <c r="L43" s="4">
        <v>11055.986407695544</v>
      </c>
      <c r="M43" s="4"/>
      <c r="N43" s="4"/>
      <c r="O43" s="4"/>
      <c r="P43" s="4">
        <v>5019.9184057971006</v>
      </c>
      <c r="Q43" s="4">
        <v>29509.862641509433</v>
      </c>
      <c r="R43" s="4"/>
      <c r="S43" s="4"/>
      <c r="T43" s="4"/>
      <c r="U43" s="4"/>
      <c r="V43" s="4">
        <v>94117.364067461458</v>
      </c>
    </row>
    <row r="44" spans="1:22" x14ac:dyDescent="0.25">
      <c r="A44" t="s">
        <v>518</v>
      </c>
      <c r="B44" s="4"/>
      <c r="C44" s="4"/>
      <c r="D44" s="4"/>
      <c r="E44" s="4"/>
      <c r="F44" s="4"/>
      <c r="G44" s="4"/>
      <c r="H44" s="4"/>
      <c r="I44" s="4">
        <v>52052.125466898411</v>
      </c>
      <c r="J44" s="4"/>
      <c r="K44" s="4"/>
      <c r="L44" s="4">
        <v>6811.9586643328394</v>
      </c>
      <c r="M44" s="4"/>
      <c r="N44" s="4"/>
      <c r="O44" s="4"/>
      <c r="P44" s="4">
        <v>20255.811111111107</v>
      </c>
      <c r="Q44" s="4"/>
      <c r="R44" s="4"/>
      <c r="S44" s="4"/>
      <c r="T44" s="4"/>
      <c r="U44" s="4"/>
      <c r="V44" s="4">
        <v>79119.895242342347</v>
      </c>
    </row>
    <row r="45" spans="1:22" x14ac:dyDescent="0.25">
      <c r="A45" t="s">
        <v>437</v>
      </c>
      <c r="B45" s="4"/>
      <c r="C45" s="4">
        <v>75485.908720456384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>
        <v>75485.908720456384</v>
      </c>
    </row>
    <row r="46" spans="1:22" x14ac:dyDescent="0.25">
      <c r="A46" t="s">
        <v>484</v>
      </c>
      <c r="B46" s="4"/>
      <c r="C46" s="4"/>
      <c r="D46" s="4"/>
      <c r="E46" s="4"/>
      <c r="F46" s="4"/>
      <c r="G46" s="4"/>
      <c r="H46" s="4">
        <v>13667.948364888123</v>
      </c>
      <c r="I46" s="4"/>
      <c r="J46" s="4">
        <v>23000.109375000004</v>
      </c>
      <c r="K46" s="4"/>
      <c r="L46" s="4"/>
      <c r="M46" s="4">
        <v>21925.653751457819</v>
      </c>
      <c r="N46" s="4"/>
      <c r="O46" s="4">
        <v>16774.287758945386</v>
      </c>
      <c r="P46" s="4"/>
      <c r="Q46" s="4"/>
      <c r="R46" s="4"/>
      <c r="S46" s="4"/>
      <c r="T46" s="4"/>
      <c r="U46" s="4"/>
      <c r="V46" s="4">
        <v>75367.999250291337</v>
      </c>
    </row>
    <row r="47" spans="1:22" x14ac:dyDescent="0.25">
      <c r="A47" t="s">
        <v>512</v>
      </c>
      <c r="B47" s="4">
        <v>22652.227059325651</v>
      </c>
      <c r="C47" s="4">
        <v>18443.183283582093</v>
      </c>
      <c r="D47" s="4"/>
      <c r="E47" s="4"/>
      <c r="F47" s="4"/>
      <c r="G47" s="4"/>
      <c r="H47" s="4"/>
      <c r="I47" s="4"/>
      <c r="J47" s="4">
        <v>4901.3624999999993</v>
      </c>
      <c r="K47" s="4"/>
      <c r="L47" s="4">
        <v>18165.223104887573</v>
      </c>
      <c r="M47" s="4"/>
      <c r="N47" s="4"/>
      <c r="O47" s="4">
        <v>5820.6480000000001</v>
      </c>
      <c r="P47" s="4"/>
      <c r="Q47" s="4"/>
      <c r="R47" s="4"/>
      <c r="S47" s="4">
        <v>5373.5372093023261</v>
      </c>
      <c r="T47" s="4"/>
      <c r="U47" s="4"/>
      <c r="V47" s="4">
        <v>75356.181157097642</v>
      </c>
    </row>
    <row r="48" spans="1:22" x14ac:dyDescent="0.25">
      <c r="A48" t="s">
        <v>120</v>
      </c>
      <c r="B48" s="4">
        <v>72487.126589842082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72487.126589842082</v>
      </c>
    </row>
    <row r="49" spans="1:22" x14ac:dyDescent="0.25">
      <c r="A49" t="s">
        <v>790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>
        <v>45322.928340012324</v>
      </c>
      <c r="M49" s="4"/>
      <c r="N49" s="4"/>
      <c r="O49" s="4"/>
      <c r="P49" s="4"/>
      <c r="Q49" s="4"/>
      <c r="R49" s="4">
        <v>23862.344181256434</v>
      </c>
      <c r="S49" s="4"/>
      <c r="T49" s="4"/>
      <c r="U49" s="4"/>
      <c r="V49" s="4">
        <v>69185.272521268751</v>
      </c>
    </row>
    <row r="50" spans="1:22" x14ac:dyDescent="0.25">
      <c r="A50" t="s">
        <v>627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>
        <v>1324.5475180647188</v>
      </c>
      <c r="M50" s="4"/>
      <c r="N50" s="4"/>
      <c r="O50" s="4"/>
      <c r="P50" s="4">
        <v>65684.753259412697</v>
      </c>
      <c r="Q50" s="4"/>
      <c r="R50" s="4"/>
      <c r="S50" s="4"/>
      <c r="T50" s="4"/>
      <c r="U50" s="4"/>
      <c r="V50" s="4">
        <v>67009.300777477416</v>
      </c>
    </row>
    <row r="51" spans="1:22" x14ac:dyDescent="0.25">
      <c r="A51" t="s">
        <v>165</v>
      </c>
      <c r="B51" s="4"/>
      <c r="C51" s="4">
        <v>4529.1545232273838</v>
      </c>
      <c r="D51" s="4"/>
      <c r="E51" s="4">
        <v>13295.646268656716</v>
      </c>
      <c r="F51" s="4"/>
      <c r="G51" s="4">
        <v>2907.1530452889124</v>
      </c>
      <c r="H51" s="4">
        <v>12831.334635897978</v>
      </c>
      <c r="I51" s="4"/>
      <c r="J51" s="4">
        <v>3922.403536977492</v>
      </c>
      <c r="K51" s="4"/>
      <c r="L51" s="4"/>
      <c r="M51" s="4">
        <v>23519.858610562373</v>
      </c>
      <c r="N51" s="4"/>
      <c r="O51" s="4">
        <v>4378.1244252873566</v>
      </c>
      <c r="P51" s="4"/>
      <c r="Q51" s="4"/>
      <c r="R51" s="4"/>
      <c r="S51" s="4"/>
      <c r="T51" s="4"/>
      <c r="U51" s="4"/>
      <c r="V51" s="4">
        <v>65383.675045898213</v>
      </c>
    </row>
    <row r="52" spans="1:22" x14ac:dyDescent="0.25">
      <c r="A52" t="s">
        <v>621</v>
      </c>
      <c r="B52" s="4">
        <v>18121.781647460521</v>
      </c>
      <c r="C52" s="4"/>
      <c r="D52" s="4"/>
      <c r="E52" s="4">
        <v>9676.6381662415642</v>
      </c>
      <c r="F52" s="4"/>
      <c r="G52" s="4"/>
      <c r="H52" s="4"/>
      <c r="I52" s="4"/>
      <c r="J52" s="4"/>
      <c r="K52" s="4"/>
      <c r="L52" s="4">
        <v>6846.6156299840513</v>
      </c>
      <c r="M52" s="4"/>
      <c r="N52" s="4"/>
      <c r="O52" s="4">
        <v>18388.122586206897</v>
      </c>
      <c r="P52" s="4"/>
      <c r="Q52" s="4">
        <v>11066.198490566037</v>
      </c>
      <c r="R52" s="4"/>
      <c r="S52" s="4"/>
      <c r="T52" s="4"/>
      <c r="U52" s="4"/>
      <c r="V52" s="4">
        <v>64099.35652045907</v>
      </c>
    </row>
    <row r="53" spans="1:22" x14ac:dyDescent="0.25">
      <c r="A53" t="s">
        <v>144</v>
      </c>
      <c r="B53" s="4"/>
      <c r="C53" s="4"/>
      <c r="D53" s="4"/>
      <c r="E53" s="4"/>
      <c r="F53" s="4"/>
      <c r="G53" s="4"/>
      <c r="H53" s="4">
        <v>2733.5896729776246</v>
      </c>
      <c r="I53" s="4">
        <v>24512.919551271923</v>
      </c>
      <c r="J53" s="4">
        <v>28971.726951274744</v>
      </c>
      <c r="K53" s="4"/>
      <c r="L53" s="4">
        <v>4162.8636282034022</v>
      </c>
      <c r="M53" s="4"/>
      <c r="N53" s="4"/>
      <c r="O53" s="4"/>
      <c r="P53" s="4"/>
      <c r="Q53" s="4"/>
      <c r="R53" s="4"/>
      <c r="S53" s="4"/>
      <c r="T53" s="4"/>
      <c r="U53" s="4"/>
      <c r="V53" s="4">
        <v>60381.099803727688</v>
      </c>
    </row>
    <row r="54" spans="1:22" x14ac:dyDescent="0.25">
      <c r="A54" t="s">
        <v>566</v>
      </c>
      <c r="B54" s="4"/>
      <c r="C54" s="4"/>
      <c r="D54" s="4">
        <v>8764.7048493161237</v>
      </c>
      <c r="E54" s="4">
        <v>8769.4837564119443</v>
      </c>
      <c r="F54" s="4">
        <v>2488.7302885821837</v>
      </c>
      <c r="G54" s="4"/>
      <c r="H54" s="4">
        <v>1815.5567251461989</v>
      </c>
      <c r="I54" s="4"/>
      <c r="J54" s="4"/>
      <c r="K54" s="4"/>
      <c r="L54" s="4"/>
      <c r="M54" s="4">
        <v>11413.158471449422</v>
      </c>
      <c r="N54" s="4">
        <v>15593.265007652628</v>
      </c>
      <c r="O54" s="4">
        <v>9241.0716682901475</v>
      </c>
      <c r="P54" s="4"/>
      <c r="Q54" s="4"/>
      <c r="R54" s="4"/>
      <c r="S54" s="4">
        <v>626.91267441860475</v>
      </c>
      <c r="T54" s="4"/>
      <c r="U54" s="4"/>
      <c r="V54" s="4">
        <v>58712.883441267251</v>
      </c>
    </row>
    <row r="55" spans="1:22" x14ac:dyDescent="0.25">
      <c r="A55" t="s">
        <v>542</v>
      </c>
      <c r="B55" s="4"/>
      <c r="C55" s="4"/>
      <c r="D55" s="4"/>
      <c r="E55" s="4"/>
      <c r="F55" s="4"/>
      <c r="G55" s="4"/>
      <c r="H55" s="4">
        <v>18155.567251461991</v>
      </c>
      <c r="I55" s="4">
        <v>22697.147732659188</v>
      </c>
      <c r="J55" s="4">
        <v>15199.466949452104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56052.181933573287</v>
      </c>
    </row>
    <row r="56" spans="1:22" x14ac:dyDescent="0.25">
      <c r="A56" t="s">
        <v>588</v>
      </c>
      <c r="B56" s="4"/>
      <c r="C56" s="4"/>
      <c r="D56" s="4"/>
      <c r="E56" s="4"/>
      <c r="F56" s="4"/>
      <c r="G56" s="4"/>
      <c r="H56" s="4"/>
      <c r="I56" s="4"/>
      <c r="J56" s="4">
        <v>55075.67516778523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>
        <v>55075.67516778523</v>
      </c>
    </row>
    <row r="57" spans="1:22" x14ac:dyDescent="0.25">
      <c r="A57" t="s">
        <v>640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49819.617399225688</v>
      </c>
      <c r="U57" s="4"/>
      <c r="V57" s="4">
        <v>49819.617399225688</v>
      </c>
    </row>
    <row r="58" spans="1:22" x14ac:dyDescent="0.25">
      <c r="A58" t="s">
        <v>626</v>
      </c>
      <c r="B58" s="4"/>
      <c r="C58" s="4"/>
      <c r="D58" s="4"/>
      <c r="E58" s="4"/>
      <c r="F58" s="4"/>
      <c r="G58" s="4"/>
      <c r="H58" s="4">
        <v>29234.222891566264</v>
      </c>
      <c r="I58" s="4"/>
      <c r="J58" s="4"/>
      <c r="K58" s="4"/>
      <c r="L58" s="4">
        <v>20072.094227043781</v>
      </c>
      <c r="M58" s="4"/>
      <c r="N58" s="4"/>
      <c r="O58" s="4"/>
      <c r="P58" s="4"/>
      <c r="Q58" s="4"/>
      <c r="R58" s="4"/>
      <c r="S58" s="4"/>
      <c r="T58" s="4"/>
      <c r="U58" s="4"/>
      <c r="V58" s="4">
        <v>49306.317118610044</v>
      </c>
    </row>
    <row r="59" spans="1:22" x14ac:dyDescent="0.25">
      <c r="A59" t="s">
        <v>771</v>
      </c>
      <c r="B59" s="4"/>
      <c r="C59" s="4"/>
      <c r="D59" s="4"/>
      <c r="E59" s="4"/>
      <c r="F59" s="4"/>
      <c r="G59" s="4"/>
      <c r="H59" s="4">
        <v>37067.616471734895</v>
      </c>
      <c r="I59" s="4"/>
      <c r="J59" s="4"/>
      <c r="K59" s="4"/>
      <c r="L59" s="4">
        <v>10620.336268823514</v>
      </c>
      <c r="M59" s="4"/>
      <c r="N59" s="4"/>
      <c r="O59" s="4"/>
      <c r="P59" s="4"/>
      <c r="Q59" s="4"/>
      <c r="R59" s="4"/>
      <c r="S59" s="4"/>
      <c r="T59" s="4"/>
      <c r="U59" s="4"/>
      <c r="V59" s="4">
        <v>47687.952740558409</v>
      </c>
    </row>
    <row r="60" spans="1:22" x14ac:dyDescent="0.25">
      <c r="A60" t="s">
        <v>643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>
        <v>15575.861791044777</v>
      </c>
      <c r="P60" s="4"/>
      <c r="Q60" s="4"/>
      <c r="R60" s="4">
        <v>28634.81301750772</v>
      </c>
      <c r="S60" s="4"/>
      <c r="T60" s="4"/>
      <c r="U60" s="4"/>
      <c r="V60" s="4">
        <v>44210.674808552496</v>
      </c>
    </row>
    <row r="61" spans="1:22" x14ac:dyDescent="0.25">
      <c r="A61" t="s">
        <v>471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>
        <v>24681.027556900284</v>
      </c>
      <c r="N61" s="4">
        <v>3901.9946601941747</v>
      </c>
      <c r="O61" s="4">
        <v>13443.078239311915</v>
      </c>
      <c r="P61" s="4"/>
      <c r="Q61" s="4"/>
      <c r="R61" s="4"/>
      <c r="S61" s="4"/>
      <c r="T61" s="4"/>
      <c r="U61" s="4"/>
      <c r="V61" s="4">
        <v>42026.100456406377</v>
      </c>
    </row>
    <row r="62" spans="1:22" x14ac:dyDescent="0.25">
      <c r="A62" t="s">
        <v>517</v>
      </c>
      <c r="B62" s="4"/>
      <c r="C62" s="4"/>
      <c r="D62" s="4"/>
      <c r="E62" s="4"/>
      <c r="F62" s="4"/>
      <c r="G62" s="4"/>
      <c r="H62" s="4"/>
      <c r="I62" s="4"/>
      <c r="J62" s="4">
        <v>4247.8474999999999</v>
      </c>
      <c r="K62" s="4"/>
      <c r="L62" s="4"/>
      <c r="M62" s="4"/>
      <c r="N62" s="4"/>
      <c r="O62" s="4"/>
      <c r="P62" s="4"/>
      <c r="Q62" s="4">
        <v>15031.63242463958</v>
      </c>
      <c r="R62" s="4"/>
      <c r="S62" s="4">
        <v>21335.575562700968</v>
      </c>
      <c r="T62" s="4"/>
      <c r="U62" s="4"/>
      <c r="V62" s="4">
        <v>40615.055487340549</v>
      </c>
    </row>
    <row r="63" spans="1:22" x14ac:dyDescent="0.25">
      <c r="A63" t="s">
        <v>414</v>
      </c>
      <c r="B63" s="4"/>
      <c r="C63" s="4"/>
      <c r="D63" s="4">
        <v>1314.7057273974183</v>
      </c>
      <c r="E63" s="4">
        <v>876.94837564119427</v>
      </c>
      <c r="F63" s="4">
        <v>2177.6284229885059</v>
      </c>
      <c r="G63" s="4"/>
      <c r="H63" s="4">
        <v>2641.7453662142898</v>
      </c>
      <c r="I63" s="4">
        <v>1133.1610808546293</v>
      </c>
      <c r="J63" s="4">
        <v>3774.6094585152323</v>
      </c>
      <c r="K63" s="4"/>
      <c r="L63" s="4"/>
      <c r="M63" s="4">
        <v>10081.092252381808</v>
      </c>
      <c r="N63" s="4">
        <v>2338.9897511478944</v>
      </c>
      <c r="O63" s="4">
        <v>2626.8746551724139</v>
      </c>
      <c r="P63" s="4">
        <v>3167.8596088019558</v>
      </c>
      <c r="Q63" s="4">
        <v>4306.4977986646118</v>
      </c>
      <c r="R63" s="4">
        <v>3261.1870381050462</v>
      </c>
      <c r="S63" s="4"/>
      <c r="T63" s="4">
        <v>1494.5885219767706</v>
      </c>
      <c r="U63" s="4"/>
      <c r="V63" s="4">
        <v>39195.888057861775</v>
      </c>
    </row>
    <row r="64" spans="1:22" x14ac:dyDescent="0.25">
      <c r="A64" t="s">
        <v>490</v>
      </c>
      <c r="B64" s="4"/>
      <c r="C64" s="4"/>
      <c r="D64" s="4"/>
      <c r="E64" s="4"/>
      <c r="F64" s="4"/>
      <c r="G64" s="4"/>
      <c r="H64" s="4">
        <v>13314.082651072125</v>
      </c>
      <c r="I64" s="4"/>
      <c r="J64" s="4"/>
      <c r="K64" s="4"/>
      <c r="L64" s="4">
        <v>3027.5371841479291</v>
      </c>
      <c r="M64" s="4"/>
      <c r="N64" s="4"/>
      <c r="O64" s="4"/>
      <c r="P64" s="4">
        <v>22017.185990338163</v>
      </c>
      <c r="Q64" s="4"/>
      <c r="R64" s="4"/>
      <c r="S64" s="4"/>
      <c r="T64" s="4"/>
      <c r="U64" s="4"/>
      <c r="V64" s="4">
        <v>38358.805825558215</v>
      </c>
    </row>
    <row r="65" spans="1:22" x14ac:dyDescent="0.25">
      <c r="A65" t="s">
        <v>581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>
        <v>38036.753499911392</v>
      </c>
      <c r="M65" s="4"/>
      <c r="N65" s="4"/>
      <c r="O65" s="4"/>
      <c r="P65" s="4"/>
      <c r="Q65" s="4"/>
      <c r="R65" s="4"/>
      <c r="S65" s="4"/>
      <c r="T65" s="4"/>
      <c r="U65" s="4"/>
      <c r="V65" s="4">
        <v>38036.753499911392</v>
      </c>
    </row>
    <row r="66" spans="1:22" x14ac:dyDescent="0.25">
      <c r="A66" t="s">
        <v>641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>
        <v>11330.732085003081</v>
      </c>
      <c r="M66" s="4">
        <v>5259.7003055905088</v>
      </c>
      <c r="N66" s="4">
        <v>3118.6530015305257</v>
      </c>
      <c r="O66" s="4">
        <v>5691.5617528735638</v>
      </c>
      <c r="P66" s="4"/>
      <c r="Q66" s="4"/>
      <c r="R66" s="4"/>
      <c r="S66" s="4">
        <v>10515.082479429513</v>
      </c>
      <c r="T66" s="4"/>
      <c r="U66" s="4"/>
      <c r="V66" s="4">
        <v>35915.729624427193</v>
      </c>
    </row>
    <row r="67" spans="1:22" x14ac:dyDescent="0.25">
      <c r="A67" t="s">
        <v>680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34059.793321664198</v>
      </c>
      <c r="M67" s="4"/>
      <c r="N67" s="4"/>
      <c r="O67" s="4"/>
      <c r="P67" s="4"/>
      <c r="Q67" s="4"/>
      <c r="R67" s="4"/>
      <c r="S67" s="4"/>
      <c r="T67" s="4"/>
      <c r="U67" s="4"/>
      <c r="V67" s="4">
        <v>34059.793321664198</v>
      </c>
    </row>
    <row r="68" spans="1:22" x14ac:dyDescent="0.25">
      <c r="A68" t="s">
        <v>737</v>
      </c>
      <c r="B68" s="4"/>
      <c r="C68" s="4">
        <v>12765.350440097802</v>
      </c>
      <c r="D68" s="4"/>
      <c r="E68" s="4"/>
      <c r="F68" s="4"/>
      <c r="G68" s="4"/>
      <c r="H68" s="4"/>
      <c r="I68" s="4"/>
      <c r="J68" s="4"/>
      <c r="K68" s="4"/>
      <c r="L68" s="4"/>
      <c r="M68" s="4">
        <v>21097.622697850366</v>
      </c>
      <c r="N68" s="4"/>
      <c r="O68" s="4"/>
      <c r="P68" s="4"/>
      <c r="Q68" s="4"/>
      <c r="R68" s="4"/>
      <c r="S68" s="4"/>
      <c r="T68" s="4"/>
      <c r="U68" s="4"/>
      <c r="V68" s="4">
        <v>33862.973137948167</v>
      </c>
    </row>
    <row r="69" spans="1:22" x14ac:dyDescent="0.25">
      <c r="A69" t="s">
        <v>440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v>33354.04</v>
      </c>
      <c r="Q69" s="4"/>
      <c r="R69" s="4"/>
      <c r="S69" s="4"/>
      <c r="T69" s="4"/>
      <c r="U69" s="4"/>
      <c r="V69" s="4">
        <v>33354.04</v>
      </c>
    </row>
    <row r="70" spans="1:22" x14ac:dyDescent="0.25">
      <c r="A70" t="s">
        <v>93</v>
      </c>
      <c r="B70" s="4">
        <v>15101.484706217103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v>17814.776998597477</v>
      </c>
      <c r="Q70" s="4"/>
      <c r="R70" s="4"/>
      <c r="S70" s="4"/>
      <c r="T70" s="4"/>
      <c r="U70" s="4"/>
      <c r="V70" s="4">
        <v>32916.261704814577</v>
      </c>
    </row>
    <row r="71" spans="1:22" x14ac:dyDescent="0.25">
      <c r="A71" t="s">
        <v>759</v>
      </c>
      <c r="B71" s="4"/>
      <c r="C71" s="4">
        <v>31774.369999999995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31774.369999999995</v>
      </c>
    </row>
    <row r="72" spans="1:22" x14ac:dyDescent="0.25">
      <c r="A72" t="s">
        <v>720</v>
      </c>
      <c r="B72" s="4"/>
      <c r="C72" s="4"/>
      <c r="D72" s="4"/>
      <c r="E72" s="4">
        <v>31577.208888888887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>
        <v>31577.208888888887</v>
      </c>
    </row>
    <row r="73" spans="1:22" x14ac:dyDescent="0.25">
      <c r="A73" t="s">
        <v>102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29891.770439535412</v>
      </c>
      <c r="U73" s="4"/>
      <c r="V73" s="4">
        <v>29891.770439535412</v>
      </c>
    </row>
    <row r="74" spans="1:22" x14ac:dyDescent="0.25">
      <c r="A74" t="s">
        <v>718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>
        <v>29431.572155591577</v>
      </c>
      <c r="V74" s="4">
        <v>29431.572155591577</v>
      </c>
    </row>
    <row r="75" spans="1:22" x14ac:dyDescent="0.25">
      <c r="A75" t="s">
        <v>764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>
        <v>27983.047706422018</v>
      </c>
      <c r="R75" s="4"/>
      <c r="S75" s="4"/>
      <c r="T75" s="4"/>
      <c r="U75" s="4"/>
      <c r="V75" s="4">
        <v>27983.047706422018</v>
      </c>
    </row>
    <row r="76" spans="1:22" x14ac:dyDescent="0.25">
      <c r="A76" t="s">
        <v>750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v>27487.977464788732</v>
      </c>
      <c r="U76" s="4"/>
      <c r="V76" s="4">
        <v>27487.977464788732</v>
      </c>
    </row>
    <row r="77" spans="1:22" x14ac:dyDescent="0.25">
      <c r="A77" t="s">
        <v>522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>
        <v>3155.8201833543053</v>
      </c>
      <c r="N77" s="4"/>
      <c r="O77" s="4">
        <v>21890.622126436781</v>
      </c>
      <c r="P77" s="4"/>
      <c r="Q77" s="4"/>
      <c r="R77" s="4"/>
      <c r="S77" s="4"/>
      <c r="T77" s="4"/>
      <c r="U77" s="4"/>
      <c r="V77" s="4">
        <v>25046.442309791088</v>
      </c>
    </row>
    <row r="78" spans="1:22" x14ac:dyDescent="0.25">
      <c r="A78" t="s">
        <v>753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24909.808699612844</v>
      </c>
      <c r="U78" s="4"/>
      <c r="V78" s="4">
        <v>24909.808699612844</v>
      </c>
    </row>
    <row r="79" spans="1:22" x14ac:dyDescent="0.25">
      <c r="A79" t="s">
        <v>717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v>23825.558411669372</v>
      </c>
      <c r="V79" s="4">
        <v>23825.558411669372</v>
      </c>
    </row>
    <row r="80" spans="1:22" x14ac:dyDescent="0.25">
      <c r="A80" t="s">
        <v>489</v>
      </c>
      <c r="B80" s="4"/>
      <c r="C80" s="4"/>
      <c r="D80" s="4"/>
      <c r="E80" s="4"/>
      <c r="F80" s="4"/>
      <c r="G80" s="4"/>
      <c r="H80" s="4">
        <v>23299.64463937622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>
        <v>23299.64463937622</v>
      </c>
    </row>
    <row r="81" spans="1:22" x14ac:dyDescent="0.25">
      <c r="A81" t="s">
        <v>410</v>
      </c>
      <c r="B81" s="4"/>
      <c r="C81" s="4">
        <v>18950.192513322047</v>
      </c>
      <c r="D81" s="4"/>
      <c r="E81" s="4"/>
      <c r="F81" s="4"/>
      <c r="G81" s="4"/>
      <c r="H81" s="4"/>
      <c r="I81" s="4"/>
      <c r="J81" s="4">
        <v>3934.4129743844273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>
        <v>22884.605487706474</v>
      </c>
    </row>
    <row r="82" spans="1:22" x14ac:dyDescent="0.25">
      <c r="A82" t="s">
        <v>591</v>
      </c>
      <c r="B82" s="4"/>
      <c r="C82" s="4">
        <v>22724.41652542373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>
        <v>22724.41652542373</v>
      </c>
    </row>
    <row r="83" spans="1:22" x14ac:dyDescent="0.25">
      <c r="A83" t="s">
        <v>765</v>
      </c>
      <c r="B83" s="4">
        <v>8865.302369178311</v>
      </c>
      <c r="C83" s="4">
        <v>2190.9276923076923</v>
      </c>
      <c r="D83" s="4"/>
      <c r="E83" s="4"/>
      <c r="F83" s="4"/>
      <c r="G83" s="4"/>
      <c r="H83" s="4">
        <v>2193.7977095516567</v>
      </c>
      <c r="I83" s="4"/>
      <c r="J83" s="4">
        <v>6591.0854963920683</v>
      </c>
      <c r="K83" s="4"/>
      <c r="L83" s="4"/>
      <c r="M83" s="4">
        <v>2665.5069354838711</v>
      </c>
      <c r="N83" s="4"/>
      <c r="O83" s="4"/>
      <c r="P83" s="4"/>
      <c r="Q83" s="4"/>
      <c r="R83" s="4"/>
      <c r="S83" s="4"/>
      <c r="T83" s="4"/>
      <c r="U83" s="4"/>
      <c r="V83" s="4">
        <v>22506.620202913597</v>
      </c>
    </row>
    <row r="84" spans="1:22" x14ac:dyDescent="0.25">
      <c r="A84" t="s">
        <v>708</v>
      </c>
      <c r="B84" s="4"/>
      <c r="C84" s="4">
        <v>12832.604482477587</v>
      </c>
      <c r="D84" s="4"/>
      <c r="E84" s="4"/>
      <c r="F84" s="4"/>
      <c r="G84" s="4"/>
      <c r="H84" s="4"/>
      <c r="I84" s="4"/>
      <c r="J84" s="4"/>
      <c r="K84" s="4"/>
      <c r="L84" s="4">
        <v>8603.802563212339</v>
      </c>
      <c r="M84" s="4"/>
      <c r="N84" s="4"/>
      <c r="O84" s="4"/>
      <c r="P84" s="4"/>
      <c r="Q84" s="4"/>
      <c r="R84" s="4"/>
      <c r="S84" s="4"/>
      <c r="T84" s="4"/>
      <c r="U84" s="4"/>
      <c r="V84" s="4">
        <v>21436.407045689928</v>
      </c>
    </row>
    <row r="85" spans="1:22" x14ac:dyDescent="0.25">
      <c r="A85" t="s">
        <v>134</v>
      </c>
      <c r="B85" s="4"/>
      <c r="C85" s="4"/>
      <c r="D85" s="4"/>
      <c r="E85" s="4"/>
      <c r="F85" s="4"/>
      <c r="G85" s="4"/>
      <c r="H85" s="4">
        <v>3782.4098440545813</v>
      </c>
      <c r="I85" s="4"/>
      <c r="J85" s="4"/>
      <c r="K85" s="4"/>
      <c r="L85" s="4">
        <v>3935.7983393923073</v>
      </c>
      <c r="M85" s="4">
        <v>2629.8501527952544</v>
      </c>
      <c r="N85" s="4"/>
      <c r="O85" s="4">
        <v>6129.3741954022989</v>
      </c>
      <c r="P85" s="4"/>
      <c r="Q85" s="4"/>
      <c r="R85" s="4"/>
      <c r="S85" s="4">
        <v>4030.1529069767439</v>
      </c>
      <c r="T85" s="4"/>
      <c r="U85" s="4"/>
      <c r="V85" s="4">
        <v>20507.585438621187</v>
      </c>
    </row>
    <row r="86" spans="1:22" x14ac:dyDescent="0.25">
      <c r="A86" t="s">
        <v>504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>
        <v>20361.464788732392</v>
      </c>
      <c r="U86" s="4"/>
      <c r="V86" s="4">
        <v>20361.464788732392</v>
      </c>
    </row>
    <row r="87" spans="1:22" x14ac:dyDescent="0.25">
      <c r="A87" t="s">
        <v>674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19927.846959690276</v>
      </c>
      <c r="U87" s="4"/>
      <c r="V87" s="4">
        <v>19927.846959690276</v>
      </c>
    </row>
    <row r="88" spans="1:22" x14ac:dyDescent="0.25">
      <c r="A88" t="s">
        <v>649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>
        <v>19089.875345005148</v>
      </c>
      <c r="S88" s="4"/>
      <c r="T88" s="4"/>
      <c r="U88" s="4"/>
      <c r="V88" s="4">
        <v>19089.875345005148</v>
      </c>
    </row>
    <row r="89" spans="1:22" x14ac:dyDescent="0.25">
      <c r="A89" t="s">
        <v>487</v>
      </c>
      <c r="B89" s="4"/>
      <c r="C89" s="4"/>
      <c r="D89" s="4"/>
      <c r="E89" s="4"/>
      <c r="F89" s="4"/>
      <c r="G89" s="4"/>
      <c r="H89" s="4"/>
      <c r="I89" s="4"/>
      <c r="J89" s="4">
        <v>18531.980745461566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>
        <v>18531.980745461566</v>
      </c>
    </row>
    <row r="90" spans="1:22" x14ac:dyDescent="0.25">
      <c r="A90" t="s">
        <v>744</v>
      </c>
      <c r="B90" s="4"/>
      <c r="C90" s="4"/>
      <c r="D90" s="4"/>
      <c r="E90" s="4">
        <v>18415.915888465082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>
        <v>18415.915888465082</v>
      </c>
    </row>
    <row r="91" spans="1:22" x14ac:dyDescent="0.25">
      <c r="A91" t="s">
        <v>543</v>
      </c>
      <c r="B91" s="4"/>
      <c r="C91" s="4"/>
      <c r="D91" s="4"/>
      <c r="E91" s="4">
        <v>8769.4837564119443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>
        <v>8889.8231511254016</v>
      </c>
      <c r="T91" s="4"/>
      <c r="U91" s="4"/>
      <c r="V91" s="4">
        <v>17659.306907537346</v>
      </c>
    </row>
    <row r="92" spans="1:22" x14ac:dyDescent="0.25">
      <c r="A92" t="s">
        <v>420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>
        <v>17068.460450160772</v>
      </c>
      <c r="T92" s="4"/>
      <c r="U92" s="4"/>
      <c r="V92" s="4">
        <v>17068.460450160772</v>
      </c>
    </row>
    <row r="93" spans="1:22" x14ac:dyDescent="0.25">
      <c r="A93" t="s">
        <v>530</v>
      </c>
      <c r="B93" s="4"/>
      <c r="C93" s="4"/>
      <c r="D93" s="4"/>
      <c r="E93" s="4"/>
      <c r="F93" s="4"/>
      <c r="G93" s="4"/>
      <c r="H93" s="4">
        <v>6354.4485380116967</v>
      </c>
      <c r="I93" s="4"/>
      <c r="J93" s="4">
        <v>10639.626864616474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>
        <v>16994.075402628172</v>
      </c>
    </row>
    <row r="94" spans="1:22" x14ac:dyDescent="0.25">
      <c r="A94" t="s">
        <v>655</v>
      </c>
      <c r="B94" s="4"/>
      <c r="C94" s="4"/>
      <c r="D94" s="4"/>
      <c r="E94" s="4">
        <v>5261.6902538471659</v>
      </c>
      <c r="F94" s="4"/>
      <c r="G94" s="4"/>
      <c r="H94" s="4"/>
      <c r="I94" s="4"/>
      <c r="J94" s="4"/>
      <c r="K94" s="4"/>
      <c r="L94" s="4"/>
      <c r="M94" s="4"/>
      <c r="N94" s="4">
        <v>11694.948755739471</v>
      </c>
      <c r="O94" s="4"/>
      <c r="P94" s="4"/>
      <c r="Q94" s="4"/>
      <c r="R94" s="4"/>
      <c r="S94" s="4"/>
      <c r="T94" s="4"/>
      <c r="U94" s="4"/>
      <c r="V94" s="4">
        <v>16956.639009586637</v>
      </c>
    </row>
    <row r="95" spans="1:22" x14ac:dyDescent="0.25">
      <c r="A95" t="s">
        <v>594</v>
      </c>
      <c r="B95" s="4"/>
      <c r="C95" s="4"/>
      <c r="D95" s="4"/>
      <c r="E95" s="4"/>
      <c r="F95" s="4"/>
      <c r="G95" s="4"/>
      <c r="H95" s="4"/>
      <c r="I95" s="4"/>
      <c r="J95" s="4">
        <v>15321.062685047722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>
        <v>15321.062685047722</v>
      </c>
    </row>
    <row r="96" spans="1:22" x14ac:dyDescent="0.25">
      <c r="A96" t="s">
        <v>520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>
        <v>15206.131990184682</v>
      </c>
      <c r="M96" s="4"/>
      <c r="N96" s="4"/>
      <c r="O96" s="4"/>
      <c r="P96" s="4"/>
      <c r="Q96" s="4"/>
      <c r="R96" s="4"/>
      <c r="S96" s="4"/>
      <c r="T96" s="4"/>
      <c r="U96" s="4"/>
      <c r="V96" s="4">
        <v>15206.131990184682</v>
      </c>
    </row>
    <row r="97" spans="1:22" x14ac:dyDescent="0.25">
      <c r="A97" t="s">
        <v>519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>
        <v>15142.560448807855</v>
      </c>
      <c r="Q97" s="4"/>
      <c r="R97" s="4"/>
      <c r="S97" s="4"/>
      <c r="T97" s="4"/>
      <c r="U97" s="4"/>
      <c r="V97" s="4">
        <v>15142.560448807855</v>
      </c>
    </row>
    <row r="98" spans="1:22" x14ac:dyDescent="0.25">
      <c r="A98" t="s">
        <v>749</v>
      </c>
      <c r="B98" s="4">
        <v>15111.410783316378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15111.410783316378</v>
      </c>
    </row>
    <row r="99" spans="1:22" x14ac:dyDescent="0.25">
      <c r="A99" t="s">
        <v>590</v>
      </c>
      <c r="B99" s="4"/>
      <c r="C99" s="4">
        <v>15097.181744091278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>
        <v>15097.181744091278</v>
      </c>
    </row>
    <row r="100" spans="1:22" x14ac:dyDescent="0.25">
      <c r="A100" t="s">
        <v>701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v>15007.103591160219</v>
      </c>
      <c r="U100" s="4"/>
      <c r="V100" s="4">
        <v>15007.103591160219</v>
      </c>
    </row>
    <row r="101" spans="1:22" x14ac:dyDescent="0.25">
      <c r="A101" t="s">
        <v>698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15007.103591160219</v>
      </c>
      <c r="U101" s="4"/>
      <c r="V101" s="4">
        <v>15007.103591160219</v>
      </c>
    </row>
    <row r="102" spans="1:22" x14ac:dyDescent="0.25">
      <c r="A102" t="s">
        <v>540</v>
      </c>
      <c r="B102" s="4"/>
      <c r="C102" s="4"/>
      <c r="D102" s="4"/>
      <c r="E102" s="4"/>
      <c r="F102" s="4"/>
      <c r="G102" s="4"/>
      <c r="H102" s="4">
        <v>6808.3377192982462</v>
      </c>
      <c r="I102" s="4"/>
      <c r="J102" s="4"/>
      <c r="K102" s="4"/>
      <c r="L102" s="4"/>
      <c r="M102" s="4"/>
      <c r="N102" s="4"/>
      <c r="O102" s="4"/>
      <c r="P102" s="4">
        <v>7926.1869565217394</v>
      </c>
      <c r="Q102" s="4"/>
      <c r="R102" s="4"/>
      <c r="S102" s="4"/>
      <c r="T102" s="4"/>
      <c r="U102" s="4"/>
      <c r="V102" s="4">
        <v>14734.524675819986</v>
      </c>
    </row>
    <row r="103" spans="1:22" x14ac:dyDescent="0.25">
      <c r="A103" t="s">
        <v>454</v>
      </c>
      <c r="B103" s="4"/>
      <c r="C103" s="4"/>
      <c r="D103" s="4"/>
      <c r="E103" s="4"/>
      <c r="F103" s="4"/>
      <c r="G103" s="4"/>
      <c r="H103" s="4">
        <v>4992.7809941520463</v>
      </c>
      <c r="I103" s="4"/>
      <c r="J103" s="4">
        <v>8207.7121527041363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>
        <v>13200.493146856183</v>
      </c>
    </row>
    <row r="104" spans="1:22" x14ac:dyDescent="0.25">
      <c r="A104" t="s">
        <v>434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>
        <v>4581.1358208955226</v>
      </c>
      <c r="P104" s="4"/>
      <c r="Q104" s="4"/>
      <c r="R104" s="4"/>
      <c r="S104" s="4">
        <v>8000.8408360128615</v>
      </c>
      <c r="T104" s="4"/>
      <c r="U104" s="4"/>
      <c r="V104" s="4">
        <v>12581.976656908384</v>
      </c>
    </row>
    <row r="105" spans="1:22" x14ac:dyDescent="0.25">
      <c r="A105" t="s">
        <v>781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>
        <v>12295.389048173203</v>
      </c>
      <c r="Q105" s="4"/>
      <c r="R105" s="4"/>
      <c r="S105" s="4"/>
      <c r="T105" s="4"/>
      <c r="U105" s="4"/>
      <c r="V105" s="4">
        <v>12295.389048173203</v>
      </c>
    </row>
    <row r="106" spans="1:22" x14ac:dyDescent="0.25">
      <c r="A106" t="s">
        <v>618</v>
      </c>
      <c r="B106" s="4"/>
      <c r="C106" s="4"/>
      <c r="D106" s="4"/>
      <c r="E106" s="4"/>
      <c r="F106" s="4"/>
      <c r="G106" s="4">
        <v>10861.017088607594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>
        <v>10861.017088607594</v>
      </c>
    </row>
    <row r="107" spans="1:22" x14ac:dyDescent="0.25">
      <c r="A107" t="s">
        <v>505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v>10004.735727440146</v>
      </c>
      <c r="U107" s="4"/>
      <c r="V107" s="4">
        <v>10004.735727440146</v>
      </c>
    </row>
    <row r="108" spans="1:22" x14ac:dyDescent="0.25">
      <c r="A108" t="s">
        <v>704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10004.735727440146</v>
      </c>
      <c r="U108" s="4"/>
      <c r="V108" s="4">
        <v>10004.735727440146</v>
      </c>
    </row>
    <row r="109" spans="1:22" x14ac:dyDescent="0.25">
      <c r="A109" t="s">
        <v>742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>
        <v>9952.2074702357786</v>
      </c>
      <c r="U109" s="4"/>
      <c r="V109" s="4">
        <v>9952.2074702357786</v>
      </c>
    </row>
    <row r="110" spans="1:22" x14ac:dyDescent="0.25">
      <c r="A110" t="s">
        <v>642</v>
      </c>
      <c r="B110" s="4"/>
      <c r="C110" s="4"/>
      <c r="D110" s="4"/>
      <c r="E110" s="4"/>
      <c r="F110" s="4"/>
      <c r="G110" s="4"/>
      <c r="H110" s="4">
        <v>9434.8048793367489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9434.8048793367489</v>
      </c>
    </row>
    <row r="111" spans="1:22" x14ac:dyDescent="0.25">
      <c r="A111" t="s">
        <v>486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>
        <v>7243.2433251443872</v>
      </c>
      <c r="N111" s="4">
        <v>1170.5983980582525</v>
      </c>
      <c r="O111" s="4">
        <v>916.22716417910442</v>
      </c>
      <c r="P111" s="4"/>
      <c r="Q111" s="4"/>
      <c r="R111" s="4"/>
      <c r="S111" s="4"/>
      <c r="T111" s="4"/>
      <c r="U111" s="4"/>
      <c r="V111" s="4">
        <v>9330.0688873817453</v>
      </c>
    </row>
    <row r="112" spans="1:22" x14ac:dyDescent="0.25">
      <c r="A112" t="s">
        <v>656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>
        <v>8967.5311318606236</v>
      </c>
      <c r="U112" s="4"/>
      <c r="V112" s="4">
        <v>8967.5311318606236</v>
      </c>
    </row>
    <row r="113" spans="1:22" x14ac:dyDescent="0.25">
      <c r="A113" t="s">
        <v>578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>
        <v>8770.5161153411955</v>
      </c>
      <c r="N113" s="4"/>
      <c r="O113" s="4"/>
      <c r="P113" s="4"/>
      <c r="Q113" s="4"/>
      <c r="R113" s="4"/>
      <c r="S113" s="4"/>
      <c r="T113" s="4"/>
      <c r="U113" s="4"/>
      <c r="V113" s="4">
        <v>8770.5161153411955</v>
      </c>
    </row>
    <row r="114" spans="1:22" x14ac:dyDescent="0.25">
      <c r="A114" t="s">
        <v>407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>
        <v>8770.2615005831285</v>
      </c>
      <c r="N114" s="4"/>
      <c r="O114" s="4"/>
      <c r="P114" s="4"/>
      <c r="Q114" s="4"/>
      <c r="R114" s="4"/>
      <c r="S114" s="4"/>
      <c r="T114" s="4"/>
      <c r="U114" s="4"/>
      <c r="V114" s="4">
        <v>8770.2615005831285</v>
      </c>
    </row>
    <row r="115" spans="1:22" x14ac:dyDescent="0.25">
      <c r="A115" t="s">
        <v>488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>
        <v>8770.2615005831285</v>
      </c>
      <c r="N115" s="4"/>
      <c r="O115" s="4"/>
      <c r="P115" s="4"/>
      <c r="Q115" s="4"/>
      <c r="R115" s="4"/>
      <c r="S115" s="4"/>
      <c r="T115" s="4"/>
      <c r="U115" s="4"/>
      <c r="V115" s="4">
        <v>8770.2615005831285</v>
      </c>
    </row>
    <row r="116" spans="1:22" x14ac:dyDescent="0.25">
      <c r="A116" t="s">
        <v>651</v>
      </c>
      <c r="B116" s="4"/>
      <c r="C116" s="4"/>
      <c r="D116" s="4"/>
      <c r="E116" s="4">
        <v>2192.3709391029861</v>
      </c>
      <c r="F116" s="4"/>
      <c r="G116" s="4"/>
      <c r="H116" s="4"/>
      <c r="I116" s="4"/>
      <c r="J116" s="4"/>
      <c r="K116" s="4"/>
      <c r="L116" s="4"/>
      <c r="M116" s="4"/>
      <c r="N116" s="4">
        <v>3898.316251913157</v>
      </c>
      <c r="O116" s="4">
        <v>2626.8746551724139</v>
      </c>
      <c r="P116" s="4"/>
      <c r="Q116" s="4"/>
      <c r="R116" s="4"/>
      <c r="S116" s="4"/>
      <c r="T116" s="4"/>
      <c r="U116" s="4"/>
      <c r="V116" s="4">
        <v>8717.561846188557</v>
      </c>
    </row>
    <row r="117" spans="1:22" x14ac:dyDescent="0.25">
      <c r="A117" t="s">
        <v>470</v>
      </c>
      <c r="B117" s="4"/>
      <c r="C117" s="4"/>
      <c r="D117" s="4"/>
      <c r="E117" s="4"/>
      <c r="F117" s="4"/>
      <c r="G117" s="4"/>
      <c r="H117" s="4">
        <v>3328.5206627680313</v>
      </c>
      <c r="I117" s="4">
        <v>3782.8579554431985</v>
      </c>
      <c r="J117" s="4"/>
      <c r="K117" s="4"/>
      <c r="L117" s="4">
        <v>1596.6438589693917</v>
      </c>
      <c r="M117" s="4"/>
      <c r="N117" s="4"/>
      <c r="O117" s="4"/>
      <c r="P117" s="4"/>
      <c r="Q117" s="4"/>
      <c r="R117" s="4"/>
      <c r="S117" s="4"/>
      <c r="T117" s="4"/>
      <c r="U117" s="4"/>
      <c r="V117" s="4">
        <v>8708.0224771806206</v>
      </c>
    </row>
    <row r="118" spans="1:22" x14ac:dyDescent="0.25">
      <c r="A118" t="s">
        <v>707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>
        <v>4602.2377673916953</v>
      </c>
      <c r="N118" s="4">
        <v>1637.2928258035261</v>
      </c>
      <c r="O118" s="4"/>
      <c r="P118" s="4"/>
      <c r="Q118" s="4"/>
      <c r="R118" s="4"/>
      <c r="S118" s="4"/>
      <c r="T118" s="4"/>
      <c r="U118" s="4">
        <v>1838.5887969171699</v>
      </c>
      <c r="V118" s="4">
        <v>8078.1193901123916</v>
      </c>
    </row>
    <row r="119" spans="1:22" x14ac:dyDescent="0.25">
      <c r="A119" t="s">
        <v>614</v>
      </c>
      <c r="B119" s="4">
        <v>7639.2778889147803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>
        <v>7639.2778889147803</v>
      </c>
    </row>
    <row r="120" spans="1:22" x14ac:dyDescent="0.25">
      <c r="A120" t="s">
        <v>676</v>
      </c>
      <c r="B120" s="4">
        <v>7550.7423531085515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>
        <v>7550.7423531085515</v>
      </c>
    </row>
    <row r="121" spans="1:22" x14ac:dyDescent="0.25">
      <c r="A121" t="s">
        <v>465</v>
      </c>
      <c r="B121" s="4"/>
      <c r="C121" s="4"/>
      <c r="D121" s="4"/>
      <c r="E121" s="4"/>
      <c r="F121" s="4"/>
      <c r="G121" s="4">
        <v>5039.0652785007824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>
        <v>2469.9734265734269</v>
      </c>
      <c r="S121" s="4"/>
      <c r="T121" s="4"/>
      <c r="U121" s="4"/>
      <c r="V121" s="4">
        <v>7509.0387050742092</v>
      </c>
    </row>
    <row r="122" spans="1:22" x14ac:dyDescent="0.25">
      <c r="A122" t="s">
        <v>485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>
        <v>7485.8432367149753</v>
      </c>
      <c r="Q122" s="4"/>
      <c r="R122" s="4"/>
      <c r="S122" s="4"/>
      <c r="T122" s="4"/>
      <c r="U122" s="4"/>
      <c r="V122" s="4">
        <v>7485.8432367149753</v>
      </c>
    </row>
    <row r="123" spans="1:22" x14ac:dyDescent="0.25">
      <c r="A123" t="s">
        <v>612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>
        <v>7092.0058538665235</v>
      </c>
      <c r="M123" s="4"/>
      <c r="N123" s="4"/>
      <c r="O123" s="4"/>
      <c r="P123" s="4"/>
      <c r="Q123" s="4"/>
      <c r="R123" s="4"/>
      <c r="S123" s="4"/>
      <c r="T123" s="4"/>
      <c r="U123" s="4"/>
      <c r="V123" s="4">
        <v>7092.0058538665235</v>
      </c>
    </row>
    <row r="124" spans="1:22" x14ac:dyDescent="0.25">
      <c r="A124" t="s">
        <v>628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>
        <v>7023.5903883495148</v>
      </c>
      <c r="O124" s="4"/>
      <c r="P124" s="4"/>
      <c r="Q124" s="4"/>
      <c r="R124" s="4"/>
      <c r="S124" s="4"/>
      <c r="T124" s="4"/>
      <c r="U124" s="4"/>
      <c r="V124" s="4">
        <v>7023.5903883495148</v>
      </c>
    </row>
    <row r="125" spans="1:22" x14ac:dyDescent="0.25">
      <c r="A125" t="s">
        <v>785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>
        <v>6235.1719495091165</v>
      </c>
      <c r="Q125" s="4"/>
      <c r="R125" s="4"/>
      <c r="S125" s="4"/>
      <c r="T125" s="4"/>
      <c r="U125" s="4"/>
      <c r="V125" s="4">
        <v>6235.1719495091165</v>
      </c>
    </row>
    <row r="126" spans="1:22" x14ac:dyDescent="0.25">
      <c r="A126" t="s">
        <v>541</v>
      </c>
      <c r="B126" s="4"/>
      <c r="C126" s="4"/>
      <c r="D126" s="4"/>
      <c r="E126" s="4">
        <v>6138.6386294883605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>
        <v>6138.6386294883605</v>
      </c>
    </row>
    <row r="127" spans="1:22" x14ac:dyDescent="0.25">
      <c r="A127" t="s">
        <v>480</v>
      </c>
      <c r="B127" s="4"/>
      <c r="C127" s="4"/>
      <c r="D127" s="4"/>
      <c r="E127" s="4">
        <v>2192.3709391029861</v>
      </c>
      <c r="F127" s="4"/>
      <c r="G127" s="4"/>
      <c r="H127" s="4"/>
      <c r="I127" s="4"/>
      <c r="J127" s="4"/>
      <c r="K127" s="4"/>
      <c r="L127" s="4"/>
      <c r="M127" s="4">
        <v>1314.9250763976272</v>
      </c>
      <c r="N127" s="4">
        <v>1169.4948755739472</v>
      </c>
      <c r="O127" s="4">
        <v>1313.4373275862069</v>
      </c>
      <c r="P127" s="4"/>
      <c r="Q127" s="4"/>
      <c r="R127" s="4"/>
      <c r="S127" s="4"/>
      <c r="T127" s="4"/>
      <c r="U127" s="4"/>
      <c r="V127" s="4">
        <v>5990.2282186607672</v>
      </c>
    </row>
    <row r="128" spans="1:22" x14ac:dyDescent="0.25">
      <c r="A128" t="s">
        <v>72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>
        <v>5700.6699753790326</v>
      </c>
      <c r="N128" s="4"/>
      <c r="O128" s="4"/>
      <c r="P128" s="4"/>
      <c r="Q128" s="4"/>
      <c r="R128" s="4"/>
      <c r="S128" s="4"/>
      <c r="T128" s="4"/>
      <c r="U128" s="4"/>
      <c r="V128" s="4">
        <v>5700.6699753790326</v>
      </c>
    </row>
    <row r="129" spans="1:22" x14ac:dyDescent="0.25">
      <c r="A129" t="s">
        <v>741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>
        <v>5700.6699753790326</v>
      </c>
      <c r="N129" s="4"/>
      <c r="O129" s="4"/>
      <c r="P129" s="4"/>
      <c r="Q129" s="4"/>
      <c r="R129" s="4"/>
      <c r="S129" s="4"/>
      <c r="T129" s="4"/>
      <c r="U129" s="4"/>
      <c r="V129" s="4">
        <v>5700.6699753790326</v>
      </c>
    </row>
    <row r="130" spans="1:22" x14ac:dyDescent="0.25">
      <c r="A130" t="s">
        <v>127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>
        <v>5325.1454899875944</v>
      </c>
      <c r="M130" s="4"/>
      <c r="N130" s="4"/>
      <c r="O130" s="4"/>
      <c r="P130" s="4"/>
      <c r="Q130" s="4"/>
      <c r="R130" s="4"/>
      <c r="S130" s="4"/>
      <c r="T130" s="4"/>
      <c r="U130" s="4"/>
      <c r="V130" s="4">
        <v>5325.1454899875944</v>
      </c>
    </row>
    <row r="131" spans="1:22" x14ac:dyDescent="0.25">
      <c r="A131" t="s">
        <v>660</v>
      </c>
      <c r="B131" s="4">
        <v>5285.5196471759855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>
        <v>5285.5196471759855</v>
      </c>
    </row>
    <row r="132" spans="1:22" x14ac:dyDescent="0.25">
      <c r="A132" t="s">
        <v>658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>
        <v>5253.7493103448278</v>
      </c>
      <c r="P132" s="4"/>
      <c r="Q132" s="4"/>
      <c r="R132" s="4"/>
      <c r="S132" s="4"/>
      <c r="T132" s="4"/>
      <c r="U132" s="4"/>
      <c r="V132" s="4">
        <v>5253.7493103448278</v>
      </c>
    </row>
    <row r="133" spans="1:22" x14ac:dyDescent="0.25">
      <c r="A133" t="s">
        <v>452</v>
      </c>
      <c r="B133" s="4"/>
      <c r="C133" s="4"/>
      <c r="D133" s="4"/>
      <c r="E133" s="4"/>
      <c r="F133" s="4"/>
      <c r="G133" s="4"/>
      <c r="H133" s="4">
        <v>832.13016569200784</v>
      </c>
      <c r="I133" s="4">
        <v>1586.425513196481</v>
      </c>
      <c r="J133" s="4"/>
      <c r="K133" s="4"/>
      <c r="L133" s="4"/>
      <c r="M133" s="4"/>
      <c r="N133" s="4"/>
      <c r="O133" s="4"/>
      <c r="P133" s="4"/>
      <c r="Q133" s="4">
        <v>1383.2748113207547</v>
      </c>
      <c r="R133" s="4"/>
      <c r="S133" s="4">
        <v>1343.3843023255815</v>
      </c>
      <c r="T133" s="4"/>
      <c r="U133" s="4"/>
      <c r="V133" s="4">
        <v>5145.2147925348245</v>
      </c>
    </row>
    <row r="134" spans="1:22" x14ac:dyDescent="0.25">
      <c r="A134" t="s">
        <v>493</v>
      </c>
      <c r="B134" s="4">
        <v>4583.3283771603938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>
        <v>4583.3283771603938</v>
      </c>
    </row>
    <row r="135" spans="1:22" x14ac:dyDescent="0.25">
      <c r="A135" t="s">
        <v>634</v>
      </c>
      <c r="B135" s="4"/>
      <c r="C135" s="4">
        <v>4544.8833050847452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>
        <v>4544.8833050847452</v>
      </c>
    </row>
    <row r="136" spans="1:22" x14ac:dyDescent="0.25">
      <c r="A136" t="s">
        <v>722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>
        <v>4453.6942496493693</v>
      </c>
      <c r="Q136" s="4"/>
      <c r="R136" s="4"/>
      <c r="S136" s="4"/>
      <c r="T136" s="4"/>
      <c r="U136" s="4"/>
      <c r="V136" s="4">
        <v>4453.6942496493693</v>
      </c>
    </row>
    <row r="137" spans="1:22" x14ac:dyDescent="0.25">
      <c r="A137" t="s">
        <v>619</v>
      </c>
      <c r="B137" s="4"/>
      <c r="C137" s="4"/>
      <c r="D137" s="4"/>
      <c r="E137" s="4"/>
      <c r="F137" s="4"/>
      <c r="G137" s="4">
        <v>4443.14335443038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>
        <v>4443.14335443038</v>
      </c>
    </row>
    <row r="138" spans="1:22" x14ac:dyDescent="0.25">
      <c r="A138" t="s">
        <v>659</v>
      </c>
      <c r="B138" s="4"/>
      <c r="C138" s="4"/>
      <c r="D138" s="4"/>
      <c r="E138" s="4">
        <v>4384.7418782059722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>
        <v>4384.7418782059722</v>
      </c>
    </row>
    <row r="139" spans="1:22" x14ac:dyDescent="0.25">
      <c r="A139" t="s">
        <v>478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>
        <v>4378.1244252873566</v>
      </c>
      <c r="P139" s="4"/>
      <c r="Q139" s="4"/>
      <c r="R139" s="4"/>
      <c r="S139" s="4"/>
      <c r="T139" s="4"/>
      <c r="U139" s="4"/>
      <c r="V139" s="4">
        <v>4378.1244252873566</v>
      </c>
    </row>
    <row r="140" spans="1:22" x14ac:dyDescent="0.25">
      <c r="A140" t="s">
        <v>714</v>
      </c>
      <c r="B140" s="4"/>
      <c r="C140" s="4"/>
      <c r="D140" s="4"/>
      <c r="E140" s="4"/>
      <c r="F140" s="4">
        <v>4044.1670712643677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>
        <v>4044.1670712643677</v>
      </c>
    </row>
    <row r="141" spans="1:22" x14ac:dyDescent="0.25">
      <c r="A141" t="s">
        <v>162</v>
      </c>
      <c r="B141" s="4"/>
      <c r="C141" s="4">
        <v>3774.2954360228196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>
        <v>3774.2954360228196</v>
      </c>
    </row>
    <row r="142" spans="1:22" x14ac:dyDescent="0.25">
      <c r="A142" t="s">
        <v>631</v>
      </c>
      <c r="B142" s="4"/>
      <c r="C142" s="4"/>
      <c r="D142" s="4"/>
      <c r="E142" s="4"/>
      <c r="F142" s="4">
        <v>3751.9026315789474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>
        <v>3751.9026315789474</v>
      </c>
    </row>
    <row r="143" spans="1:22" x14ac:dyDescent="0.25">
      <c r="A143" t="s">
        <v>430</v>
      </c>
      <c r="B143" s="4"/>
      <c r="C143" s="4"/>
      <c r="D143" s="4"/>
      <c r="E143" s="4"/>
      <c r="F143" s="4"/>
      <c r="G143" s="4">
        <v>3653.2512025316455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>
        <v>3653.2512025316455</v>
      </c>
    </row>
    <row r="144" spans="1:22" x14ac:dyDescent="0.25">
      <c r="A144" t="s">
        <v>632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>
        <v>3587.0124527442495</v>
      </c>
      <c r="U144" s="4"/>
      <c r="V144" s="4">
        <v>3587.0124527442495</v>
      </c>
    </row>
    <row r="145" spans="1:22" x14ac:dyDescent="0.25">
      <c r="A145" t="s">
        <v>772</v>
      </c>
      <c r="B145" s="4"/>
      <c r="C145" s="4"/>
      <c r="D145" s="4"/>
      <c r="E145" s="4">
        <v>1753.8967512823885</v>
      </c>
      <c r="F145" s="4"/>
      <c r="G145" s="4"/>
      <c r="H145" s="4"/>
      <c r="I145" s="4"/>
      <c r="J145" s="4"/>
      <c r="K145" s="4"/>
      <c r="L145" s="4"/>
      <c r="M145" s="4">
        <v>1757.5823745538494</v>
      </c>
      <c r="N145" s="4"/>
      <c r="O145" s="4"/>
      <c r="P145" s="4"/>
      <c r="Q145" s="4"/>
      <c r="R145" s="4"/>
      <c r="S145" s="4"/>
      <c r="T145" s="4"/>
      <c r="U145" s="4"/>
      <c r="V145" s="4">
        <v>3511.4791258362379</v>
      </c>
    </row>
    <row r="146" spans="1:22" x14ac:dyDescent="0.25">
      <c r="A146" t="s">
        <v>620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>
        <v>3068.1585115944636</v>
      </c>
      <c r="N146" s="4"/>
      <c r="O146" s="4"/>
      <c r="P146" s="4"/>
      <c r="Q146" s="4"/>
      <c r="R146" s="4"/>
      <c r="S146" s="4"/>
      <c r="T146" s="4"/>
      <c r="U146" s="4"/>
      <c r="V146" s="4">
        <v>3068.1585115944636</v>
      </c>
    </row>
    <row r="147" spans="1:22" x14ac:dyDescent="0.25">
      <c r="A147" t="s">
        <v>61</v>
      </c>
      <c r="B147" s="4"/>
      <c r="C147" s="4"/>
      <c r="D147" s="4"/>
      <c r="E147" s="4"/>
      <c r="F147" s="4"/>
      <c r="G147" s="4"/>
      <c r="H147" s="4"/>
      <c r="I147" s="4"/>
      <c r="J147" s="4">
        <v>3039.8933898904206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>
        <v>3039.8933898904206</v>
      </c>
    </row>
    <row r="148" spans="1:22" x14ac:dyDescent="0.25">
      <c r="A148" t="s">
        <v>579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>
        <v>2798.3047706422021</v>
      </c>
      <c r="R148" s="4"/>
      <c r="S148" s="4"/>
      <c r="T148" s="4"/>
      <c r="U148" s="4"/>
      <c r="V148" s="4">
        <v>2798.3047706422021</v>
      </c>
    </row>
    <row r="149" spans="1:22" x14ac:dyDescent="0.25">
      <c r="A149" t="s">
        <v>479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>
        <v>2724.7834657331359</v>
      </c>
      <c r="M149" s="4"/>
      <c r="N149" s="4"/>
      <c r="O149" s="4"/>
      <c r="P149" s="4"/>
      <c r="Q149" s="4"/>
      <c r="R149" s="4"/>
      <c r="S149" s="4"/>
      <c r="T149" s="4"/>
      <c r="U149" s="4"/>
      <c r="V149" s="4">
        <v>2724.7834657331359</v>
      </c>
    </row>
    <row r="150" spans="1:22" x14ac:dyDescent="0.25">
      <c r="A150" t="s">
        <v>109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>
        <v>2642.0623188405793</v>
      </c>
      <c r="Q150" s="4"/>
      <c r="R150" s="4"/>
      <c r="S150" s="4"/>
      <c r="T150" s="4"/>
      <c r="U150" s="4"/>
      <c r="V150" s="4">
        <v>2642.0623188405793</v>
      </c>
    </row>
    <row r="151" spans="1:22" x14ac:dyDescent="0.25">
      <c r="A151" t="s">
        <v>687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>
        <v>2629.8501527952544</v>
      </c>
      <c r="N151" s="4"/>
      <c r="O151" s="4"/>
      <c r="P151" s="4"/>
      <c r="Q151" s="4"/>
      <c r="R151" s="4"/>
      <c r="S151" s="4"/>
      <c r="T151" s="4"/>
      <c r="U151" s="4"/>
      <c r="V151" s="4">
        <v>2629.8501527952544</v>
      </c>
    </row>
    <row r="152" spans="1:22" x14ac:dyDescent="0.25">
      <c r="A152" t="s">
        <v>155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1757.1383805668017</v>
      </c>
      <c r="N152" s="4">
        <v>782.48059322033907</v>
      </c>
      <c r="O152" s="4"/>
      <c r="P152" s="4"/>
      <c r="Q152" s="4"/>
      <c r="R152" s="4"/>
      <c r="S152" s="4"/>
      <c r="T152" s="4"/>
      <c r="U152" s="4"/>
      <c r="V152" s="4">
        <v>2539.6189737871409</v>
      </c>
    </row>
    <row r="153" spans="1:22" x14ac:dyDescent="0.25">
      <c r="A153" t="s">
        <v>421</v>
      </c>
      <c r="B153" s="4"/>
      <c r="C153" s="4"/>
      <c r="D153" s="4"/>
      <c r="E153" s="4"/>
      <c r="F153" s="4"/>
      <c r="G153" s="4"/>
      <c r="H153" s="4">
        <v>2377.5708295928607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>
        <v>2377.5708295928607</v>
      </c>
    </row>
    <row r="154" spans="1:22" x14ac:dyDescent="0.25">
      <c r="A154" t="s">
        <v>615</v>
      </c>
      <c r="B154" s="4">
        <v>2265.2227059325651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>
        <v>2265.2227059325651</v>
      </c>
    </row>
    <row r="155" spans="1:22" x14ac:dyDescent="0.25">
      <c r="A155" t="s">
        <v>635</v>
      </c>
      <c r="B155" s="4"/>
      <c r="C155" s="4">
        <v>2264.5772616136919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>
        <v>2264.5772616136919</v>
      </c>
    </row>
    <row r="156" spans="1:22" x14ac:dyDescent="0.25">
      <c r="A156" t="s">
        <v>469</v>
      </c>
      <c r="B156" s="4"/>
      <c r="C156" s="4"/>
      <c r="D156" s="4"/>
      <c r="E156" s="4"/>
      <c r="F156" s="4"/>
      <c r="G156" s="4"/>
      <c r="H156" s="4"/>
      <c r="I156" s="4"/>
      <c r="J156" s="4">
        <v>2196.5459807073953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>
        <v>2196.5459807073953</v>
      </c>
    </row>
    <row r="157" spans="1:22" x14ac:dyDescent="0.25">
      <c r="A157" t="s">
        <v>108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>
        <v>2188.7961868061543</v>
      </c>
      <c r="V157" s="4">
        <v>2188.7961868061543</v>
      </c>
    </row>
    <row r="158" spans="1:22" x14ac:dyDescent="0.25">
      <c r="A158" t="s">
        <v>622</v>
      </c>
      <c r="B158" s="4"/>
      <c r="C158" s="4"/>
      <c r="D158" s="4"/>
      <c r="E158" s="4"/>
      <c r="F158" s="4"/>
      <c r="G158" s="4"/>
      <c r="H158" s="4"/>
      <c r="I158" s="4"/>
      <c r="J158" s="4">
        <v>1915.1328356309652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>
        <v>1915.1328356309652</v>
      </c>
    </row>
    <row r="159" spans="1:22" x14ac:dyDescent="0.25">
      <c r="A159" t="s">
        <v>769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>
        <v>1865.5365137614679</v>
      </c>
      <c r="R159" s="4"/>
      <c r="S159" s="4"/>
      <c r="T159" s="4"/>
      <c r="U159" s="4"/>
      <c r="V159" s="4">
        <v>1865.5365137614679</v>
      </c>
    </row>
    <row r="160" spans="1:22" x14ac:dyDescent="0.25">
      <c r="A160" t="s">
        <v>405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>
        <v>333.69482288828334</v>
      </c>
      <c r="N160" s="4"/>
      <c r="O160" s="4">
        <v>1374.3407462686566</v>
      </c>
      <c r="P160" s="4"/>
      <c r="Q160" s="4"/>
      <c r="R160" s="4"/>
      <c r="S160" s="4"/>
      <c r="T160" s="4"/>
      <c r="U160" s="4"/>
      <c r="V160" s="4">
        <v>1708.03556915694</v>
      </c>
    </row>
    <row r="161" spans="1:22" x14ac:dyDescent="0.25">
      <c r="A161" t="s">
        <v>423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>
        <v>1513.7685920739646</v>
      </c>
      <c r="M161" s="4"/>
      <c r="N161" s="4"/>
      <c r="O161" s="4"/>
      <c r="P161" s="4"/>
      <c r="Q161" s="4"/>
      <c r="R161" s="4"/>
      <c r="S161" s="4"/>
      <c r="T161" s="4"/>
      <c r="U161" s="4"/>
      <c r="V161" s="4">
        <v>1513.7685920739646</v>
      </c>
    </row>
    <row r="162" spans="1:22" x14ac:dyDescent="0.25">
      <c r="A162" t="s">
        <v>124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>
        <v>1378.7104838709677</v>
      </c>
      <c r="N162" s="4"/>
      <c r="O162" s="4"/>
      <c r="P162" s="4"/>
      <c r="Q162" s="4"/>
      <c r="R162" s="4"/>
      <c r="S162" s="4"/>
      <c r="T162" s="4"/>
      <c r="U162" s="4"/>
      <c r="V162" s="4">
        <v>1378.7104838709677</v>
      </c>
    </row>
    <row r="163" spans="1:22" x14ac:dyDescent="0.25">
      <c r="A163" t="s">
        <v>636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>
        <v>1314.9250763976272</v>
      </c>
      <c r="N163" s="4"/>
      <c r="O163" s="4"/>
      <c r="P163" s="4"/>
      <c r="Q163" s="4"/>
      <c r="R163" s="4"/>
      <c r="S163" s="4"/>
      <c r="T163" s="4"/>
      <c r="U163" s="4"/>
      <c r="V163" s="4">
        <v>1314.9250763976272</v>
      </c>
    </row>
    <row r="164" spans="1:22" x14ac:dyDescent="0.25">
      <c r="A164" t="s">
        <v>653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>
        <v>1191.1589655880841</v>
      </c>
      <c r="R164" s="4"/>
      <c r="S164" s="4"/>
      <c r="T164" s="4"/>
      <c r="U164" s="4"/>
      <c r="V164" s="4">
        <v>1191.1589655880841</v>
      </c>
    </row>
    <row r="165" spans="1:22" x14ac:dyDescent="0.25">
      <c r="A165" t="s">
        <v>645</v>
      </c>
      <c r="B165" s="4">
        <v>1133.3558087487284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>
        <v>1133.3558087487284</v>
      </c>
    </row>
    <row r="166" spans="1:22" x14ac:dyDescent="0.25">
      <c r="A166" t="s">
        <v>447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>
        <v>919.14032258064526</v>
      </c>
      <c r="N166" s="4"/>
      <c r="O166" s="4"/>
      <c r="P166" s="4"/>
      <c r="Q166" s="4"/>
      <c r="R166" s="4"/>
      <c r="S166" s="4"/>
      <c r="T166" s="4"/>
      <c r="U166" s="4"/>
      <c r="V166" s="4">
        <v>919.14032258064526</v>
      </c>
    </row>
    <row r="167" spans="1:22" x14ac:dyDescent="0.25">
      <c r="A167" t="s">
        <v>664</v>
      </c>
      <c r="B167" s="4"/>
      <c r="C167" s="4"/>
      <c r="D167" s="4"/>
      <c r="E167" s="4"/>
      <c r="F167" s="4"/>
      <c r="G167" s="4"/>
      <c r="H167" s="4">
        <v>907.77836257309946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>
        <v>907.77836257309946</v>
      </c>
    </row>
    <row r="168" spans="1:22" x14ac:dyDescent="0.25">
      <c r="A168" t="s">
        <v>508</v>
      </c>
      <c r="B168" s="4"/>
      <c r="C168" s="4"/>
      <c r="D168" s="4"/>
      <c r="E168" s="4">
        <v>886.3764179104478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>
        <v>886.3764179104478</v>
      </c>
    </row>
    <row r="169" spans="1:22" x14ac:dyDescent="0.25">
      <c r="A169" t="s">
        <v>468</v>
      </c>
      <c r="B169" s="4"/>
      <c r="C169" s="4"/>
      <c r="D169" s="4"/>
      <c r="E169" s="4"/>
      <c r="F169" s="4"/>
      <c r="G169" s="4"/>
      <c r="H169" s="4"/>
      <c r="I169" s="4"/>
      <c r="J169" s="4">
        <v>754.92189170304641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>
        <v>754.92189170304641</v>
      </c>
    </row>
    <row r="170" spans="1:22" x14ac:dyDescent="0.25">
      <c r="A170" t="s">
        <v>467</v>
      </c>
      <c r="B170" s="4"/>
      <c r="C170" s="4"/>
      <c r="D170" s="4"/>
      <c r="E170" s="4"/>
      <c r="F170" s="4"/>
      <c r="G170" s="4">
        <v>691.15563291139233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>
        <v>691.15563291139233</v>
      </c>
    </row>
    <row r="171" spans="1:22" x14ac:dyDescent="0.25">
      <c r="A171" t="s">
        <v>428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>
        <v>525.97003055905088</v>
      </c>
      <c r="N171" s="4"/>
      <c r="O171" s="4"/>
      <c r="P171" s="4"/>
      <c r="Q171" s="4"/>
      <c r="R171" s="4"/>
      <c r="S171" s="4"/>
      <c r="T171" s="4"/>
      <c r="U171" s="4"/>
      <c r="V171" s="4">
        <v>525.97003055905088</v>
      </c>
    </row>
    <row r="172" spans="1:22" x14ac:dyDescent="0.25">
      <c r="A172" t="s">
        <v>768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>
        <v>466.38412844036696</v>
      </c>
      <c r="R172" s="4"/>
      <c r="S172" s="4"/>
      <c r="T172" s="4"/>
      <c r="U172" s="4"/>
      <c r="V172" s="4">
        <v>466.38412844036696</v>
      </c>
    </row>
    <row r="173" spans="1:22" x14ac:dyDescent="0.25">
      <c r="A173" t="s">
        <v>782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>
        <v>447.79476744186047</v>
      </c>
      <c r="T173" s="4"/>
      <c r="U173" s="4"/>
      <c r="V173" s="4">
        <v>447.79476744186047</v>
      </c>
    </row>
    <row r="174" spans="1:22" x14ac:dyDescent="0.25">
      <c r="A174" t="s">
        <v>784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>
        <v>267.22165497896214</v>
      </c>
      <c r="Q174" s="4"/>
      <c r="R174" s="4"/>
      <c r="S174" s="4"/>
      <c r="T174" s="4"/>
      <c r="U174" s="4"/>
      <c r="V174" s="4">
        <v>267.22165497896214</v>
      </c>
    </row>
    <row r="175" spans="1:22" x14ac:dyDescent="0.25">
      <c r="A175" t="s">
        <v>851</v>
      </c>
      <c r="B175" s="4">
        <v>1054224.01</v>
      </c>
      <c r="C175" s="4">
        <v>1638659.3199999996</v>
      </c>
      <c r="D175" s="4">
        <v>724496.37</v>
      </c>
      <c r="E175" s="4">
        <v>1439446.6200000003</v>
      </c>
      <c r="F175" s="4">
        <v>921632.25</v>
      </c>
      <c r="G175" s="4">
        <v>541913.53</v>
      </c>
      <c r="H175" s="4">
        <v>2470727.6699999995</v>
      </c>
      <c r="I175" s="4">
        <v>419740.78</v>
      </c>
      <c r="J175" s="4">
        <v>1783382.8500000003</v>
      </c>
      <c r="K175" s="4"/>
      <c r="L175" s="4">
        <v>1218591.8400000005</v>
      </c>
      <c r="M175" s="4">
        <v>1195529.8999999997</v>
      </c>
      <c r="N175" s="4">
        <v>940796.85999999987</v>
      </c>
      <c r="O175" s="4">
        <v>1008427.5499999999</v>
      </c>
      <c r="P175" s="4">
        <v>1902353.4400000004</v>
      </c>
      <c r="Q175" s="4">
        <v>1249706.3400000001</v>
      </c>
      <c r="R175" s="4">
        <v>1520244.1700000002</v>
      </c>
      <c r="S175" s="4">
        <v>978131.33000000007</v>
      </c>
      <c r="T175" s="4">
        <v>835830.00999999978</v>
      </c>
      <c r="U175" s="4">
        <v>1926431.6200000003</v>
      </c>
      <c r="V175" s="4">
        <v>23770266.45999999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507E-A43D-4C55-8420-372303326C17}">
  <dimension ref="A2:J50"/>
  <sheetViews>
    <sheetView topLeftCell="A10" workbookViewId="0">
      <selection activeCell="C30" sqref="C30"/>
    </sheetView>
  </sheetViews>
  <sheetFormatPr defaultRowHeight="15" x14ac:dyDescent="0.25"/>
  <cols>
    <col min="1" max="2" width="20.28515625" customWidth="1"/>
    <col min="3" max="3" width="48.5703125" bestFit="1" customWidth="1"/>
    <col min="4" max="9" width="19.5703125" bestFit="1" customWidth="1"/>
    <col min="10" max="10" width="12.5703125" bestFit="1" customWidth="1"/>
    <col min="11" max="11" width="12.140625" bestFit="1" customWidth="1"/>
    <col min="12" max="13" width="23.85546875" bestFit="1" customWidth="1"/>
    <col min="14" max="14" width="13.85546875" bestFit="1" customWidth="1"/>
    <col min="15" max="15" width="28.7109375" bestFit="1" customWidth="1"/>
    <col min="16" max="18" width="23.85546875" bestFit="1" customWidth="1"/>
    <col min="19" max="19" width="20" bestFit="1" customWidth="1"/>
    <col min="20" max="20" width="13.85546875" bestFit="1" customWidth="1"/>
    <col min="21" max="21" width="28.7109375" bestFit="1" customWidth="1"/>
  </cols>
  <sheetData>
    <row r="2" spans="1:10" x14ac:dyDescent="0.25">
      <c r="A2" s="2" t="s">
        <v>24</v>
      </c>
      <c r="B2" t="s">
        <v>853</v>
      </c>
    </row>
    <row r="3" spans="1:10" x14ac:dyDescent="0.25">
      <c r="A3" s="2" t="s">
        <v>25</v>
      </c>
      <c r="B3" t="s">
        <v>853</v>
      </c>
    </row>
    <row r="5" spans="1:10" x14ac:dyDescent="0.25">
      <c r="A5" s="2" t="s">
        <v>858</v>
      </c>
      <c r="D5" s="2" t="s">
        <v>9</v>
      </c>
    </row>
    <row r="6" spans="1:10" x14ac:dyDescent="0.25">
      <c r="A6" s="2" t="s">
        <v>859</v>
      </c>
      <c r="B6" s="2" t="s">
        <v>0</v>
      </c>
      <c r="C6" s="2" t="s">
        <v>1</v>
      </c>
      <c r="D6" t="s">
        <v>92</v>
      </c>
      <c r="E6" t="s">
        <v>107</v>
      </c>
      <c r="F6" t="s">
        <v>36</v>
      </c>
      <c r="G6" t="s">
        <v>192</v>
      </c>
      <c r="H6" t="s">
        <v>205</v>
      </c>
      <c r="I6" t="s">
        <v>161</v>
      </c>
      <c r="J6" t="s">
        <v>851</v>
      </c>
    </row>
    <row r="7" spans="1:10" x14ac:dyDescent="0.25">
      <c r="A7" t="s">
        <v>850</v>
      </c>
      <c r="B7">
        <v>1</v>
      </c>
      <c r="C7" t="s">
        <v>184</v>
      </c>
      <c r="D7" s="4">
        <v>3531590</v>
      </c>
      <c r="E7" s="4">
        <v>4798025</v>
      </c>
      <c r="F7" s="4">
        <v>441250</v>
      </c>
      <c r="G7" s="4">
        <v>4912000</v>
      </c>
      <c r="H7" s="4">
        <v>744026.39</v>
      </c>
      <c r="I7" s="4">
        <v>504500</v>
      </c>
      <c r="J7" s="4">
        <v>14931391.390000001</v>
      </c>
    </row>
    <row r="8" spans="1:10" x14ac:dyDescent="0.25">
      <c r="B8">
        <v>7</v>
      </c>
      <c r="C8" t="s">
        <v>29</v>
      </c>
      <c r="D8" s="4">
        <v>9196856</v>
      </c>
      <c r="E8" s="4">
        <v>239950</v>
      </c>
      <c r="F8" s="4">
        <v>715050</v>
      </c>
      <c r="G8" s="4">
        <v>5387800</v>
      </c>
      <c r="H8" s="4">
        <v>817438.74</v>
      </c>
      <c r="I8" s="4">
        <v>38700</v>
      </c>
      <c r="J8" s="4">
        <v>16395794.74</v>
      </c>
    </row>
    <row r="9" spans="1:10" x14ac:dyDescent="0.25">
      <c r="B9">
        <v>11</v>
      </c>
      <c r="C9" t="s">
        <v>58</v>
      </c>
      <c r="D9" s="4">
        <v>1148875</v>
      </c>
      <c r="E9" s="4">
        <v>711870</v>
      </c>
      <c r="F9" s="4">
        <v>368100</v>
      </c>
      <c r="G9" s="4">
        <v>1333500</v>
      </c>
      <c r="H9" s="4">
        <v>199643.6</v>
      </c>
      <c r="I9" s="4">
        <v>260000</v>
      </c>
      <c r="J9" s="4">
        <v>4021988.6</v>
      </c>
    </row>
    <row r="10" spans="1:10" x14ac:dyDescent="0.25">
      <c r="B10">
        <v>15</v>
      </c>
      <c r="C10" t="s">
        <v>50</v>
      </c>
      <c r="D10" s="4">
        <v>150000</v>
      </c>
      <c r="E10" s="4">
        <v>2225400</v>
      </c>
      <c r="F10" s="4">
        <v>65450</v>
      </c>
      <c r="G10" s="4">
        <v>1584600</v>
      </c>
      <c r="H10" s="4">
        <v>239478.88</v>
      </c>
      <c r="I10" s="4">
        <v>544600</v>
      </c>
      <c r="J10" s="4">
        <v>4809528.88</v>
      </c>
    </row>
    <row r="11" spans="1:10" x14ac:dyDescent="0.25">
      <c r="B11">
        <v>31</v>
      </c>
      <c r="C11" t="s">
        <v>361</v>
      </c>
      <c r="D11" s="4">
        <v>187930</v>
      </c>
      <c r="E11" s="4">
        <v>199265</v>
      </c>
      <c r="F11" s="4">
        <v>56250</v>
      </c>
      <c r="G11" s="4">
        <v>641700</v>
      </c>
      <c r="H11" s="4">
        <v>74034.329999999987</v>
      </c>
      <c r="I11" s="4">
        <v>479500</v>
      </c>
      <c r="J11" s="4">
        <v>1638679.33</v>
      </c>
    </row>
    <row r="12" spans="1:10" x14ac:dyDescent="0.25">
      <c r="B12">
        <v>41</v>
      </c>
      <c r="C12" t="s">
        <v>397</v>
      </c>
      <c r="D12" s="4">
        <v>200000</v>
      </c>
      <c r="E12" s="4">
        <v>2775000</v>
      </c>
      <c r="F12" s="4">
        <v>30000</v>
      </c>
      <c r="G12" s="4">
        <v>2284500</v>
      </c>
      <c r="H12" s="4">
        <v>346530.21</v>
      </c>
      <c r="I12" s="4">
        <v>1315000</v>
      </c>
      <c r="J12" s="4">
        <v>6951030.21</v>
      </c>
    </row>
    <row r="13" spans="1:10" x14ac:dyDescent="0.25">
      <c r="A13" t="s">
        <v>856</v>
      </c>
      <c r="D13" s="4">
        <v>14415251</v>
      </c>
      <c r="E13" s="4">
        <v>10949510</v>
      </c>
      <c r="F13" s="4">
        <v>1676100</v>
      </c>
      <c r="G13" s="4">
        <v>16144100</v>
      </c>
      <c r="H13" s="4">
        <v>2421152.15</v>
      </c>
      <c r="I13" s="4">
        <v>3142300</v>
      </c>
      <c r="J13" s="4">
        <v>48748413.150000006</v>
      </c>
    </row>
    <row r="14" spans="1:10" x14ac:dyDescent="0.25">
      <c r="A14" t="s">
        <v>66</v>
      </c>
      <c r="B14">
        <v>2</v>
      </c>
      <c r="C14" t="s">
        <v>86</v>
      </c>
      <c r="D14" s="4">
        <v>421500</v>
      </c>
      <c r="E14" s="4">
        <v>94250</v>
      </c>
      <c r="F14" s="4">
        <v>65800</v>
      </c>
      <c r="G14" s="4">
        <v>372800</v>
      </c>
      <c r="H14" s="4">
        <v>55874.01</v>
      </c>
      <c r="I14" s="4">
        <v>115000</v>
      </c>
      <c r="J14" s="4">
        <v>1125224.01</v>
      </c>
    </row>
    <row r="15" spans="1:10" x14ac:dyDescent="0.25">
      <c r="B15">
        <v>3</v>
      </c>
      <c r="C15" t="s">
        <v>75</v>
      </c>
      <c r="D15" s="4">
        <v>600450</v>
      </c>
      <c r="E15" s="4">
        <v>23500</v>
      </c>
      <c r="F15" s="4">
        <v>279000</v>
      </c>
      <c r="G15" s="4">
        <v>578300</v>
      </c>
      <c r="H15" s="4">
        <v>86909.32</v>
      </c>
      <c r="I15" s="4">
        <v>180500</v>
      </c>
      <c r="J15" s="4">
        <v>1748659.32</v>
      </c>
    </row>
    <row r="16" spans="1:10" x14ac:dyDescent="0.25">
      <c r="B16">
        <v>4</v>
      </c>
      <c r="C16" t="s">
        <v>131</v>
      </c>
      <c r="D16" s="4">
        <v>136645</v>
      </c>
      <c r="E16" s="4">
        <v>1244275</v>
      </c>
      <c r="F16" s="4">
        <v>72450</v>
      </c>
      <c r="G16" s="4">
        <v>869500</v>
      </c>
      <c r="H16" s="4">
        <v>131157.67000000001</v>
      </c>
      <c r="I16" s="4">
        <v>181700</v>
      </c>
      <c r="J16" s="4">
        <v>2635727.67</v>
      </c>
    </row>
    <row r="17" spans="2:10" x14ac:dyDescent="0.25">
      <c r="B17">
        <v>5</v>
      </c>
      <c r="C17" t="s">
        <v>145</v>
      </c>
      <c r="D17" s="4">
        <v>132425</v>
      </c>
      <c r="E17" s="4">
        <v>750</v>
      </c>
      <c r="F17" s="4">
        <v>79400</v>
      </c>
      <c r="G17" s="4">
        <v>147900</v>
      </c>
      <c r="H17" s="4">
        <v>22265.78</v>
      </c>
      <c r="I17" s="4">
        <v>65000</v>
      </c>
      <c r="J17" s="4">
        <v>447740.78</v>
      </c>
    </row>
    <row r="18" spans="2:10" x14ac:dyDescent="0.25">
      <c r="B18">
        <v>6</v>
      </c>
      <c r="C18" t="s">
        <v>112</v>
      </c>
      <c r="D18" s="4">
        <v>39650</v>
      </c>
      <c r="E18" s="4">
        <v>24550</v>
      </c>
      <c r="F18" s="4">
        <v>34500</v>
      </c>
      <c r="G18" s="4">
        <v>87700</v>
      </c>
      <c r="H18" s="4">
        <v>12798.36</v>
      </c>
      <c r="I18" s="4">
        <v>60850</v>
      </c>
      <c r="J18" s="4">
        <v>260048.36</v>
      </c>
    </row>
    <row r="19" spans="2:10" x14ac:dyDescent="0.25">
      <c r="B19">
        <v>8</v>
      </c>
      <c r="C19" t="s">
        <v>239</v>
      </c>
      <c r="D19" s="4">
        <v>910000</v>
      </c>
      <c r="E19" s="4"/>
      <c r="F19" s="4"/>
      <c r="G19" s="4">
        <v>481400</v>
      </c>
      <c r="H19" s="4">
        <v>72995.95</v>
      </c>
      <c r="I19" s="4"/>
      <c r="J19" s="4">
        <v>1464395.95</v>
      </c>
    </row>
    <row r="20" spans="2:10" x14ac:dyDescent="0.25">
      <c r="B20">
        <v>9</v>
      </c>
      <c r="C20" t="s">
        <v>240</v>
      </c>
      <c r="D20" s="4"/>
      <c r="E20" s="4">
        <v>740550</v>
      </c>
      <c r="F20" s="4">
        <v>17000</v>
      </c>
      <c r="G20" s="4">
        <v>401500</v>
      </c>
      <c r="H20" s="4">
        <v>60767.12</v>
      </c>
      <c r="I20" s="4"/>
      <c r="J20" s="4">
        <v>1219817.1200000001</v>
      </c>
    </row>
    <row r="21" spans="2:10" x14ac:dyDescent="0.25">
      <c r="B21">
        <v>10</v>
      </c>
      <c r="C21" t="s">
        <v>168</v>
      </c>
      <c r="D21" s="4">
        <v>195000</v>
      </c>
      <c r="E21" s="4">
        <v>503350</v>
      </c>
      <c r="F21" s="4">
        <v>56500</v>
      </c>
      <c r="G21" s="4">
        <v>662800</v>
      </c>
      <c r="H21" s="4">
        <v>100136.8</v>
      </c>
      <c r="I21" s="4">
        <v>493500</v>
      </c>
      <c r="J21" s="4">
        <v>2011286.8</v>
      </c>
    </row>
    <row r="22" spans="2:10" x14ac:dyDescent="0.25">
      <c r="B22">
        <v>12</v>
      </c>
      <c r="C22" t="s">
        <v>63</v>
      </c>
      <c r="D22" s="4">
        <v>211255</v>
      </c>
      <c r="E22" s="4">
        <v>691735</v>
      </c>
      <c r="F22" s="4">
        <v>121500</v>
      </c>
      <c r="G22" s="4">
        <v>630900</v>
      </c>
      <c r="H22" s="4">
        <v>94492.85</v>
      </c>
      <c r="I22" s="4">
        <v>153500</v>
      </c>
      <c r="J22" s="4">
        <v>1903382.85</v>
      </c>
    </row>
    <row r="23" spans="2:10" x14ac:dyDescent="0.25">
      <c r="B23">
        <v>13</v>
      </c>
      <c r="C23" t="s">
        <v>285</v>
      </c>
      <c r="D23" s="4">
        <v>38885</v>
      </c>
      <c r="E23" s="4"/>
      <c r="F23" s="4"/>
      <c r="G23" s="4">
        <v>21100</v>
      </c>
      <c r="H23" s="4">
        <v>3119.18</v>
      </c>
      <c r="I23" s="4"/>
      <c r="J23" s="4">
        <v>63104.18</v>
      </c>
    </row>
    <row r="24" spans="2:10" x14ac:dyDescent="0.25">
      <c r="B24">
        <v>14</v>
      </c>
      <c r="C24" t="s">
        <v>286</v>
      </c>
      <c r="D24" s="4">
        <v>0</v>
      </c>
      <c r="E24" s="4"/>
      <c r="F24" s="4"/>
      <c r="G24" s="4">
        <v>0</v>
      </c>
      <c r="H24" s="4">
        <v>0</v>
      </c>
      <c r="I24" s="4"/>
      <c r="J24" s="4">
        <v>0</v>
      </c>
    </row>
    <row r="25" spans="2:10" x14ac:dyDescent="0.25">
      <c r="B25">
        <v>16</v>
      </c>
      <c r="C25" t="s">
        <v>305</v>
      </c>
      <c r="D25" s="4">
        <v>123605</v>
      </c>
      <c r="E25" s="4"/>
      <c r="F25" s="4"/>
      <c r="G25" s="4">
        <v>66800</v>
      </c>
      <c r="H25" s="4">
        <v>9915.02</v>
      </c>
      <c r="I25" s="4"/>
      <c r="J25" s="4">
        <v>200320.02</v>
      </c>
    </row>
    <row r="26" spans="2:10" x14ac:dyDescent="0.25">
      <c r="B26">
        <v>17</v>
      </c>
      <c r="C26" t="s">
        <v>306</v>
      </c>
      <c r="D26" s="4">
        <v>17200</v>
      </c>
      <c r="E26" s="4"/>
      <c r="F26" s="4">
        <v>33000</v>
      </c>
      <c r="G26" s="4">
        <v>12500</v>
      </c>
      <c r="H26" s="4">
        <v>8037.58</v>
      </c>
      <c r="I26" s="4">
        <v>50000</v>
      </c>
      <c r="J26" s="4">
        <v>120737.58</v>
      </c>
    </row>
    <row r="27" spans="2:10" x14ac:dyDescent="0.25">
      <c r="B27">
        <v>18</v>
      </c>
      <c r="C27" t="s">
        <v>886</v>
      </c>
      <c r="D27" s="4">
        <v>7500</v>
      </c>
      <c r="E27" s="4"/>
      <c r="F27" s="4">
        <v>3000</v>
      </c>
      <c r="G27" s="4">
        <v>6800</v>
      </c>
      <c r="H27" s="4">
        <v>842.27</v>
      </c>
      <c r="I27" s="4"/>
      <c r="J27" s="4">
        <v>18142.27</v>
      </c>
    </row>
    <row r="28" spans="2:10" x14ac:dyDescent="0.25">
      <c r="B28">
        <v>19</v>
      </c>
      <c r="C28" t="s">
        <v>309</v>
      </c>
      <c r="D28" s="4"/>
      <c r="E28" s="4"/>
      <c r="F28" s="4"/>
      <c r="G28" s="4">
        <v>0</v>
      </c>
      <c r="H28" s="4">
        <v>0</v>
      </c>
      <c r="I28" s="4"/>
      <c r="J28" s="4">
        <v>0</v>
      </c>
    </row>
    <row r="29" spans="2:10" x14ac:dyDescent="0.25">
      <c r="B29">
        <v>20</v>
      </c>
      <c r="C29" t="s">
        <v>316</v>
      </c>
      <c r="D29" s="4">
        <v>607725</v>
      </c>
      <c r="E29" s="4">
        <v>227180</v>
      </c>
      <c r="F29" s="4">
        <v>30000</v>
      </c>
      <c r="G29" s="4">
        <v>764200</v>
      </c>
      <c r="H29" s="4">
        <v>79285.23000000001</v>
      </c>
      <c r="I29" s="4">
        <v>123500</v>
      </c>
      <c r="J29" s="4">
        <v>1831890.23</v>
      </c>
    </row>
    <row r="30" spans="2:10" x14ac:dyDescent="0.25">
      <c r="B30">
        <v>21</v>
      </c>
      <c r="C30" t="s">
        <v>69</v>
      </c>
      <c r="D30" s="4">
        <v>280205</v>
      </c>
      <c r="E30" s="4">
        <v>159500</v>
      </c>
      <c r="F30" s="4">
        <v>78000</v>
      </c>
      <c r="G30" s="4">
        <v>530100</v>
      </c>
      <c r="H30" s="4">
        <v>54574.9</v>
      </c>
      <c r="I30" s="4">
        <v>162650</v>
      </c>
      <c r="J30" s="4">
        <v>1265029.8999999999</v>
      </c>
    </row>
    <row r="31" spans="2:10" x14ac:dyDescent="0.25">
      <c r="B31">
        <v>22</v>
      </c>
      <c r="C31" t="s">
        <v>136</v>
      </c>
      <c r="D31" s="4">
        <v>141000</v>
      </c>
      <c r="E31" s="4">
        <v>258250</v>
      </c>
      <c r="F31" s="4">
        <v>48800</v>
      </c>
      <c r="G31" s="4">
        <v>447100</v>
      </c>
      <c r="H31" s="4">
        <v>46027.55</v>
      </c>
      <c r="I31" s="4">
        <v>125750</v>
      </c>
      <c r="J31" s="4">
        <v>1066927.55</v>
      </c>
    </row>
    <row r="32" spans="2:10" x14ac:dyDescent="0.25">
      <c r="B32">
        <v>23</v>
      </c>
      <c r="C32" t="s">
        <v>178</v>
      </c>
      <c r="D32" s="4">
        <v>410850</v>
      </c>
      <c r="E32" s="4">
        <v>210150</v>
      </c>
      <c r="F32" s="4">
        <v>45500</v>
      </c>
      <c r="G32" s="4">
        <v>636400</v>
      </c>
      <c r="H32" s="4">
        <v>65796.62</v>
      </c>
      <c r="I32" s="4">
        <v>153750</v>
      </c>
      <c r="J32" s="4">
        <v>1522446.62</v>
      </c>
    </row>
    <row r="33" spans="2:10" x14ac:dyDescent="0.25">
      <c r="B33">
        <v>24</v>
      </c>
      <c r="C33" t="s">
        <v>156</v>
      </c>
      <c r="D33" s="4">
        <v>165675</v>
      </c>
      <c r="E33" s="4">
        <v>282350</v>
      </c>
      <c r="F33" s="4">
        <v>30000</v>
      </c>
      <c r="G33" s="4">
        <v>350400</v>
      </c>
      <c r="H33" s="4">
        <v>48371.86</v>
      </c>
      <c r="I33" s="4">
        <v>125000</v>
      </c>
      <c r="J33" s="4">
        <v>1001796.86</v>
      </c>
    </row>
    <row r="34" spans="2:10" x14ac:dyDescent="0.25">
      <c r="B34">
        <v>25</v>
      </c>
      <c r="C34" t="s">
        <v>138</v>
      </c>
      <c r="D34" s="4">
        <v>31250</v>
      </c>
      <c r="E34" s="4">
        <v>375750</v>
      </c>
      <c r="F34" s="4">
        <v>50000</v>
      </c>
      <c r="G34" s="4">
        <v>402500</v>
      </c>
      <c r="H34" s="4">
        <v>46681.33</v>
      </c>
      <c r="I34" s="4">
        <v>124950</v>
      </c>
      <c r="J34" s="4">
        <v>1031131.33</v>
      </c>
    </row>
    <row r="35" spans="2:10" x14ac:dyDescent="0.25">
      <c r="B35">
        <v>26</v>
      </c>
      <c r="C35" t="s">
        <v>99</v>
      </c>
      <c r="D35" s="4">
        <v>15000</v>
      </c>
      <c r="E35" s="4">
        <v>122750</v>
      </c>
      <c r="F35" s="4">
        <v>65000</v>
      </c>
      <c r="G35" s="4">
        <v>426300</v>
      </c>
      <c r="H35" s="4">
        <v>33530.01</v>
      </c>
      <c r="I35" s="4">
        <v>215250</v>
      </c>
      <c r="J35" s="4">
        <v>877830.01</v>
      </c>
    </row>
    <row r="36" spans="2:10" x14ac:dyDescent="0.25">
      <c r="B36">
        <v>27</v>
      </c>
      <c r="C36" t="s">
        <v>341</v>
      </c>
      <c r="D36" s="4">
        <v>0</v>
      </c>
      <c r="E36" s="4">
        <v>1100</v>
      </c>
      <c r="F36" s="4">
        <v>30000</v>
      </c>
      <c r="G36" s="4">
        <v>150300</v>
      </c>
      <c r="H36" s="4">
        <v>11719.470000000001</v>
      </c>
      <c r="I36" s="4">
        <v>115000</v>
      </c>
      <c r="J36" s="4">
        <v>308119.46999999997</v>
      </c>
    </row>
    <row r="37" spans="2:10" x14ac:dyDescent="0.25">
      <c r="B37">
        <v>28</v>
      </c>
      <c r="C37" t="s">
        <v>94</v>
      </c>
      <c r="D37" s="4">
        <v>880300</v>
      </c>
      <c r="E37" s="4">
        <v>1800</v>
      </c>
      <c r="F37" s="4">
        <v>68150</v>
      </c>
      <c r="G37" s="4">
        <v>841400</v>
      </c>
      <c r="H37" s="4">
        <v>86953.439999999988</v>
      </c>
      <c r="I37" s="4">
        <v>133750</v>
      </c>
      <c r="J37" s="4">
        <v>2012353.44</v>
      </c>
    </row>
    <row r="38" spans="2:10" x14ac:dyDescent="0.25">
      <c r="B38">
        <v>29</v>
      </c>
      <c r="C38" t="s">
        <v>348</v>
      </c>
      <c r="D38" s="4">
        <v>118500</v>
      </c>
      <c r="E38" s="4">
        <v>406750</v>
      </c>
      <c r="F38" s="4">
        <v>39250</v>
      </c>
      <c r="G38" s="4">
        <v>584700</v>
      </c>
      <c r="H38" s="4">
        <v>54506.34</v>
      </c>
      <c r="I38" s="4">
        <v>115000</v>
      </c>
      <c r="J38" s="4">
        <v>1318706.3400000001</v>
      </c>
    </row>
    <row r="39" spans="2:10" x14ac:dyDescent="0.25">
      <c r="B39">
        <v>30</v>
      </c>
      <c r="C39" t="s">
        <v>356</v>
      </c>
      <c r="D39" s="4">
        <v>78500</v>
      </c>
      <c r="E39" s="4">
        <v>246250</v>
      </c>
      <c r="F39" s="4">
        <v>30000</v>
      </c>
      <c r="G39" s="4">
        <v>450300</v>
      </c>
      <c r="H39" s="4">
        <v>38082.25</v>
      </c>
      <c r="I39" s="4">
        <v>120000</v>
      </c>
      <c r="J39" s="4">
        <v>963132.25</v>
      </c>
    </row>
    <row r="40" spans="2:10" x14ac:dyDescent="0.25">
      <c r="B40">
        <v>32</v>
      </c>
      <c r="C40" t="s">
        <v>181</v>
      </c>
      <c r="D40" s="4">
        <v>60725</v>
      </c>
      <c r="E40" s="4">
        <v>64250</v>
      </c>
      <c r="F40" s="4">
        <v>30000</v>
      </c>
      <c r="G40" s="4">
        <v>266900</v>
      </c>
      <c r="H40" s="4">
        <v>22538.53</v>
      </c>
      <c r="I40" s="4">
        <v>126000</v>
      </c>
      <c r="J40" s="4">
        <v>570413.53</v>
      </c>
    </row>
    <row r="41" spans="2:10" x14ac:dyDescent="0.25">
      <c r="B41">
        <v>33</v>
      </c>
      <c r="C41" t="s">
        <v>116</v>
      </c>
      <c r="D41" s="4">
        <v>16875</v>
      </c>
      <c r="E41" s="4">
        <v>290650</v>
      </c>
      <c r="F41" s="4">
        <v>35000</v>
      </c>
      <c r="G41" s="4">
        <v>316500</v>
      </c>
      <c r="H41" s="4">
        <v>32565.42</v>
      </c>
      <c r="I41" s="4">
        <v>63450</v>
      </c>
      <c r="J41" s="4">
        <v>755040.42</v>
      </c>
    </row>
    <row r="42" spans="2:10" x14ac:dyDescent="0.25">
      <c r="B42">
        <v>34</v>
      </c>
      <c r="C42" t="s">
        <v>374</v>
      </c>
      <c r="D42" s="4">
        <v>35375</v>
      </c>
      <c r="E42" s="4">
        <v>23775</v>
      </c>
      <c r="F42" s="4">
        <v>41450</v>
      </c>
      <c r="G42" s="4">
        <v>290400</v>
      </c>
      <c r="H42" s="4">
        <v>17294.43</v>
      </c>
      <c r="I42" s="4">
        <v>115000</v>
      </c>
      <c r="J42" s="4">
        <v>523294.43</v>
      </c>
    </row>
    <row r="43" spans="2:10" x14ac:dyDescent="0.25">
      <c r="B43">
        <v>35</v>
      </c>
      <c r="C43" t="s">
        <v>97</v>
      </c>
      <c r="D43" s="4">
        <v>814400</v>
      </c>
      <c r="E43" s="4">
        <v>86075</v>
      </c>
      <c r="F43" s="4">
        <v>33500</v>
      </c>
      <c r="G43" s="4">
        <v>797600</v>
      </c>
      <c r="H43" s="4">
        <v>120681.95999999999</v>
      </c>
      <c r="I43" s="4">
        <v>570500</v>
      </c>
      <c r="J43" s="4">
        <v>2422756.96</v>
      </c>
    </row>
    <row r="44" spans="2:10" x14ac:dyDescent="0.25">
      <c r="B44">
        <v>36</v>
      </c>
      <c r="C44" t="s">
        <v>128</v>
      </c>
      <c r="D44" s="4">
        <v>142265</v>
      </c>
      <c r="E44" s="4">
        <v>411715</v>
      </c>
      <c r="F44" s="4">
        <v>107000</v>
      </c>
      <c r="G44" s="4">
        <v>430500</v>
      </c>
      <c r="H44" s="4">
        <v>64611.839999999997</v>
      </c>
      <c r="I44" s="4">
        <v>144500</v>
      </c>
      <c r="J44" s="4">
        <v>1300591.8400000001</v>
      </c>
    </row>
    <row r="45" spans="2:10" x14ac:dyDescent="0.25">
      <c r="B45">
        <v>37</v>
      </c>
      <c r="C45" t="s">
        <v>384</v>
      </c>
      <c r="D45" s="4">
        <v>421750</v>
      </c>
      <c r="E45" s="4">
        <v>423500</v>
      </c>
      <c r="F45" s="4"/>
      <c r="G45" s="4">
        <v>557900</v>
      </c>
      <c r="H45" s="4">
        <v>78294.170000000013</v>
      </c>
      <c r="I45" s="4">
        <v>130800</v>
      </c>
      <c r="J45" s="4">
        <v>1612244.17</v>
      </c>
    </row>
    <row r="46" spans="2:10" x14ac:dyDescent="0.25">
      <c r="B46">
        <v>38</v>
      </c>
      <c r="C46" t="s">
        <v>389</v>
      </c>
      <c r="D46" s="4">
        <v>0</v>
      </c>
      <c r="E46" s="4">
        <v>164155</v>
      </c>
      <c r="F46" s="4">
        <v>30000</v>
      </c>
      <c r="G46" s="4">
        <v>213900</v>
      </c>
      <c r="H46" s="4">
        <v>24798.98</v>
      </c>
      <c r="I46" s="4">
        <v>115000</v>
      </c>
      <c r="J46" s="4">
        <v>547853.98</v>
      </c>
    </row>
    <row r="47" spans="2:10" x14ac:dyDescent="0.25">
      <c r="B47">
        <v>39</v>
      </c>
      <c r="C47" t="s">
        <v>151</v>
      </c>
      <c r="D47" s="4">
        <v>11405</v>
      </c>
      <c r="E47" s="4">
        <v>227005</v>
      </c>
      <c r="F47" s="4">
        <v>40700</v>
      </c>
      <c r="G47" s="4">
        <v>265400</v>
      </c>
      <c r="H47" s="4"/>
      <c r="I47" s="4">
        <v>123528</v>
      </c>
      <c r="J47" s="4">
        <v>668038</v>
      </c>
    </row>
    <row r="48" spans="2:10" x14ac:dyDescent="0.25">
      <c r="B48">
        <v>40</v>
      </c>
      <c r="C48" t="s">
        <v>103</v>
      </c>
      <c r="D48" s="4">
        <v>366400</v>
      </c>
      <c r="E48" s="4">
        <v>214410</v>
      </c>
      <c r="F48" s="4">
        <v>30000</v>
      </c>
      <c r="G48" s="4">
        <v>848900</v>
      </c>
      <c r="H48" s="4">
        <v>88221.62</v>
      </c>
      <c r="I48" s="4">
        <v>489000</v>
      </c>
      <c r="J48" s="4">
        <v>2036931.62</v>
      </c>
    </row>
    <row r="49" spans="1:10" x14ac:dyDescent="0.25">
      <c r="A49" t="s">
        <v>857</v>
      </c>
      <c r="D49" s="4">
        <v>7432315</v>
      </c>
      <c r="E49" s="4">
        <v>7520325</v>
      </c>
      <c r="F49" s="4">
        <v>1624500</v>
      </c>
      <c r="G49" s="4">
        <v>13911700</v>
      </c>
      <c r="H49" s="4">
        <v>1673847.8599999999</v>
      </c>
      <c r="I49" s="4">
        <v>4692428</v>
      </c>
      <c r="J49" s="4">
        <v>36855115.859999999</v>
      </c>
    </row>
    <row r="50" spans="1:10" x14ac:dyDescent="0.25">
      <c r="A50" t="s">
        <v>851</v>
      </c>
      <c r="D50" s="4">
        <v>21847566</v>
      </c>
      <c r="E50" s="4">
        <v>18469835</v>
      </c>
      <c r="F50" s="4">
        <v>3300600</v>
      </c>
      <c r="G50" s="4">
        <v>30055800</v>
      </c>
      <c r="H50" s="4">
        <v>4095000.0099999988</v>
      </c>
      <c r="I50" s="4">
        <v>7834728</v>
      </c>
      <c r="J50" s="4">
        <v>85603529.01000002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7E96-C58C-40DC-8AB9-027963922740}">
  <dimension ref="A1:AD2163"/>
  <sheetViews>
    <sheetView workbookViewId="0">
      <selection activeCell="D11" sqref="D11"/>
    </sheetView>
  </sheetViews>
  <sheetFormatPr defaultRowHeight="15" x14ac:dyDescent="0.25"/>
  <cols>
    <col min="1" max="1" width="10.42578125" bestFit="1" customWidth="1"/>
    <col min="2" max="2" width="46.28515625" bestFit="1" customWidth="1"/>
    <col min="3" max="3" width="10.42578125" bestFit="1" customWidth="1"/>
    <col min="4" max="4" width="53.5703125" bestFit="1" customWidth="1"/>
    <col min="5" max="5" width="10.42578125" bestFit="1" customWidth="1"/>
    <col min="6" max="6" width="33.5703125" bestFit="1" customWidth="1"/>
    <col min="7" max="7" width="14.7109375" bestFit="1" customWidth="1"/>
    <col min="8" max="8" width="32.140625" bestFit="1" customWidth="1"/>
    <col min="9" max="9" width="10.85546875" bestFit="1" customWidth="1"/>
    <col min="10" max="10" width="17.85546875" bestFit="1" customWidth="1"/>
    <col min="11" max="11" width="11.7109375" bestFit="1" customWidth="1"/>
    <col min="12" max="12" width="80.7109375" bestFit="1" customWidth="1"/>
    <col min="13" max="13" width="6.5703125" bestFit="1" customWidth="1"/>
    <col min="14" max="14" width="6.140625" bestFit="1" customWidth="1"/>
    <col min="15" max="15" width="6.85546875" bestFit="1" customWidth="1"/>
    <col min="16" max="16" width="9.85546875" bestFit="1" customWidth="1"/>
    <col min="17" max="17" width="19.85546875" bestFit="1" customWidth="1"/>
    <col min="18" max="18" width="17.85546875" bestFit="1" customWidth="1"/>
    <col min="19" max="19" width="18.5703125" bestFit="1" customWidth="1"/>
    <col min="20" max="20" width="16.5703125" bestFit="1" customWidth="1"/>
    <col min="21" max="21" width="18.140625" bestFit="1" customWidth="1"/>
    <col min="22" max="22" width="8.42578125" bestFit="1" customWidth="1"/>
    <col min="23" max="23" width="24.28515625" bestFit="1" customWidth="1"/>
    <col min="24" max="24" width="29.5703125" bestFit="1" customWidth="1"/>
    <col min="25" max="25" width="17.140625" bestFit="1" customWidth="1"/>
    <col min="26" max="26" width="17.85546875" bestFit="1" customWidth="1"/>
    <col min="27" max="27" width="15.5703125" bestFit="1" customWidth="1"/>
    <col min="28" max="28" width="27.28515625" bestFit="1" customWidth="1"/>
    <col min="29" max="29" width="17.7109375" bestFit="1" customWidth="1"/>
    <col min="30" max="30" width="16.85546875" bestFit="1" customWidth="1"/>
    <col min="31" max="32" width="80.7109375" bestFit="1" customWidth="1"/>
    <col min="33" max="33" width="10.5703125" bestFit="1" customWidth="1"/>
    <col min="34" max="34" width="13.140625" bestFit="1" customWidth="1"/>
    <col min="35" max="35" width="9.85546875" bestFit="1" customWidth="1"/>
    <col min="36" max="36" width="10.7109375" bestFit="1" customWidth="1"/>
    <col min="37" max="37" width="19.42578125" bestFit="1" customWidth="1"/>
    <col min="38" max="38" width="21" bestFit="1" customWidth="1"/>
    <col min="39" max="39" width="14" bestFit="1" customWidth="1"/>
    <col min="40" max="40" width="13.85546875" bestFit="1" customWidth="1"/>
    <col min="41" max="41" width="20.140625" bestFit="1" customWidth="1"/>
    <col min="42" max="42" width="18.28515625" bestFit="1" customWidth="1"/>
    <col min="43" max="43" width="18.85546875" bestFit="1" customWidth="1"/>
    <col min="44" max="44" width="16.7109375" bestFit="1" customWidth="1"/>
    <col min="45" max="45" width="11.85546875" bestFit="1" customWidth="1"/>
    <col min="46" max="46" width="21" bestFit="1" customWidth="1"/>
    <col min="47" max="47" width="15.28515625" bestFit="1" customWidth="1"/>
    <col min="48" max="48" width="18.42578125" bestFit="1" customWidth="1"/>
    <col min="49" max="49" width="8.5703125" bestFit="1" customWidth="1"/>
    <col min="50" max="50" width="25.140625" bestFit="1" customWidth="1"/>
    <col min="51" max="51" width="30.140625" bestFit="1" customWidth="1"/>
    <col min="52" max="52" width="17.28515625" bestFit="1" customWidth="1"/>
    <col min="53" max="53" width="18.28515625" bestFit="1" customWidth="1"/>
    <col min="54" max="54" width="18.42578125" bestFit="1" customWidth="1"/>
    <col min="55" max="55" width="16.140625" bestFit="1" customWidth="1"/>
    <col min="56" max="56" width="27.5703125" bestFit="1" customWidth="1"/>
    <col min="57" max="57" width="7.42578125" bestFit="1" customWidth="1"/>
    <col min="58" max="58" width="80.7109375" bestFit="1" customWidth="1"/>
    <col min="59" max="59" width="18" bestFit="1" customWidth="1"/>
    <col min="60" max="60" width="16.140625" bestFit="1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859</v>
      </c>
    </row>
    <row r="2" spans="1:30" x14ac:dyDescent="0.25">
      <c r="A2">
        <v>7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>
        <v>319</v>
      </c>
      <c r="L2" s="1" t="s">
        <v>37</v>
      </c>
      <c r="M2" s="1" t="s">
        <v>38</v>
      </c>
      <c r="N2" t="s">
        <v>39</v>
      </c>
      <c r="O2" t="s">
        <v>39</v>
      </c>
      <c r="P2">
        <v>20000</v>
      </c>
      <c r="Q2">
        <v>0</v>
      </c>
      <c r="R2">
        <v>0.61163824655979571</v>
      </c>
      <c r="S2">
        <v>32232.764931195918</v>
      </c>
      <c r="T2" s="1" t="s">
        <v>40</v>
      </c>
      <c r="U2">
        <v>1</v>
      </c>
      <c r="V2">
        <v>1</v>
      </c>
      <c r="W2">
        <v>0.93750240967821841</v>
      </c>
      <c r="X2">
        <v>30218.294793587746</v>
      </c>
      <c r="Y2" t="b">
        <v>0</v>
      </c>
      <c r="Z2" t="b">
        <v>0</v>
      </c>
      <c r="AA2" s="1" t="s">
        <v>41</v>
      </c>
      <c r="AB2" s="1" t="s">
        <v>31</v>
      </c>
      <c r="AC2" s="1" t="s">
        <v>42</v>
      </c>
      <c r="AD2" t="s">
        <v>850</v>
      </c>
    </row>
    <row r="3" spans="1:30" x14ac:dyDescent="0.25">
      <c r="A3">
        <v>7</v>
      </c>
      <c r="B3" s="1" t="s">
        <v>29</v>
      </c>
      <c r="C3" s="1" t="s">
        <v>43</v>
      </c>
      <c r="D3" s="1" t="s">
        <v>44</v>
      </c>
      <c r="E3" s="1" t="s">
        <v>32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>
        <v>354</v>
      </c>
      <c r="L3" s="1" t="s">
        <v>45</v>
      </c>
      <c r="M3" s="1" t="s">
        <v>38</v>
      </c>
      <c r="N3" t="s">
        <v>39</v>
      </c>
      <c r="O3" t="s">
        <v>39</v>
      </c>
      <c r="P3" t="s">
        <v>46</v>
      </c>
      <c r="Q3">
        <v>0</v>
      </c>
      <c r="R3">
        <v>0.60882316575975093</v>
      </c>
      <c r="S3">
        <v>0</v>
      </c>
      <c r="T3" s="1" t="s">
        <v>40</v>
      </c>
      <c r="U3">
        <v>1</v>
      </c>
      <c r="V3">
        <v>1</v>
      </c>
      <c r="W3">
        <v>0.93783079843594719</v>
      </c>
      <c r="X3">
        <v>0</v>
      </c>
      <c r="Y3" t="b">
        <v>0</v>
      </c>
      <c r="Z3" t="b">
        <v>0</v>
      </c>
      <c r="AA3" s="1" t="s">
        <v>41</v>
      </c>
      <c r="AB3" s="1" t="s">
        <v>44</v>
      </c>
      <c r="AC3" s="1" t="s">
        <v>42</v>
      </c>
      <c r="AD3" t="s">
        <v>850</v>
      </c>
    </row>
    <row r="4" spans="1:30" x14ac:dyDescent="0.25">
      <c r="A4">
        <v>7</v>
      </c>
      <c r="B4" s="1" t="s">
        <v>29</v>
      </c>
      <c r="C4" s="1" t="s">
        <v>43</v>
      </c>
      <c r="D4" s="1" t="s">
        <v>44</v>
      </c>
      <c r="E4" s="1" t="s">
        <v>32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>
        <v>349</v>
      </c>
      <c r="L4" s="1" t="s">
        <v>47</v>
      </c>
      <c r="M4" s="1" t="s">
        <v>38</v>
      </c>
      <c r="N4" t="s">
        <v>39</v>
      </c>
      <c r="O4" t="s">
        <v>39</v>
      </c>
      <c r="P4" t="s">
        <v>46</v>
      </c>
      <c r="Q4">
        <v>0</v>
      </c>
      <c r="R4">
        <v>0.60882316575975093</v>
      </c>
      <c r="S4">
        <v>0</v>
      </c>
      <c r="T4" s="1" t="s">
        <v>40</v>
      </c>
      <c r="U4">
        <v>1</v>
      </c>
      <c r="V4">
        <v>1</v>
      </c>
      <c r="W4">
        <v>0.93783079843594719</v>
      </c>
      <c r="X4">
        <v>0</v>
      </c>
      <c r="Y4" t="b">
        <v>0</v>
      </c>
      <c r="Z4" t="b">
        <v>0</v>
      </c>
      <c r="AA4" s="1" t="s">
        <v>41</v>
      </c>
      <c r="AB4" s="1" t="s">
        <v>44</v>
      </c>
      <c r="AC4" s="1" t="s">
        <v>42</v>
      </c>
      <c r="AD4" t="s">
        <v>850</v>
      </c>
    </row>
    <row r="5" spans="1:30" x14ac:dyDescent="0.25">
      <c r="A5">
        <v>7</v>
      </c>
      <c r="B5" s="1" t="s">
        <v>29</v>
      </c>
      <c r="C5" s="1" t="s">
        <v>43</v>
      </c>
      <c r="D5" s="1" t="s">
        <v>44</v>
      </c>
      <c r="E5" s="1" t="s">
        <v>32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>
        <v>355</v>
      </c>
      <c r="L5" s="1" t="s">
        <v>48</v>
      </c>
      <c r="M5" s="1" t="s">
        <v>38</v>
      </c>
      <c r="N5" t="s">
        <v>39</v>
      </c>
      <c r="O5" t="s">
        <v>39</v>
      </c>
      <c r="P5" t="s">
        <v>46</v>
      </c>
      <c r="Q5">
        <v>0</v>
      </c>
      <c r="R5">
        <v>0.60882316575975093</v>
      </c>
      <c r="S5">
        <v>0</v>
      </c>
      <c r="T5" s="1" t="s">
        <v>40</v>
      </c>
      <c r="U5">
        <v>1</v>
      </c>
      <c r="V5">
        <v>1</v>
      </c>
      <c r="W5">
        <v>0.93783079843594719</v>
      </c>
      <c r="X5">
        <v>0</v>
      </c>
      <c r="Y5" t="b">
        <v>0</v>
      </c>
      <c r="Z5" t="b">
        <v>0</v>
      </c>
      <c r="AA5" s="1" t="s">
        <v>41</v>
      </c>
      <c r="AB5" s="1" t="s">
        <v>44</v>
      </c>
      <c r="AC5" s="1" t="s">
        <v>42</v>
      </c>
      <c r="AD5" t="s">
        <v>850</v>
      </c>
    </row>
    <row r="6" spans="1:30" x14ac:dyDescent="0.25">
      <c r="A6">
        <v>7</v>
      </c>
      <c r="B6" s="1" t="s">
        <v>29</v>
      </c>
      <c r="C6" s="1" t="s">
        <v>43</v>
      </c>
      <c r="D6" s="1" t="s">
        <v>44</v>
      </c>
      <c r="E6" s="1" t="s">
        <v>32</v>
      </c>
      <c r="F6" s="1" t="s">
        <v>32</v>
      </c>
      <c r="G6" s="1" t="s">
        <v>33</v>
      </c>
      <c r="H6" s="1" t="s">
        <v>34</v>
      </c>
      <c r="I6" s="1" t="s">
        <v>35</v>
      </c>
      <c r="J6" s="1" t="s">
        <v>36</v>
      </c>
      <c r="K6">
        <v>348</v>
      </c>
      <c r="L6" s="1" t="s">
        <v>49</v>
      </c>
      <c r="M6" s="1" t="s">
        <v>38</v>
      </c>
      <c r="N6" t="s">
        <v>39</v>
      </c>
      <c r="O6" t="s">
        <v>39</v>
      </c>
      <c r="P6" t="s">
        <v>46</v>
      </c>
      <c r="Q6">
        <v>0</v>
      </c>
      <c r="R6">
        <v>0.60882316575975093</v>
      </c>
      <c r="S6">
        <v>0</v>
      </c>
      <c r="T6" s="1" t="s">
        <v>40</v>
      </c>
      <c r="U6">
        <v>1</v>
      </c>
      <c r="V6">
        <v>1</v>
      </c>
      <c r="W6">
        <v>0.93783079843594719</v>
      </c>
      <c r="X6">
        <v>0</v>
      </c>
      <c r="Y6" t="b">
        <v>0</v>
      </c>
      <c r="Z6" t="b">
        <v>0</v>
      </c>
      <c r="AA6" s="1" t="s">
        <v>41</v>
      </c>
      <c r="AB6" s="1" t="s">
        <v>44</v>
      </c>
      <c r="AC6" s="1" t="s">
        <v>42</v>
      </c>
      <c r="AD6" t="s">
        <v>850</v>
      </c>
    </row>
    <row r="7" spans="1:30" x14ac:dyDescent="0.25">
      <c r="A7">
        <v>15</v>
      </c>
      <c r="B7" s="1" t="s">
        <v>50</v>
      </c>
      <c r="C7" s="1" t="s">
        <v>51</v>
      </c>
      <c r="D7" s="1" t="s">
        <v>52</v>
      </c>
      <c r="E7" s="1" t="s">
        <v>32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>
        <v>215</v>
      </c>
      <c r="L7" s="1" t="s">
        <v>53</v>
      </c>
      <c r="M7" s="1" t="s">
        <v>38</v>
      </c>
      <c r="N7" t="s">
        <v>39</v>
      </c>
      <c r="O7" t="s">
        <v>39</v>
      </c>
      <c r="P7">
        <v>7500</v>
      </c>
      <c r="Q7">
        <v>0</v>
      </c>
      <c r="R7">
        <v>0.61738816753926706</v>
      </c>
      <c r="S7">
        <v>12130.411256544503</v>
      </c>
      <c r="T7" s="1" t="s">
        <v>40</v>
      </c>
      <c r="U7">
        <v>1</v>
      </c>
      <c r="V7">
        <v>1</v>
      </c>
      <c r="W7">
        <v>0.93525855821974502</v>
      </c>
      <c r="X7">
        <v>11345.070942408378</v>
      </c>
      <c r="Y7" t="b">
        <v>0</v>
      </c>
      <c r="Z7" t="b">
        <v>0</v>
      </c>
      <c r="AA7" s="1" t="s">
        <v>54</v>
      </c>
      <c r="AB7" s="1" t="s">
        <v>55</v>
      </c>
      <c r="AC7" s="1" t="s">
        <v>42</v>
      </c>
      <c r="AD7" t="s">
        <v>850</v>
      </c>
    </row>
    <row r="8" spans="1:30" x14ac:dyDescent="0.25">
      <c r="A8">
        <v>7</v>
      </c>
      <c r="B8" s="1" t="s">
        <v>29</v>
      </c>
      <c r="C8" s="1" t="s">
        <v>43</v>
      </c>
      <c r="D8" s="1" t="s">
        <v>44</v>
      </c>
      <c r="E8" s="1" t="s">
        <v>32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>
        <v>333</v>
      </c>
      <c r="L8" s="1" t="s">
        <v>56</v>
      </c>
      <c r="M8" s="1" t="s">
        <v>38</v>
      </c>
      <c r="N8" t="s">
        <v>39</v>
      </c>
      <c r="O8" t="s">
        <v>39</v>
      </c>
      <c r="P8">
        <v>1500</v>
      </c>
      <c r="Q8">
        <v>0</v>
      </c>
      <c r="R8">
        <v>0.60882316575975093</v>
      </c>
      <c r="S8">
        <v>2413.2347486396266</v>
      </c>
      <c r="T8" s="1" t="s">
        <v>40</v>
      </c>
      <c r="U8">
        <v>1</v>
      </c>
      <c r="V8">
        <v>1</v>
      </c>
      <c r="W8">
        <v>0.93783079843594719</v>
      </c>
      <c r="X8">
        <v>2263.2058711300733</v>
      </c>
      <c r="Y8" t="b">
        <v>0</v>
      </c>
      <c r="Z8" t="b">
        <v>0</v>
      </c>
      <c r="AA8" s="1" t="s">
        <v>41</v>
      </c>
      <c r="AB8" s="1" t="s">
        <v>44</v>
      </c>
      <c r="AC8" s="1" t="s">
        <v>42</v>
      </c>
      <c r="AD8" t="s">
        <v>850</v>
      </c>
    </row>
    <row r="9" spans="1:30" x14ac:dyDescent="0.25">
      <c r="A9">
        <v>7</v>
      </c>
      <c r="B9" s="1" t="s">
        <v>29</v>
      </c>
      <c r="C9" s="1" t="s">
        <v>43</v>
      </c>
      <c r="D9" s="1" t="s">
        <v>44</v>
      </c>
      <c r="E9" s="1" t="s">
        <v>32</v>
      </c>
      <c r="F9" s="1" t="s">
        <v>32</v>
      </c>
      <c r="G9" s="1" t="s">
        <v>33</v>
      </c>
      <c r="H9" s="1" t="s">
        <v>34</v>
      </c>
      <c r="I9" s="1" t="s">
        <v>35</v>
      </c>
      <c r="J9" s="1" t="s">
        <v>36</v>
      </c>
      <c r="K9">
        <v>332</v>
      </c>
      <c r="L9" s="1" t="s">
        <v>57</v>
      </c>
      <c r="M9" s="1" t="s">
        <v>38</v>
      </c>
      <c r="N9" t="s">
        <v>39</v>
      </c>
      <c r="O9" t="s">
        <v>39</v>
      </c>
      <c r="P9">
        <v>2500</v>
      </c>
      <c r="Q9">
        <v>0</v>
      </c>
      <c r="R9">
        <v>0.60882316575975093</v>
      </c>
      <c r="S9">
        <v>4022.0579143993773</v>
      </c>
      <c r="T9" s="1" t="s">
        <v>40</v>
      </c>
      <c r="U9">
        <v>1</v>
      </c>
      <c r="V9">
        <v>1</v>
      </c>
      <c r="W9">
        <v>0.93783079843594719</v>
      </c>
      <c r="X9">
        <v>3772.0097852167887</v>
      </c>
      <c r="Y9" t="b">
        <v>0</v>
      </c>
      <c r="Z9" t="b">
        <v>0</v>
      </c>
      <c r="AA9" s="1" t="s">
        <v>41</v>
      </c>
      <c r="AB9" s="1" t="s">
        <v>44</v>
      </c>
      <c r="AC9" s="1" t="s">
        <v>42</v>
      </c>
      <c r="AD9" t="s">
        <v>850</v>
      </c>
    </row>
    <row r="10" spans="1:30" x14ac:dyDescent="0.25">
      <c r="A10">
        <v>11</v>
      </c>
      <c r="B10" s="1" t="s">
        <v>58</v>
      </c>
      <c r="C10" s="1" t="s">
        <v>59</v>
      </c>
      <c r="D10" s="1" t="s">
        <v>60</v>
      </c>
      <c r="E10" s="1" t="s">
        <v>32</v>
      </c>
      <c r="F10" s="1" t="s">
        <v>32</v>
      </c>
      <c r="G10" s="1" t="s">
        <v>33</v>
      </c>
      <c r="H10" s="1" t="s">
        <v>34</v>
      </c>
      <c r="I10" s="1" t="s">
        <v>35</v>
      </c>
      <c r="J10" s="1" t="s">
        <v>36</v>
      </c>
      <c r="K10">
        <v>75</v>
      </c>
      <c r="L10" s="1" t="s">
        <v>61</v>
      </c>
      <c r="M10" s="1" t="s">
        <v>38</v>
      </c>
      <c r="N10" t="s">
        <v>39</v>
      </c>
      <c r="O10" t="s">
        <v>39</v>
      </c>
      <c r="P10">
        <v>5000</v>
      </c>
      <c r="Q10">
        <v>0</v>
      </c>
      <c r="R10">
        <v>0.61324529076056544</v>
      </c>
      <c r="S10">
        <v>8066.2264538028276</v>
      </c>
      <c r="T10" s="1" t="s">
        <v>40</v>
      </c>
      <c r="U10">
        <v>1</v>
      </c>
      <c r="V10">
        <v>1</v>
      </c>
      <c r="W10">
        <v>0.93757152251472631</v>
      </c>
      <c r="X10">
        <v>7562.664217240479</v>
      </c>
      <c r="Y10" t="b">
        <v>0</v>
      </c>
      <c r="Z10" t="b">
        <v>0</v>
      </c>
      <c r="AA10" s="1" t="s">
        <v>62</v>
      </c>
      <c r="AB10" s="1" t="s">
        <v>55</v>
      </c>
      <c r="AC10" s="1" t="s">
        <v>42</v>
      </c>
      <c r="AD10" t="s">
        <v>850</v>
      </c>
    </row>
    <row r="11" spans="1:30" x14ac:dyDescent="0.25">
      <c r="A11">
        <v>12</v>
      </c>
      <c r="B11" s="1" t="s">
        <v>63</v>
      </c>
      <c r="C11" s="1" t="s">
        <v>64</v>
      </c>
      <c r="D11" s="1" t="s">
        <v>65</v>
      </c>
      <c r="E11" s="1" t="s">
        <v>32</v>
      </c>
      <c r="F11" s="1" t="s">
        <v>32</v>
      </c>
      <c r="G11" s="1" t="s">
        <v>33</v>
      </c>
      <c r="H11" s="1" t="s">
        <v>34</v>
      </c>
      <c r="I11" s="1" t="s">
        <v>35</v>
      </c>
      <c r="J11" s="1" t="s">
        <v>36</v>
      </c>
      <c r="K11">
        <v>75</v>
      </c>
      <c r="L11" s="1" t="s">
        <v>61</v>
      </c>
      <c r="M11" s="1" t="s">
        <v>38</v>
      </c>
      <c r="N11" t="s">
        <v>39</v>
      </c>
      <c r="O11" t="s">
        <v>39</v>
      </c>
      <c r="P11">
        <v>2000</v>
      </c>
      <c r="Q11">
        <v>0</v>
      </c>
      <c r="R11">
        <v>0.62599123365146692</v>
      </c>
      <c r="S11">
        <v>3251.9824673029339</v>
      </c>
      <c r="T11" s="1" t="s">
        <v>40</v>
      </c>
      <c r="U11">
        <v>0</v>
      </c>
      <c r="V11">
        <v>1</v>
      </c>
      <c r="W11">
        <v>0.93478160489948414</v>
      </c>
      <c r="X11">
        <v>3039.8933898904206</v>
      </c>
      <c r="Y11" t="b">
        <v>0</v>
      </c>
      <c r="Z11" t="b">
        <v>0</v>
      </c>
      <c r="AA11" s="1" t="s">
        <v>66</v>
      </c>
      <c r="AB11" s="1" t="s">
        <v>66</v>
      </c>
      <c r="AC11" s="1" t="s">
        <v>42</v>
      </c>
      <c r="AD11" t="s">
        <v>66</v>
      </c>
    </row>
    <row r="12" spans="1:30" x14ac:dyDescent="0.25">
      <c r="A12">
        <v>7</v>
      </c>
      <c r="B12" s="1" t="s">
        <v>29</v>
      </c>
      <c r="C12" s="1" t="s">
        <v>43</v>
      </c>
      <c r="D12" s="1" t="s">
        <v>44</v>
      </c>
      <c r="E12" s="1" t="s">
        <v>32</v>
      </c>
      <c r="F12" s="1" t="s">
        <v>32</v>
      </c>
      <c r="G12" s="1" t="s">
        <v>33</v>
      </c>
      <c r="H12" s="1" t="s">
        <v>34</v>
      </c>
      <c r="I12" s="1" t="s">
        <v>35</v>
      </c>
      <c r="J12" s="1" t="s">
        <v>36</v>
      </c>
      <c r="K12">
        <v>358</v>
      </c>
      <c r="L12" s="1" t="s">
        <v>67</v>
      </c>
      <c r="M12" s="1" t="s">
        <v>38</v>
      </c>
      <c r="N12" t="s">
        <v>39</v>
      </c>
      <c r="O12" t="s">
        <v>39</v>
      </c>
      <c r="P12">
        <v>5000</v>
      </c>
      <c r="Q12">
        <v>0</v>
      </c>
      <c r="R12">
        <v>0.60882316575975093</v>
      </c>
      <c r="S12">
        <v>8044.1158287987546</v>
      </c>
      <c r="T12" s="1" t="s">
        <v>40</v>
      </c>
      <c r="U12">
        <v>1</v>
      </c>
      <c r="V12">
        <v>1</v>
      </c>
      <c r="W12">
        <v>0.93783079843594719</v>
      </c>
      <c r="X12">
        <v>7544.0195704335774</v>
      </c>
      <c r="Y12" t="b">
        <v>0</v>
      </c>
      <c r="Z12" t="b">
        <v>0</v>
      </c>
      <c r="AA12" s="1" t="s">
        <v>41</v>
      </c>
      <c r="AB12" s="1" t="s">
        <v>44</v>
      </c>
      <c r="AC12" s="1" t="s">
        <v>42</v>
      </c>
      <c r="AD12" t="s">
        <v>850</v>
      </c>
    </row>
    <row r="13" spans="1:30" x14ac:dyDescent="0.25">
      <c r="A13">
        <v>7</v>
      </c>
      <c r="B13" s="1" t="s">
        <v>29</v>
      </c>
      <c r="C13" s="1" t="s">
        <v>43</v>
      </c>
      <c r="D13" s="1" t="s">
        <v>44</v>
      </c>
      <c r="E13" s="1" t="s">
        <v>32</v>
      </c>
      <c r="F13" s="1" t="s">
        <v>32</v>
      </c>
      <c r="G13" s="1" t="s">
        <v>33</v>
      </c>
      <c r="H13" s="1" t="s">
        <v>34</v>
      </c>
      <c r="I13" s="1" t="s">
        <v>35</v>
      </c>
      <c r="J13" s="1" t="s">
        <v>36</v>
      </c>
      <c r="K13">
        <v>330</v>
      </c>
      <c r="L13" s="1" t="s">
        <v>68</v>
      </c>
      <c r="M13" s="1" t="s">
        <v>38</v>
      </c>
      <c r="N13" t="s">
        <v>39</v>
      </c>
      <c r="O13" t="s">
        <v>39</v>
      </c>
      <c r="P13">
        <v>25000</v>
      </c>
      <c r="Q13">
        <v>0</v>
      </c>
      <c r="R13">
        <v>0.60882316575975093</v>
      </c>
      <c r="S13">
        <v>40220.579143993775</v>
      </c>
      <c r="T13" s="1" t="s">
        <v>40</v>
      </c>
      <c r="U13">
        <v>1</v>
      </c>
      <c r="V13">
        <v>1</v>
      </c>
      <c r="W13">
        <v>0.93783079843594719</v>
      </c>
      <c r="X13">
        <v>37720.097852167884</v>
      </c>
      <c r="Y13" t="b">
        <v>0</v>
      </c>
      <c r="Z13" t="b">
        <v>0</v>
      </c>
      <c r="AA13" s="1" t="s">
        <v>41</v>
      </c>
      <c r="AB13" s="1" t="s">
        <v>44</v>
      </c>
      <c r="AC13" s="1" t="s">
        <v>42</v>
      </c>
      <c r="AD13" t="s">
        <v>850</v>
      </c>
    </row>
    <row r="14" spans="1:30" x14ac:dyDescent="0.25">
      <c r="A14">
        <v>21</v>
      </c>
      <c r="B14" s="1" t="s">
        <v>69</v>
      </c>
      <c r="C14" s="1" t="s">
        <v>70</v>
      </c>
      <c r="D14" s="1" t="s">
        <v>71</v>
      </c>
      <c r="E14" s="1" t="s">
        <v>32</v>
      </c>
      <c r="F14" s="1" t="s">
        <v>32</v>
      </c>
      <c r="G14" s="1" t="s">
        <v>33</v>
      </c>
      <c r="H14" s="1" t="s">
        <v>34</v>
      </c>
      <c r="I14" s="1" t="s">
        <v>35</v>
      </c>
      <c r="J14" s="1" t="s">
        <v>36</v>
      </c>
      <c r="K14">
        <v>168</v>
      </c>
      <c r="L14" s="1" t="s">
        <v>72</v>
      </c>
      <c r="M14" s="1" t="s">
        <v>38</v>
      </c>
      <c r="N14" t="s">
        <v>39</v>
      </c>
      <c r="O14" t="s">
        <v>39</v>
      </c>
      <c r="P14">
        <v>3250</v>
      </c>
      <c r="Q14">
        <v>0</v>
      </c>
      <c r="R14">
        <v>0.8551278476091746</v>
      </c>
      <c r="S14">
        <v>6029.1655047298173</v>
      </c>
      <c r="T14" s="1" t="s">
        <v>40</v>
      </c>
      <c r="U14">
        <v>0</v>
      </c>
      <c r="V14">
        <v>0</v>
      </c>
      <c r="W14">
        <v>0.94551558933104707</v>
      </c>
      <c r="X14">
        <v>5700.6699753790326</v>
      </c>
      <c r="Y14" t="b">
        <v>0</v>
      </c>
      <c r="Z14" t="b">
        <v>0</v>
      </c>
      <c r="AA14" s="1" t="s">
        <v>66</v>
      </c>
      <c r="AB14" s="1" t="s">
        <v>66</v>
      </c>
      <c r="AC14" s="1" t="s">
        <v>73</v>
      </c>
      <c r="AD14" t="s">
        <v>66</v>
      </c>
    </row>
    <row r="15" spans="1:30" x14ac:dyDescent="0.25">
      <c r="A15">
        <v>7</v>
      </c>
      <c r="B15" s="1" t="s">
        <v>29</v>
      </c>
      <c r="C15" s="1" t="s">
        <v>43</v>
      </c>
      <c r="D15" s="1" t="s">
        <v>44</v>
      </c>
      <c r="E15" s="1" t="s">
        <v>32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>
        <v>331</v>
      </c>
      <c r="L15" s="1" t="s">
        <v>74</v>
      </c>
      <c r="M15" s="1" t="s">
        <v>38</v>
      </c>
      <c r="N15" t="s">
        <v>39</v>
      </c>
      <c r="O15" t="s">
        <v>39</v>
      </c>
      <c r="P15">
        <v>1000</v>
      </c>
      <c r="Q15">
        <v>0</v>
      </c>
      <c r="R15">
        <v>0.60882316575975093</v>
      </c>
      <c r="S15">
        <v>1608.823165759751</v>
      </c>
      <c r="T15" s="1" t="s">
        <v>40</v>
      </c>
      <c r="U15">
        <v>1</v>
      </c>
      <c r="V15">
        <v>1</v>
      </c>
      <c r="W15">
        <v>0.93783079843594719</v>
      </c>
      <c r="X15">
        <v>1508.8039140867154</v>
      </c>
      <c r="Y15" t="b">
        <v>0</v>
      </c>
      <c r="Z15" t="b">
        <v>0</v>
      </c>
      <c r="AA15" s="1" t="s">
        <v>41</v>
      </c>
      <c r="AB15" s="1" t="s">
        <v>44</v>
      </c>
      <c r="AC15" s="1" t="s">
        <v>42</v>
      </c>
      <c r="AD15" t="s">
        <v>850</v>
      </c>
    </row>
    <row r="16" spans="1:30" x14ac:dyDescent="0.25">
      <c r="A16">
        <v>3</v>
      </c>
      <c r="B16" s="1" t="s">
        <v>75</v>
      </c>
      <c r="C16" s="1" t="s">
        <v>76</v>
      </c>
      <c r="D16" s="1" t="s">
        <v>77</v>
      </c>
      <c r="E16" s="1" t="s">
        <v>32</v>
      </c>
      <c r="F16" s="1" t="s">
        <v>32</v>
      </c>
      <c r="G16" s="1" t="s">
        <v>33</v>
      </c>
      <c r="H16" s="1" t="s">
        <v>34</v>
      </c>
      <c r="I16" s="1" t="s">
        <v>35</v>
      </c>
      <c r="J16" s="1" t="s">
        <v>36</v>
      </c>
      <c r="K16">
        <v>252</v>
      </c>
      <c r="L16" s="1" t="s">
        <v>78</v>
      </c>
      <c r="M16" s="1" t="s">
        <v>38</v>
      </c>
      <c r="N16" t="s">
        <v>39</v>
      </c>
      <c r="O16" t="s">
        <v>39</v>
      </c>
      <c r="P16">
        <v>150000</v>
      </c>
      <c r="Q16">
        <v>0</v>
      </c>
      <c r="R16">
        <v>0.61023433849497422</v>
      </c>
      <c r="S16">
        <v>241535.15077424614</v>
      </c>
      <c r="T16" s="1" t="s">
        <v>40</v>
      </c>
      <c r="U16">
        <v>0</v>
      </c>
      <c r="V16">
        <v>1</v>
      </c>
      <c r="W16">
        <v>0.93757668577618647</v>
      </c>
      <c r="X16">
        <v>226457.72616136918</v>
      </c>
      <c r="Y16" t="b">
        <v>0</v>
      </c>
      <c r="Z16" t="b">
        <v>0</v>
      </c>
      <c r="AA16" s="1" t="s">
        <v>66</v>
      </c>
      <c r="AB16" s="1" t="s">
        <v>66</v>
      </c>
      <c r="AC16" s="1" t="s">
        <v>42</v>
      </c>
      <c r="AD16" t="s">
        <v>66</v>
      </c>
    </row>
    <row r="17" spans="1:30" x14ac:dyDescent="0.25">
      <c r="A17">
        <v>3</v>
      </c>
      <c r="B17" s="1" t="s">
        <v>75</v>
      </c>
      <c r="C17" s="1" t="s">
        <v>79</v>
      </c>
      <c r="D17" s="1" t="s">
        <v>60</v>
      </c>
      <c r="E17" s="1" t="s">
        <v>32</v>
      </c>
      <c r="F17" s="1" t="s">
        <v>32</v>
      </c>
      <c r="G17" s="1" t="s">
        <v>33</v>
      </c>
      <c r="H17" s="1" t="s">
        <v>34</v>
      </c>
      <c r="I17" s="1" t="s">
        <v>35</v>
      </c>
      <c r="J17" s="1" t="s">
        <v>36</v>
      </c>
      <c r="K17">
        <v>252</v>
      </c>
      <c r="L17" s="1" t="s">
        <v>78</v>
      </c>
      <c r="M17" s="1" t="s">
        <v>38</v>
      </c>
      <c r="N17" t="s">
        <v>39</v>
      </c>
      <c r="O17" t="s">
        <v>39</v>
      </c>
      <c r="P17">
        <v>70000</v>
      </c>
      <c r="Q17">
        <v>0</v>
      </c>
      <c r="R17">
        <v>0.61354871794871801</v>
      </c>
      <c r="S17">
        <v>112948.41025641026</v>
      </c>
      <c r="T17" s="1" t="s">
        <v>40</v>
      </c>
      <c r="U17">
        <v>0</v>
      </c>
      <c r="V17">
        <v>1</v>
      </c>
      <c r="W17">
        <v>0.93643569517101977</v>
      </c>
      <c r="X17">
        <v>105768.92307692309</v>
      </c>
      <c r="Y17" t="b">
        <v>0</v>
      </c>
      <c r="Z17" t="b">
        <v>0</v>
      </c>
      <c r="AA17" s="1" t="s">
        <v>66</v>
      </c>
      <c r="AB17" s="1" t="s">
        <v>66</v>
      </c>
      <c r="AC17" s="1" t="s">
        <v>42</v>
      </c>
      <c r="AD17" t="s">
        <v>66</v>
      </c>
    </row>
    <row r="18" spans="1:30" x14ac:dyDescent="0.25">
      <c r="A18">
        <v>7</v>
      </c>
      <c r="B18" s="1" t="s">
        <v>29</v>
      </c>
      <c r="C18" s="1" t="s">
        <v>43</v>
      </c>
      <c r="D18" s="1" t="s">
        <v>44</v>
      </c>
      <c r="E18" s="1" t="s">
        <v>32</v>
      </c>
      <c r="F18" s="1" t="s">
        <v>32</v>
      </c>
      <c r="G18" s="1" t="s">
        <v>33</v>
      </c>
      <c r="H18" s="1" t="s">
        <v>34</v>
      </c>
      <c r="I18" s="1" t="s">
        <v>35</v>
      </c>
      <c r="J18" s="1" t="s">
        <v>36</v>
      </c>
      <c r="K18">
        <v>347</v>
      </c>
      <c r="L18" s="1" t="s">
        <v>80</v>
      </c>
      <c r="M18" s="1" t="s">
        <v>38</v>
      </c>
      <c r="N18" t="s">
        <v>39</v>
      </c>
      <c r="O18" t="s">
        <v>39</v>
      </c>
      <c r="P18">
        <v>2500</v>
      </c>
      <c r="Q18">
        <v>0</v>
      </c>
      <c r="R18">
        <v>0.60882316575975093</v>
      </c>
      <c r="S18">
        <v>4022.0579143993773</v>
      </c>
      <c r="T18" s="1" t="s">
        <v>40</v>
      </c>
      <c r="U18">
        <v>1</v>
      </c>
      <c r="V18">
        <v>1</v>
      </c>
      <c r="W18">
        <v>0.93783079843594719</v>
      </c>
      <c r="X18">
        <v>3772.0097852167887</v>
      </c>
      <c r="Y18" t="b">
        <v>0</v>
      </c>
      <c r="Z18" t="b">
        <v>0</v>
      </c>
      <c r="AA18" s="1" t="s">
        <v>41</v>
      </c>
      <c r="AB18" s="1" t="s">
        <v>44</v>
      </c>
      <c r="AC18" s="1" t="s">
        <v>42</v>
      </c>
      <c r="AD18" t="s">
        <v>850</v>
      </c>
    </row>
    <row r="19" spans="1:30" x14ac:dyDescent="0.25">
      <c r="A19">
        <v>7</v>
      </c>
      <c r="B19" s="1" t="s">
        <v>29</v>
      </c>
      <c r="C19" s="1" t="s">
        <v>43</v>
      </c>
      <c r="D19" s="1" t="s">
        <v>44</v>
      </c>
      <c r="E19" s="1" t="s">
        <v>32</v>
      </c>
      <c r="F19" s="1" t="s">
        <v>32</v>
      </c>
      <c r="G19" s="1" t="s">
        <v>33</v>
      </c>
      <c r="H19" s="1" t="s">
        <v>34</v>
      </c>
      <c r="I19" s="1" t="s">
        <v>35</v>
      </c>
      <c r="J19" s="1" t="s">
        <v>36</v>
      </c>
      <c r="K19">
        <v>344</v>
      </c>
      <c r="L19" s="1" t="s">
        <v>81</v>
      </c>
      <c r="M19" s="1" t="s">
        <v>38</v>
      </c>
      <c r="N19" t="s">
        <v>39</v>
      </c>
      <c r="O19" t="s">
        <v>39</v>
      </c>
      <c r="P19">
        <v>5000</v>
      </c>
      <c r="Q19">
        <v>0</v>
      </c>
      <c r="R19">
        <v>0.60882316575975093</v>
      </c>
      <c r="S19">
        <v>8044.1158287987546</v>
      </c>
      <c r="T19" s="1" t="s">
        <v>40</v>
      </c>
      <c r="U19">
        <v>1</v>
      </c>
      <c r="V19">
        <v>1</v>
      </c>
      <c r="W19">
        <v>0.93783079843594719</v>
      </c>
      <c r="X19">
        <v>7544.0195704335774</v>
      </c>
      <c r="Y19" t="b">
        <v>0</v>
      </c>
      <c r="Z19" t="b">
        <v>0</v>
      </c>
      <c r="AA19" s="1" t="s">
        <v>41</v>
      </c>
      <c r="AB19" s="1" t="s">
        <v>44</v>
      </c>
      <c r="AC19" s="1" t="s">
        <v>42</v>
      </c>
      <c r="AD19" t="s">
        <v>850</v>
      </c>
    </row>
    <row r="20" spans="1:30" x14ac:dyDescent="0.25">
      <c r="A20">
        <v>11</v>
      </c>
      <c r="B20" s="1" t="s">
        <v>58</v>
      </c>
      <c r="C20" s="1" t="s">
        <v>82</v>
      </c>
      <c r="D20" s="1" t="s">
        <v>83</v>
      </c>
      <c r="E20" s="1" t="s">
        <v>32</v>
      </c>
      <c r="F20" s="1" t="s">
        <v>32</v>
      </c>
      <c r="G20" s="1" t="s">
        <v>33</v>
      </c>
      <c r="H20" s="1" t="s">
        <v>34</v>
      </c>
      <c r="I20" s="1" t="s">
        <v>35</v>
      </c>
      <c r="J20" s="1" t="s">
        <v>36</v>
      </c>
      <c r="K20">
        <v>72</v>
      </c>
      <c r="L20" s="1" t="s">
        <v>84</v>
      </c>
      <c r="M20" s="1" t="s">
        <v>38</v>
      </c>
      <c r="N20" t="s">
        <v>39</v>
      </c>
      <c r="O20" t="s">
        <v>39</v>
      </c>
      <c r="P20">
        <v>30000</v>
      </c>
      <c r="Q20">
        <v>0</v>
      </c>
      <c r="R20">
        <v>0.62580367647058821</v>
      </c>
      <c r="S20">
        <v>48774.11029411765</v>
      </c>
      <c r="T20" s="1" t="s">
        <v>40</v>
      </c>
      <c r="U20">
        <v>1</v>
      </c>
      <c r="V20">
        <v>1</v>
      </c>
      <c r="W20">
        <v>0.93668289845791197</v>
      </c>
      <c r="X20">
        <v>45685.875</v>
      </c>
      <c r="Y20" t="b">
        <v>0</v>
      </c>
      <c r="Z20" t="b">
        <v>0</v>
      </c>
      <c r="AA20" s="1" t="s">
        <v>54</v>
      </c>
      <c r="AB20" s="1" t="s">
        <v>55</v>
      </c>
      <c r="AC20" s="1" t="s">
        <v>42</v>
      </c>
      <c r="AD20" t="s">
        <v>850</v>
      </c>
    </row>
    <row r="21" spans="1:30" x14ac:dyDescent="0.25">
      <c r="A21">
        <v>7</v>
      </c>
      <c r="B21" s="1" t="s">
        <v>29</v>
      </c>
      <c r="C21" s="1" t="s">
        <v>43</v>
      </c>
      <c r="D21" s="1" t="s">
        <v>44</v>
      </c>
      <c r="E21" s="1" t="s">
        <v>32</v>
      </c>
      <c r="F21" s="1" t="s">
        <v>32</v>
      </c>
      <c r="G21" s="1" t="s">
        <v>33</v>
      </c>
      <c r="H21" s="1" t="s">
        <v>34</v>
      </c>
      <c r="I21" s="1" t="s">
        <v>35</v>
      </c>
      <c r="J21" s="1" t="s">
        <v>36</v>
      </c>
      <c r="K21">
        <v>356</v>
      </c>
      <c r="L21" s="1" t="s">
        <v>85</v>
      </c>
      <c r="M21" s="1" t="s">
        <v>38</v>
      </c>
      <c r="N21" t="s">
        <v>39</v>
      </c>
      <c r="O21" t="s">
        <v>39</v>
      </c>
      <c r="P21">
        <v>15000</v>
      </c>
      <c r="Q21">
        <v>0</v>
      </c>
      <c r="R21">
        <v>0.60882316575975093</v>
      </c>
      <c r="S21">
        <v>24132.347486396266</v>
      </c>
      <c r="T21" s="1" t="s">
        <v>40</v>
      </c>
      <c r="U21">
        <v>1</v>
      </c>
      <c r="V21">
        <v>1</v>
      </c>
      <c r="W21">
        <v>0.93783079843594719</v>
      </c>
      <c r="X21">
        <v>22632.058711300731</v>
      </c>
      <c r="Y21" t="b">
        <v>0</v>
      </c>
      <c r="Z21" t="b">
        <v>0</v>
      </c>
      <c r="AA21" s="1" t="s">
        <v>41</v>
      </c>
      <c r="AB21" s="1" t="s">
        <v>44</v>
      </c>
      <c r="AC21" s="1" t="s">
        <v>42</v>
      </c>
      <c r="AD21" t="s">
        <v>850</v>
      </c>
    </row>
    <row r="22" spans="1:30" x14ac:dyDescent="0.25">
      <c r="A22">
        <v>2</v>
      </c>
      <c r="B22" s="1" t="s">
        <v>86</v>
      </c>
      <c r="C22" s="1" t="s">
        <v>87</v>
      </c>
      <c r="D22" s="1" t="s">
        <v>88</v>
      </c>
      <c r="E22" s="1" t="s">
        <v>32</v>
      </c>
      <c r="F22" s="1" t="s">
        <v>32</v>
      </c>
      <c r="G22" s="1" t="s">
        <v>89</v>
      </c>
      <c r="H22" s="1" t="s">
        <v>90</v>
      </c>
      <c r="I22" s="1" t="s">
        <v>91</v>
      </c>
      <c r="J22" s="1" t="s">
        <v>92</v>
      </c>
      <c r="K22">
        <v>11</v>
      </c>
      <c r="L22" s="1" t="s">
        <v>93</v>
      </c>
      <c r="M22" s="1" t="s">
        <v>38</v>
      </c>
      <c r="N22" t="s">
        <v>39</v>
      </c>
      <c r="O22" t="s">
        <v>39</v>
      </c>
      <c r="P22">
        <v>10000</v>
      </c>
      <c r="Q22">
        <v>0</v>
      </c>
      <c r="R22">
        <v>0.61115857163181109</v>
      </c>
      <c r="S22">
        <v>16111.585716318112</v>
      </c>
      <c r="T22" s="1" t="s">
        <v>40</v>
      </c>
      <c r="U22">
        <v>0</v>
      </c>
      <c r="V22">
        <v>1</v>
      </c>
      <c r="W22">
        <v>0.9373059220931953</v>
      </c>
      <c r="X22">
        <v>15101.484706217103</v>
      </c>
      <c r="Y22" t="b">
        <v>0</v>
      </c>
      <c r="Z22" t="b">
        <v>0</v>
      </c>
      <c r="AA22" s="1" t="s">
        <v>66</v>
      </c>
      <c r="AB22" s="1" t="s">
        <v>66</v>
      </c>
      <c r="AC22" s="1" t="s">
        <v>42</v>
      </c>
      <c r="AD22" t="s">
        <v>66</v>
      </c>
    </row>
    <row r="23" spans="1:30" x14ac:dyDescent="0.25">
      <c r="A23">
        <v>28</v>
      </c>
      <c r="B23" s="1" t="s">
        <v>94</v>
      </c>
      <c r="C23" s="1" t="s">
        <v>95</v>
      </c>
      <c r="D23" s="1" t="s">
        <v>96</v>
      </c>
      <c r="E23" s="1" t="s">
        <v>32</v>
      </c>
      <c r="F23" s="1" t="s">
        <v>32</v>
      </c>
      <c r="G23" s="1" t="s">
        <v>89</v>
      </c>
      <c r="H23" s="1" t="s">
        <v>90</v>
      </c>
      <c r="I23" s="1" t="s">
        <v>91</v>
      </c>
      <c r="J23" s="1" t="s">
        <v>92</v>
      </c>
      <c r="K23">
        <v>11</v>
      </c>
      <c r="L23" s="1" t="s">
        <v>93</v>
      </c>
      <c r="M23" s="1" t="s">
        <v>38</v>
      </c>
      <c r="N23" t="s">
        <v>39</v>
      </c>
      <c r="O23" t="s">
        <v>39</v>
      </c>
      <c r="P23">
        <v>10000</v>
      </c>
      <c r="Q23">
        <v>0</v>
      </c>
      <c r="R23">
        <v>0.89367966339410942</v>
      </c>
      <c r="S23">
        <v>18936.796633941096</v>
      </c>
      <c r="T23" s="1" t="s">
        <v>40</v>
      </c>
      <c r="U23">
        <v>0</v>
      </c>
      <c r="V23">
        <v>0</v>
      </c>
      <c r="W23">
        <v>0.94074923773894348</v>
      </c>
      <c r="X23">
        <v>17814.776998597477</v>
      </c>
      <c r="Y23" t="b">
        <v>0</v>
      </c>
      <c r="Z23" t="b">
        <v>0</v>
      </c>
      <c r="AA23" s="1" t="s">
        <v>66</v>
      </c>
      <c r="AB23" s="1" t="s">
        <v>66</v>
      </c>
      <c r="AC23" s="1" t="s">
        <v>73</v>
      </c>
      <c r="AD23" t="s">
        <v>66</v>
      </c>
    </row>
    <row r="24" spans="1:30" x14ac:dyDescent="0.25">
      <c r="A24">
        <v>35</v>
      </c>
      <c r="B24" s="1" t="s">
        <v>97</v>
      </c>
      <c r="C24" s="1" t="s">
        <v>98</v>
      </c>
      <c r="D24" s="1" t="s">
        <v>44</v>
      </c>
      <c r="E24" s="1" t="s">
        <v>32</v>
      </c>
      <c r="F24" s="1" t="s">
        <v>32</v>
      </c>
      <c r="G24" s="1" t="s">
        <v>89</v>
      </c>
      <c r="H24" s="1" t="s">
        <v>90</v>
      </c>
      <c r="I24" s="1" t="s">
        <v>91</v>
      </c>
      <c r="J24" s="1" t="s">
        <v>92</v>
      </c>
      <c r="K24">
        <v>11</v>
      </c>
      <c r="L24" s="1" t="s">
        <v>93</v>
      </c>
      <c r="M24" s="1" t="s">
        <v>38</v>
      </c>
      <c r="N24" t="s">
        <v>39</v>
      </c>
      <c r="O24" t="s">
        <v>39</v>
      </c>
      <c r="P24">
        <v>5000</v>
      </c>
      <c r="Q24">
        <v>0</v>
      </c>
      <c r="R24">
        <v>0.61178098484848487</v>
      </c>
      <c r="S24">
        <v>8058.9049242424253</v>
      </c>
      <c r="T24" s="1" t="s">
        <v>40</v>
      </c>
      <c r="U24">
        <v>0</v>
      </c>
      <c r="V24">
        <v>0</v>
      </c>
      <c r="W24">
        <v>0.93733013234450313</v>
      </c>
      <c r="X24">
        <v>7553.8544191919209</v>
      </c>
      <c r="Y24" t="b">
        <v>0</v>
      </c>
      <c r="Z24" t="b">
        <v>1</v>
      </c>
      <c r="AA24" s="1" t="s">
        <v>66</v>
      </c>
      <c r="AB24" s="1" t="s">
        <v>66</v>
      </c>
      <c r="AC24" s="1" t="s">
        <v>73</v>
      </c>
      <c r="AD24" t="s">
        <v>66</v>
      </c>
    </row>
    <row r="25" spans="1:30" x14ac:dyDescent="0.25">
      <c r="A25">
        <v>26</v>
      </c>
      <c r="B25" s="1" t="s">
        <v>99</v>
      </c>
      <c r="C25" s="1" t="s">
        <v>100</v>
      </c>
      <c r="D25" s="1" t="s">
        <v>101</v>
      </c>
      <c r="E25" s="1" t="s">
        <v>32</v>
      </c>
      <c r="F25" s="1" t="s">
        <v>32</v>
      </c>
      <c r="G25" s="1" t="s">
        <v>89</v>
      </c>
      <c r="H25" s="1" t="s">
        <v>90</v>
      </c>
      <c r="I25" s="1" t="s">
        <v>91</v>
      </c>
      <c r="J25" s="1" t="s">
        <v>92</v>
      </c>
      <c r="K25">
        <v>218</v>
      </c>
      <c r="L25" s="1" t="s">
        <v>102</v>
      </c>
      <c r="M25" s="1" t="s">
        <v>38</v>
      </c>
      <c r="N25" t="s">
        <v>39</v>
      </c>
      <c r="O25" t="s">
        <v>39</v>
      </c>
      <c r="P25">
        <v>15000</v>
      </c>
      <c r="Q25">
        <v>0</v>
      </c>
      <c r="R25">
        <v>1.0929896606695513</v>
      </c>
      <c r="S25">
        <v>31394.84491004327</v>
      </c>
      <c r="T25" s="1" t="s">
        <v>40</v>
      </c>
      <c r="U25">
        <v>0</v>
      </c>
      <c r="V25">
        <v>0</v>
      </c>
      <c r="W25">
        <v>0.95212352617715845</v>
      </c>
      <c r="X25">
        <v>29891.770439535412</v>
      </c>
      <c r="Y25" t="b">
        <v>0</v>
      </c>
      <c r="Z25" t="b">
        <v>0</v>
      </c>
      <c r="AA25" s="1" t="s">
        <v>66</v>
      </c>
      <c r="AB25" s="1" t="s">
        <v>66</v>
      </c>
      <c r="AC25" s="1" t="s">
        <v>73</v>
      </c>
      <c r="AD25" t="s">
        <v>66</v>
      </c>
    </row>
    <row r="26" spans="1:30" x14ac:dyDescent="0.25">
      <c r="A26">
        <v>40</v>
      </c>
      <c r="B26" s="1" t="s">
        <v>103</v>
      </c>
      <c r="C26" s="1" t="s">
        <v>104</v>
      </c>
      <c r="D26" s="1" t="s">
        <v>105</v>
      </c>
      <c r="E26" s="1" t="s">
        <v>32</v>
      </c>
      <c r="F26" s="1" t="s">
        <v>32</v>
      </c>
      <c r="G26" s="1" t="s">
        <v>89</v>
      </c>
      <c r="H26" s="1" t="s">
        <v>90</v>
      </c>
      <c r="I26" s="1" t="s">
        <v>106</v>
      </c>
      <c r="J26" s="1" t="s">
        <v>107</v>
      </c>
      <c r="K26">
        <v>212</v>
      </c>
      <c r="L26" s="1" t="s">
        <v>108</v>
      </c>
      <c r="M26" s="1" t="s">
        <v>38</v>
      </c>
      <c r="N26" t="s">
        <v>39</v>
      </c>
      <c r="O26" t="s">
        <v>39</v>
      </c>
      <c r="P26">
        <v>1250</v>
      </c>
      <c r="Q26">
        <v>0</v>
      </c>
      <c r="R26">
        <v>0.85120110737041266</v>
      </c>
      <c r="S26">
        <v>2314.0013842130156</v>
      </c>
      <c r="T26" s="1" t="s">
        <v>40</v>
      </c>
      <c r="U26">
        <v>0</v>
      </c>
      <c r="V26">
        <v>0</v>
      </c>
      <c r="W26">
        <v>0.94589234117963028</v>
      </c>
      <c r="X26">
        <v>2188.7961868061543</v>
      </c>
      <c r="Y26" t="b">
        <v>0</v>
      </c>
      <c r="Z26" t="b">
        <v>0</v>
      </c>
      <c r="AA26" s="1" t="s">
        <v>66</v>
      </c>
      <c r="AB26" s="1" t="s">
        <v>66</v>
      </c>
      <c r="AC26" s="1" t="s">
        <v>73</v>
      </c>
      <c r="AD26" t="s">
        <v>66</v>
      </c>
    </row>
    <row r="27" spans="1:30" x14ac:dyDescent="0.25">
      <c r="A27">
        <v>15</v>
      </c>
      <c r="B27" s="1" t="s">
        <v>50</v>
      </c>
      <c r="C27" s="1" t="s">
        <v>51</v>
      </c>
      <c r="D27" s="1" t="s">
        <v>52</v>
      </c>
      <c r="E27" s="1" t="s">
        <v>32</v>
      </c>
      <c r="F27" s="1" t="s">
        <v>32</v>
      </c>
      <c r="G27" s="1" t="s">
        <v>89</v>
      </c>
      <c r="H27" s="1" t="s">
        <v>90</v>
      </c>
      <c r="I27" s="1" t="s">
        <v>35</v>
      </c>
      <c r="J27" s="1" t="s">
        <v>36</v>
      </c>
      <c r="K27">
        <v>179</v>
      </c>
      <c r="L27" s="1" t="s">
        <v>109</v>
      </c>
      <c r="M27" s="1" t="s">
        <v>38</v>
      </c>
      <c r="N27" t="s">
        <v>39</v>
      </c>
      <c r="O27" t="s">
        <v>39</v>
      </c>
      <c r="P27">
        <v>1500</v>
      </c>
      <c r="Q27">
        <v>0</v>
      </c>
      <c r="R27">
        <v>0.61738816753926706</v>
      </c>
      <c r="S27">
        <v>2426.0822513089006</v>
      </c>
      <c r="T27" s="1" t="s">
        <v>40</v>
      </c>
      <c r="U27">
        <v>1</v>
      </c>
      <c r="V27">
        <v>1</v>
      </c>
      <c r="W27">
        <v>0.93525855821974502</v>
      </c>
      <c r="X27">
        <v>2269.0141884816753</v>
      </c>
      <c r="Y27" t="b">
        <v>0</v>
      </c>
      <c r="Z27" t="b">
        <v>0</v>
      </c>
      <c r="AA27" s="1" t="s">
        <v>54</v>
      </c>
      <c r="AB27" s="1" t="s">
        <v>55</v>
      </c>
      <c r="AC27" s="1" t="s">
        <v>42</v>
      </c>
      <c r="AD27" t="s">
        <v>850</v>
      </c>
    </row>
    <row r="28" spans="1:30" x14ac:dyDescent="0.25">
      <c r="A28">
        <v>28</v>
      </c>
      <c r="B28" s="1" t="s">
        <v>94</v>
      </c>
      <c r="C28" s="1" t="s">
        <v>110</v>
      </c>
      <c r="D28" s="1" t="s">
        <v>111</v>
      </c>
      <c r="E28" s="1" t="s">
        <v>32</v>
      </c>
      <c r="F28" s="1" t="s">
        <v>32</v>
      </c>
      <c r="G28" s="1" t="s">
        <v>89</v>
      </c>
      <c r="H28" s="1" t="s">
        <v>90</v>
      </c>
      <c r="I28" s="1" t="s">
        <v>35</v>
      </c>
      <c r="J28" s="1" t="s">
        <v>36</v>
      </c>
      <c r="K28">
        <v>179</v>
      </c>
      <c r="L28" s="1" t="s">
        <v>109</v>
      </c>
      <c r="M28" s="1" t="s">
        <v>38</v>
      </c>
      <c r="N28" t="s">
        <v>39</v>
      </c>
      <c r="O28" t="s">
        <v>39</v>
      </c>
      <c r="P28">
        <v>1500</v>
      </c>
      <c r="Q28">
        <v>0</v>
      </c>
      <c r="R28">
        <v>0.866044766505636</v>
      </c>
      <c r="S28">
        <v>2799.067149758454</v>
      </c>
      <c r="T28" s="1" t="s">
        <v>40</v>
      </c>
      <c r="U28">
        <v>0</v>
      </c>
      <c r="V28">
        <v>0</v>
      </c>
      <c r="W28">
        <v>0.94390815849793985</v>
      </c>
      <c r="X28">
        <v>2642.0623188405793</v>
      </c>
      <c r="Y28" t="b">
        <v>0</v>
      </c>
      <c r="Z28" t="b">
        <v>0</v>
      </c>
      <c r="AA28" s="1" t="s">
        <v>66</v>
      </c>
      <c r="AB28" s="1" t="s">
        <v>66</v>
      </c>
      <c r="AC28" s="1" t="s">
        <v>73</v>
      </c>
      <c r="AD28" t="s">
        <v>66</v>
      </c>
    </row>
    <row r="29" spans="1:30" x14ac:dyDescent="0.25">
      <c r="A29">
        <v>6</v>
      </c>
      <c r="B29" s="1" t="s">
        <v>112</v>
      </c>
      <c r="C29" s="1" t="s">
        <v>113</v>
      </c>
      <c r="D29" s="1" t="s">
        <v>114</v>
      </c>
      <c r="E29" s="1" t="s">
        <v>32</v>
      </c>
      <c r="F29" s="1" t="s">
        <v>32</v>
      </c>
      <c r="G29" s="1" t="s">
        <v>89</v>
      </c>
      <c r="H29" s="1" t="s">
        <v>90</v>
      </c>
      <c r="I29" s="1" t="s">
        <v>91</v>
      </c>
      <c r="J29" s="1" t="s">
        <v>92</v>
      </c>
      <c r="K29">
        <v>21</v>
      </c>
      <c r="L29" s="1" t="s">
        <v>115</v>
      </c>
      <c r="M29" s="1" t="s">
        <v>38</v>
      </c>
      <c r="N29" t="s">
        <v>39</v>
      </c>
      <c r="O29" t="s">
        <v>39</v>
      </c>
      <c r="P29">
        <v>2350</v>
      </c>
      <c r="Q29">
        <v>0</v>
      </c>
      <c r="R29">
        <v>0.6505859259259259</v>
      </c>
      <c r="S29">
        <v>3878.8769259259257</v>
      </c>
      <c r="T29" s="1" t="s">
        <v>40</v>
      </c>
      <c r="U29">
        <v>0</v>
      </c>
      <c r="V29">
        <v>1</v>
      </c>
      <c r="W29">
        <v>0.93268383707513969</v>
      </c>
      <c r="X29">
        <v>3617.7658148148148</v>
      </c>
      <c r="Y29" t="b">
        <v>1</v>
      </c>
      <c r="Z29" t="b">
        <v>0</v>
      </c>
      <c r="AA29" s="1" t="s">
        <v>66</v>
      </c>
      <c r="AB29" s="1" t="s">
        <v>66</v>
      </c>
      <c r="AC29" s="1" t="s">
        <v>42</v>
      </c>
      <c r="AD29" t="s">
        <v>66</v>
      </c>
    </row>
    <row r="30" spans="1:30" x14ac:dyDescent="0.25">
      <c r="A30">
        <v>33</v>
      </c>
      <c r="B30" s="1" t="s">
        <v>116</v>
      </c>
      <c r="C30" s="1" t="s">
        <v>117</v>
      </c>
      <c r="D30" s="1" t="s">
        <v>118</v>
      </c>
      <c r="E30" s="1" t="s">
        <v>32</v>
      </c>
      <c r="F30" s="1" t="s">
        <v>32</v>
      </c>
      <c r="G30" s="1" t="s">
        <v>89</v>
      </c>
      <c r="H30" s="1" t="s">
        <v>90</v>
      </c>
      <c r="I30" s="1" t="s">
        <v>91</v>
      </c>
      <c r="J30" s="1" t="s">
        <v>92</v>
      </c>
      <c r="K30">
        <v>181</v>
      </c>
      <c r="L30" s="1" t="s">
        <v>119</v>
      </c>
      <c r="M30" s="1" t="s">
        <v>38</v>
      </c>
      <c r="N30" t="s">
        <v>39</v>
      </c>
      <c r="O30" t="s">
        <v>39</v>
      </c>
      <c r="P30">
        <v>1500</v>
      </c>
      <c r="Q30">
        <v>0</v>
      </c>
      <c r="R30">
        <v>0.94422281481481474</v>
      </c>
      <c r="S30">
        <v>2916.3342222222218</v>
      </c>
      <c r="T30" s="1" t="s">
        <v>40</v>
      </c>
      <c r="U30">
        <v>0</v>
      </c>
      <c r="V30">
        <v>0</v>
      </c>
      <c r="W30">
        <v>0.93904067084522547</v>
      </c>
      <c r="X30">
        <v>2738.556444444444</v>
      </c>
      <c r="Y30" t="b">
        <v>1</v>
      </c>
      <c r="Z30" t="b">
        <v>0</v>
      </c>
      <c r="AA30" s="1" t="s">
        <v>66</v>
      </c>
      <c r="AB30" s="1" t="s">
        <v>66</v>
      </c>
      <c r="AC30" s="1" t="s">
        <v>73</v>
      </c>
      <c r="AD30" t="s">
        <v>66</v>
      </c>
    </row>
    <row r="31" spans="1:30" x14ac:dyDescent="0.25">
      <c r="A31">
        <v>2</v>
      </c>
      <c r="B31" s="1" t="s">
        <v>86</v>
      </c>
      <c r="C31" s="1" t="s">
        <v>87</v>
      </c>
      <c r="D31" s="1" t="s">
        <v>88</v>
      </c>
      <c r="E31" s="1" t="s">
        <v>32</v>
      </c>
      <c r="F31" s="1" t="s">
        <v>32</v>
      </c>
      <c r="G31" s="1" t="s">
        <v>89</v>
      </c>
      <c r="H31" s="1" t="s">
        <v>90</v>
      </c>
      <c r="I31" s="1" t="s">
        <v>91</v>
      </c>
      <c r="J31" s="1" t="s">
        <v>92</v>
      </c>
      <c r="K31">
        <v>17</v>
      </c>
      <c r="L31" s="1" t="s">
        <v>120</v>
      </c>
      <c r="M31" s="1" t="s">
        <v>38</v>
      </c>
      <c r="N31" t="s">
        <v>39</v>
      </c>
      <c r="O31" t="s">
        <v>39</v>
      </c>
      <c r="P31">
        <v>48000</v>
      </c>
      <c r="Q31">
        <v>0</v>
      </c>
      <c r="R31">
        <v>0.61115857163181109</v>
      </c>
      <c r="S31">
        <v>77335.611438326931</v>
      </c>
      <c r="T31" s="1" t="s">
        <v>40</v>
      </c>
      <c r="U31">
        <v>0</v>
      </c>
      <c r="V31">
        <v>1</v>
      </c>
      <c r="W31">
        <v>0.9373059220931953</v>
      </c>
      <c r="X31">
        <v>72487.126589842082</v>
      </c>
      <c r="Y31" t="b">
        <v>0</v>
      </c>
      <c r="Z31" t="b">
        <v>0</v>
      </c>
      <c r="AA31" s="1" t="s">
        <v>66</v>
      </c>
      <c r="AB31" s="1" t="s">
        <v>66</v>
      </c>
      <c r="AC31" s="1" t="s">
        <v>42</v>
      </c>
      <c r="AD31" t="s">
        <v>66</v>
      </c>
    </row>
    <row r="32" spans="1:30" x14ac:dyDescent="0.25">
      <c r="A32">
        <v>21</v>
      </c>
      <c r="B32" s="1" t="s">
        <v>69</v>
      </c>
      <c r="C32" s="1" t="s">
        <v>121</v>
      </c>
      <c r="D32" s="1" t="s">
        <v>44</v>
      </c>
      <c r="E32" s="1" t="s">
        <v>32</v>
      </c>
      <c r="F32" s="1" t="s">
        <v>32</v>
      </c>
      <c r="G32" s="1" t="s">
        <v>122</v>
      </c>
      <c r="H32" s="1" t="s">
        <v>123</v>
      </c>
      <c r="I32" s="1" t="s">
        <v>91</v>
      </c>
      <c r="J32" s="1" t="s">
        <v>92</v>
      </c>
      <c r="K32">
        <v>165</v>
      </c>
      <c r="L32" s="1" t="s">
        <v>124</v>
      </c>
      <c r="M32" s="1" t="s">
        <v>38</v>
      </c>
      <c r="N32" t="s">
        <v>39</v>
      </c>
      <c r="O32" t="s">
        <v>39</v>
      </c>
      <c r="P32">
        <v>750</v>
      </c>
      <c r="Q32">
        <v>0</v>
      </c>
      <c r="R32">
        <v>0.99957096774193555</v>
      </c>
      <c r="S32">
        <v>1499.6782258064516</v>
      </c>
      <c r="T32" s="1" t="s">
        <v>40</v>
      </c>
      <c r="U32">
        <v>0</v>
      </c>
      <c r="V32">
        <v>0</v>
      </c>
      <c r="W32">
        <v>0.91933753530999396</v>
      </c>
      <c r="X32">
        <v>1378.7104838709677</v>
      </c>
      <c r="Y32" t="b">
        <v>0</v>
      </c>
      <c r="Z32" t="b">
        <v>0</v>
      </c>
      <c r="AA32" s="1" t="s">
        <v>66</v>
      </c>
      <c r="AB32" s="1" t="s">
        <v>66</v>
      </c>
      <c r="AC32" s="1" t="s">
        <v>73</v>
      </c>
      <c r="AD32" t="s">
        <v>66</v>
      </c>
    </row>
    <row r="33" spans="1:30" x14ac:dyDescent="0.25">
      <c r="A33">
        <v>15</v>
      </c>
      <c r="B33" s="1" t="s">
        <v>50</v>
      </c>
      <c r="C33" s="1" t="s">
        <v>125</v>
      </c>
      <c r="D33" s="1" t="s">
        <v>126</v>
      </c>
      <c r="E33" s="1" t="s">
        <v>32</v>
      </c>
      <c r="F33" s="1" t="s">
        <v>32</v>
      </c>
      <c r="G33" s="1" t="s">
        <v>122</v>
      </c>
      <c r="H33" s="1" t="s">
        <v>123</v>
      </c>
      <c r="I33" s="1" t="s">
        <v>91</v>
      </c>
      <c r="J33" s="1" t="s">
        <v>92</v>
      </c>
      <c r="K33">
        <v>206</v>
      </c>
      <c r="L33" s="1" t="s">
        <v>127</v>
      </c>
      <c r="M33" s="1" t="s">
        <v>38</v>
      </c>
      <c r="N33" t="s">
        <v>39</v>
      </c>
      <c r="O33" t="s">
        <v>39</v>
      </c>
      <c r="P33">
        <v>2500</v>
      </c>
      <c r="Q33">
        <v>0</v>
      </c>
      <c r="R33">
        <v>0.63388768361581915</v>
      </c>
      <c r="S33">
        <v>4084.7192090395479</v>
      </c>
      <c r="T33" s="1" t="s">
        <v>40</v>
      </c>
      <c r="U33">
        <v>1</v>
      </c>
      <c r="V33">
        <v>1</v>
      </c>
      <c r="W33">
        <v>0.9377589314895961</v>
      </c>
      <c r="X33">
        <v>3830.4819209039547</v>
      </c>
      <c r="Y33" t="b">
        <v>0</v>
      </c>
      <c r="Z33" t="b">
        <v>0</v>
      </c>
      <c r="AA33" s="1" t="s">
        <v>54</v>
      </c>
      <c r="AB33" s="1" t="s">
        <v>55</v>
      </c>
      <c r="AC33" s="1" t="s">
        <v>42</v>
      </c>
      <c r="AD33" t="s">
        <v>850</v>
      </c>
    </row>
    <row r="34" spans="1:30" x14ac:dyDescent="0.25">
      <c r="A34">
        <v>36</v>
      </c>
      <c r="B34" s="1" t="s">
        <v>128</v>
      </c>
      <c r="C34" s="1" t="s">
        <v>129</v>
      </c>
      <c r="D34" s="1" t="s">
        <v>130</v>
      </c>
      <c r="E34" s="1" t="s">
        <v>32</v>
      </c>
      <c r="F34" s="1" t="s">
        <v>32</v>
      </c>
      <c r="G34" s="1" t="s">
        <v>122</v>
      </c>
      <c r="H34" s="1" t="s">
        <v>123</v>
      </c>
      <c r="I34" s="1" t="s">
        <v>91</v>
      </c>
      <c r="J34" s="1" t="s">
        <v>92</v>
      </c>
      <c r="K34">
        <v>206</v>
      </c>
      <c r="L34" s="1" t="s">
        <v>127</v>
      </c>
      <c r="M34" s="1" t="s">
        <v>38</v>
      </c>
      <c r="N34" t="s">
        <v>39</v>
      </c>
      <c r="O34" t="s">
        <v>39</v>
      </c>
      <c r="P34">
        <v>3500</v>
      </c>
      <c r="Q34">
        <v>0</v>
      </c>
      <c r="R34">
        <v>0.62779656211235157</v>
      </c>
      <c r="S34">
        <v>5697.2879673932302</v>
      </c>
      <c r="T34" s="1" t="s">
        <v>40</v>
      </c>
      <c r="U34">
        <v>0</v>
      </c>
      <c r="V34">
        <v>0</v>
      </c>
      <c r="W34">
        <v>0.93468076749227269</v>
      </c>
      <c r="X34">
        <v>5325.1454899875944</v>
      </c>
      <c r="Y34" t="b">
        <v>0</v>
      </c>
      <c r="Z34" t="b">
        <v>0</v>
      </c>
      <c r="AA34" s="1" t="s">
        <v>66</v>
      </c>
      <c r="AB34" s="1" t="s">
        <v>66</v>
      </c>
      <c r="AC34" s="1" t="s">
        <v>73</v>
      </c>
      <c r="AD34" t="s">
        <v>66</v>
      </c>
    </row>
    <row r="35" spans="1:30" x14ac:dyDescent="0.25">
      <c r="A35">
        <v>4</v>
      </c>
      <c r="B35" s="1" t="s">
        <v>131</v>
      </c>
      <c r="C35" s="1" t="s">
        <v>132</v>
      </c>
      <c r="D35" s="1" t="s">
        <v>133</v>
      </c>
      <c r="E35" s="1" t="s">
        <v>32</v>
      </c>
      <c r="F35" s="1" t="s">
        <v>32</v>
      </c>
      <c r="G35" s="1" t="s">
        <v>122</v>
      </c>
      <c r="H35" s="1" t="s">
        <v>123</v>
      </c>
      <c r="I35" s="1" t="s">
        <v>91</v>
      </c>
      <c r="J35" s="1" t="s">
        <v>92</v>
      </c>
      <c r="K35">
        <v>94</v>
      </c>
      <c r="L35" s="1" t="s">
        <v>134</v>
      </c>
      <c r="M35" s="1" t="s">
        <v>38</v>
      </c>
      <c r="N35" t="s">
        <v>39</v>
      </c>
      <c r="O35" t="s">
        <v>39</v>
      </c>
      <c r="P35">
        <v>2500</v>
      </c>
      <c r="Q35">
        <v>0</v>
      </c>
      <c r="R35">
        <v>0.61530311890838207</v>
      </c>
      <c r="S35">
        <v>4038.2577972709555</v>
      </c>
      <c r="T35" s="1" t="s">
        <v>40</v>
      </c>
      <c r="U35">
        <v>0</v>
      </c>
      <c r="V35">
        <v>1</v>
      </c>
      <c r="W35">
        <v>0.93664397716528258</v>
      </c>
      <c r="X35">
        <v>3782.4098440545813</v>
      </c>
      <c r="Y35" t="b">
        <v>0</v>
      </c>
      <c r="Z35" t="b">
        <v>0</v>
      </c>
      <c r="AA35" s="1" t="s">
        <v>66</v>
      </c>
      <c r="AB35" s="1" t="s">
        <v>66</v>
      </c>
      <c r="AC35" s="1" t="s">
        <v>42</v>
      </c>
      <c r="AD35" t="s">
        <v>66</v>
      </c>
    </row>
    <row r="36" spans="1:30" x14ac:dyDescent="0.25">
      <c r="A36">
        <v>21</v>
      </c>
      <c r="B36" s="1" t="s">
        <v>69</v>
      </c>
      <c r="C36" s="1" t="s">
        <v>135</v>
      </c>
      <c r="D36" s="1" t="s">
        <v>105</v>
      </c>
      <c r="E36" s="1" t="s">
        <v>32</v>
      </c>
      <c r="F36" s="1" t="s">
        <v>32</v>
      </c>
      <c r="G36" s="1" t="s">
        <v>122</v>
      </c>
      <c r="H36" s="1" t="s">
        <v>123</v>
      </c>
      <c r="I36" s="1" t="s">
        <v>91</v>
      </c>
      <c r="J36" s="1" t="s">
        <v>92</v>
      </c>
      <c r="K36">
        <v>94</v>
      </c>
      <c r="L36" s="1" t="s">
        <v>134</v>
      </c>
      <c r="M36" s="1" t="s">
        <v>38</v>
      </c>
      <c r="N36" t="s">
        <v>39</v>
      </c>
      <c r="O36" t="s">
        <v>39</v>
      </c>
      <c r="P36">
        <v>1500</v>
      </c>
      <c r="Q36">
        <v>0</v>
      </c>
      <c r="R36">
        <v>0.85389854395110565</v>
      </c>
      <c r="S36">
        <v>2780.8478159266583</v>
      </c>
      <c r="T36" s="1" t="s">
        <v>40</v>
      </c>
      <c r="U36">
        <v>0</v>
      </c>
      <c r="V36">
        <v>0</v>
      </c>
      <c r="W36">
        <v>0.94570085343520061</v>
      </c>
      <c r="X36">
        <v>2629.8501527952544</v>
      </c>
      <c r="Y36" t="b">
        <v>0</v>
      </c>
      <c r="Z36" t="b">
        <v>0</v>
      </c>
      <c r="AA36" s="1" t="s">
        <v>66</v>
      </c>
      <c r="AB36" s="1" t="s">
        <v>66</v>
      </c>
      <c r="AC36" s="1" t="s">
        <v>73</v>
      </c>
      <c r="AD36" t="s">
        <v>66</v>
      </c>
    </row>
    <row r="37" spans="1:30" x14ac:dyDescent="0.25">
      <c r="A37">
        <v>22</v>
      </c>
      <c r="B37" s="1" t="s">
        <v>136</v>
      </c>
      <c r="C37" s="1" t="s">
        <v>137</v>
      </c>
      <c r="D37" s="1" t="s">
        <v>105</v>
      </c>
      <c r="E37" s="1" t="s">
        <v>32</v>
      </c>
      <c r="F37" s="1" t="s">
        <v>32</v>
      </c>
      <c r="G37" s="1" t="s">
        <v>122</v>
      </c>
      <c r="H37" s="1" t="s">
        <v>123</v>
      </c>
      <c r="I37" s="1" t="s">
        <v>91</v>
      </c>
      <c r="J37" s="1" t="s">
        <v>92</v>
      </c>
      <c r="K37">
        <v>94</v>
      </c>
      <c r="L37" s="1" t="s">
        <v>134</v>
      </c>
      <c r="M37" s="1" t="s">
        <v>38</v>
      </c>
      <c r="N37" t="s">
        <v>39</v>
      </c>
      <c r="O37" t="s">
        <v>39</v>
      </c>
      <c r="P37">
        <v>3500</v>
      </c>
      <c r="Q37">
        <v>0</v>
      </c>
      <c r="R37">
        <v>0.85124977011494252</v>
      </c>
      <c r="S37">
        <v>6479.3741954022989</v>
      </c>
      <c r="T37" s="1" t="s">
        <v>40</v>
      </c>
      <c r="U37">
        <v>0</v>
      </c>
      <c r="V37">
        <v>0</v>
      </c>
      <c r="W37">
        <v>0.94598243758658718</v>
      </c>
      <c r="X37">
        <v>6129.3741954022989</v>
      </c>
      <c r="Y37" t="b">
        <v>0</v>
      </c>
      <c r="Z37" t="b">
        <v>0</v>
      </c>
      <c r="AA37" s="1" t="s">
        <v>66</v>
      </c>
      <c r="AB37" s="1" t="s">
        <v>66</v>
      </c>
      <c r="AC37" s="1" t="s">
        <v>73</v>
      </c>
      <c r="AD37" t="s">
        <v>66</v>
      </c>
    </row>
    <row r="38" spans="1:30" x14ac:dyDescent="0.25">
      <c r="A38">
        <v>25</v>
      </c>
      <c r="B38" s="1" t="s">
        <v>138</v>
      </c>
      <c r="C38" s="1" t="s">
        <v>139</v>
      </c>
      <c r="D38" s="1" t="s">
        <v>44</v>
      </c>
      <c r="E38" s="1" t="s">
        <v>32</v>
      </c>
      <c r="F38" s="1" t="s">
        <v>32</v>
      </c>
      <c r="G38" s="1" t="s">
        <v>122</v>
      </c>
      <c r="H38" s="1" t="s">
        <v>123</v>
      </c>
      <c r="I38" s="1" t="s">
        <v>91</v>
      </c>
      <c r="J38" s="1" t="s">
        <v>92</v>
      </c>
      <c r="K38">
        <v>94</v>
      </c>
      <c r="L38" s="1" t="s">
        <v>134</v>
      </c>
      <c r="M38" s="1" t="s">
        <v>38</v>
      </c>
      <c r="N38" t="s">
        <v>39</v>
      </c>
      <c r="O38" t="s">
        <v>39</v>
      </c>
      <c r="P38">
        <v>2250</v>
      </c>
      <c r="Q38">
        <v>0</v>
      </c>
      <c r="R38">
        <v>0.90745813953488363</v>
      </c>
      <c r="S38">
        <v>4291.7808139534882</v>
      </c>
      <c r="T38" s="1" t="s">
        <v>40</v>
      </c>
      <c r="U38">
        <v>0</v>
      </c>
      <c r="V38">
        <v>0</v>
      </c>
      <c r="W38">
        <v>0.9390397789826227</v>
      </c>
      <c r="X38">
        <v>4030.1529069767439</v>
      </c>
      <c r="Y38" t="b">
        <v>0</v>
      </c>
      <c r="Z38" t="b">
        <v>0</v>
      </c>
      <c r="AA38" s="1" t="s">
        <v>66</v>
      </c>
      <c r="AB38" s="1" t="s">
        <v>66</v>
      </c>
      <c r="AC38" s="1" t="s">
        <v>73</v>
      </c>
      <c r="AD38" t="s">
        <v>66</v>
      </c>
    </row>
    <row r="39" spans="1:30" x14ac:dyDescent="0.25">
      <c r="A39">
        <v>36</v>
      </c>
      <c r="B39" s="1" t="s">
        <v>128</v>
      </c>
      <c r="C39" s="1" t="s">
        <v>140</v>
      </c>
      <c r="D39" s="1" t="s">
        <v>141</v>
      </c>
      <c r="E39" s="1" t="s">
        <v>32</v>
      </c>
      <c r="F39" s="1" t="s">
        <v>32</v>
      </c>
      <c r="G39" s="1" t="s">
        <v>122</v>
      </c>
      <c r="H39" s="1" t="s">
        <v>123</v>
      </c>
      <c r="I39" s="1" t="s">
        <v>91</v>
      </c>
      <c r="J39" s="1" t="s">
        <v>92</v>
      </c>
      <c r="K39">
        <v>94</v>
      </c>
      <c r="L39" s="1" t="s">
        <v>134</v>
      </c>
      <c r="M39" s="1" t="s">
        <v>38</v>
      </c>
      <c r="N39" t="s">
        <v>39</v>
      </c>
      <c r="O39" t="s">
        <v>39</v>
      </c>
      <c r="P39">
        <v>2600</v>
      </c>
      <c r="Q39">
        <v>0</v>
      </c>
      <c r="R39">
        <v>0.61699555675238993</v>
      </c>
      <c r="S39">
        <v>4204.1884475562138</v>
      </c>
      <c r="T39" s="1" t="s">
        <v>40</v>
      </c>
      <c r="U39">
        <v>0</v>
      </c>
      <c r="V39">
        <v>0</v>
      </c>
      <c r="W39">
        <v>0.93616125644417425</v>
      </c>
      <c r="X39">
        <v>3935.7983393923073</v>
      </c>
      <c r="Y39" t="b">
        <v>0</v>
      </c>
      <c r="Z39" t="b">
        <v>0</v>
      </c>
      <c r="AA39" s="1" t="s">
        <v>66</v>
      </c>
      <c r="AB39" s="1" t="s">
        <v>66</v>
      </c>
      <c r="AC39" s="1" t="s">
        <v>73</v>
      </c>
      <c r="AD39" t="s">
        <v>66</v>
      </c>
    </row>
    <row r="40" spans="1:30" x14ac:dyDescent="0.25">
      <c r="A40">
        <v>4</v>
      </c>
      <c r="B40" s="1" t="s">
        <v>131</v>
      </c>
      <c r="C40" s="1" t="s">
        <v>142</v>
      </c>
      <c r="D40" s="1" t="s">
        <v>143</v>
      </c>
      <c r="E40" s="1" t="s">
        <v>32</v>
      </c>
      <c r="F40" s="1" t="s">
        <v>32</v>
      </c>
      <c r="G40" s="1" t="s">
        <v>122</v>
      </c>
      <c r="H40" s="1" t="s">
        <v>123</v>
      </c>
      <c r="I40" s="1" t="s">
        <v>91</v>
      </c>
      <c r="J40" s="1" t="s">
        <v>92</v>
      </c>
      <c r="K40">
        <v>89</v>
      </c>
      <c r="L40" s="1" t="s">
        <v>144</v>
      </c>
      <c r="M40" s="1" t="s">
        <v>38</v>
      </c>
      <c r="N40" t="s">
        <v>39</v>
      </c>
      <c r="O40" t="s">
        <v>39</v>
      </c>
      <c r="P40">
        <v>1800</v>
      </c>
      <c r="Q40">
        <v>0</v>
      </c>
      <c r="R40">
        <v>0.62736642811848897</v>
      </c>
      <c r="S40">
        <v>2929.2595706132802</v>
      </c>
      <c r="T40" s="1" t="s">
        <v>40</v>
      </c>
      <c r="U40">
        <v>0</v>
      </c>
      <c r="V40">
        <v>1</v>
      </c>
      <c r="W40">
        <v>0.9332015845920103</v>
      </c>
      <c r="X40">
        <v>2733.5896729776246</v>
      </c>
      <c r="Y40" t="b">
        <v>0</v>
      </c>
      <c r="Z40" t="b">
        <v>0</v>
      </c>
      <c r="AA40" s="1" t="s">
        <v>66</v>
      </c>
      <c r="AB40" s="1" t="s">
        <v>66</v>
      </c>
      <c r="AC40" s="1" t="s">
        <v>42</v>
      </c>
      <c r="AD40" t="s">
        <v>66</v>
      </c>
    </row>
    <row r="41" spans="1:30" x14ac:dyDescent="0.25">
      <c r="A41">
        <v>5</v>
      </c>
      <c r="B41" s="1" t="s">
        <v>145</v>
      </c>
      <c r="C41" s="1" t="s">
        <v>146</v>
      </c>
      <c r="D41" s="1" t="s">
        <v>44</v>
      </c>
      <c r="E41" s="1" t="s">
        <v>32</v>
      </c>
      <c r="F41" s="1" t="s">
        <v>32</v>
      </c>
      <c r="G41" s="1" t="s">
        <v>122</v>
      </c>
      <c r="H41" s="1" t="s">
        <v>123</v>
      </c>
      <c r="I41" s="1" t="s">
        <v>91</v>
      </c>
      <c r="J41" s="1" t="s">
        <v>92</v>
      </c>
      <c r="K41">
        <v>89</v>
      </c>
      <c r="L41" s="1" t="s">
        <v>144</v>
      </c>
      <c r="M41" s="1" t="s">
        <v>38</v>
      </c>
      <c r="N41" t="s">
        <v>39</v>
      </c>
      <c r="O41" t="s">
        <v>39</v>
      </c>
      <c r="P41">
        <v>16200</v>
      </c>
      <c r="Q41">
        <v>0</v>
      </c>
      <c r="R41">
        <v>0.61426500237004267</v>
      </c>
      <c r="S41">
        <v>26151.093038394691</v>
      </c>
      <c r="T41" s="1" t="s">
        <v>40</v>
      </c>
      <c r="U41">
        <v>0</v>
      </c>
      <c r="V41">
        <v>1</v>
      </c>
      <c r="W41">
        <v>0.93735736075285181</v>
      </c>
      <c r="X41">
        <v>24512.919551271923</v>
      </c>
      <c r="Y41" t="b">
        <v>0</v>
      </c>
      <c r="Z41" t="b">
        <v>0</v>
      </c>
      <c r="AA41" s="1" t="s">
        <v>66</v>
      </c>
      <c r="AB41" s="1" t="s">
        <v>66</v>
      </c>
      <c r="AC41" s="1" t="s">
        <v>42</v>
      </c>
      <c r="AD41" t="s">
        <v>66</v>
      </c>
    </row>
    <row r="42" spans="1:30" x14ac:dyDescent="0.25">
      <c r="A42">
        <v>12</v>
      </c>
      <c r="B42" s="1" t="s">
        <v>63</v>
      </c>
      <c r="C42" s="1" t="s">
        <v>64</v>
      </c>
      <c r="D42" s="1" t="s">
        <v>65</v>
      </c>
      <c r="E42" s="1" t="s">
        <v>32</v>
      </c>
      <c r="F42" s="1" t="s">
        <v>32</v>
      </c>
      <c r="G42" s="1" t="s">
        <v>122</v>
      </c>
      <c r="H42" s="1" t="s">
        <v>123</v>
      </c>
      <c r="I42" s="1" t="s">
        <v>91</v>
      </c>
      <c r="J42" s="1" t="s">
        <v>92</v>
      </c>
      <c r="K42">
        <v>89</v>
      </c>
      <c r="L42" s="1" t="s">
        <v>144</v>
      </c>
      <c r="M42" s="1" t="s">
        <v>38</v>
      </c>
      <c r="N42" t="s">
        <v>39</v>
      </c>
      <c r="O42" t="s">
        <v>39</v>
      </c>
      <c r="P42">
        <v>17800</v>
      </c>
      <c r="Q42">
        <v>0</v>
      </c>
      <c r="R42">
        <v>0.62599123365146692</v>
      </c>
      <c r="S42">
        <v>28942.643958996112</v>
      </c>
      <c r="T42" s="1" t="s">
        <v>40</v>
      </c>
      <c r="U42">
        <v>0</v>
      </c>
      <c r="V42">
        <v>1</v>
      </c>
      <c r="W42">
        <v>0.93478160489948414</v>
      </c>
      <c r="X42">
        <v>27055.051170024744</v>
      </c>
      <c r="Y42" t="b">
        <v>0</v>
      </c>
      <c r="Z42" t="b">
        <v>0</v>
      </c>
      <c r="AA42" s="1" t="s">
        <v>66</v>
      </c>
      <c r="AB42" s="1" t="s">
        <v>66</v>
      </c>
      <c r="AC42" s="1" t="s">
        <v>42</v>
      </c>
      <c r="AD42" t="s">
        <v>66</v>
      </c>
    </row>
    <row r="43" spans="1:30" x14ac:dyDescent="0.25">
      <c r="A43">
        <v>12</v>
      </c>
      <c r="B43" s="1" t="s">
        <v>63</v>
      </c>
      <c r="C43" s="1" t="s">
        <v>147</v>
      </c>
      <c r="D43" s="1" t="s">
        <v>148</v>
      </c>
      <c r="E43" s="1" t="s">
        <v>32</v>
      </c>
      <c r="F43" s="1" t="s">
        <v>32</v>
      </c>
      <c r="G43" s="1" t="s">
        <v>122</v>
      </c>
      <c r="H43" s="1" t="s">
        <v>123</v>
      </c>
      <c r="I43" s="1" t="s">
        <v>91</v>
      </c>
      <c r="J43" s="1" t="s">
        <v>92</v>
      </c>
      <c r="K43">
        <v>89</v>
      </c>
      <c r="L43" s="1" t="s">
        <v>144</v>
      </c>
      <c r="M43" s="1" t="s">
        <v>38</v>
      </c>
      <c r="N43" t="s">
        <v>39</v>
      </c>
      <c r="O43" t="s">
        <v>39</v>
      </c>
      <c r="P43">
        <v>1250</v>
      </c>
      <c r="Q43">
        <v>0</v>
      </c>
      <c r="R43">
        <v>0.65052812500000001</v>
      </c>
      <c r="S43">
        <v>2063.16015625</v>
      </c>
      <c r="T43" s="1" t="s">
        <v>40</v>
      </c>
      <c r="U43">
        <v>0</v>
      </c>
      <c r="V43">
        <v>1</v>
      </c>
      <c r="W43">
        <v>0.92899999810666667</v>
      </c>
      <c r="X43">
        <v>1916.67578125</v>
      </c>
      <c r="Y43" t="b">
        <v>0</v>
      </c>
      <c r="Z43" t="b">
        <v>0</v>
      </c>
      <c r="AA43" s="1" t="s">
        <v>66</v>
      </c>
      <c r="AB43" s="1" t="s">
        <v>66</v>
      </c>
      <c r="AC43" s="1" t="s">
        <v>42</v>
      </c>
      <c r="AD43" t="s">
        <v>66</v>
      </c>
    </row>
    <row r="44" spans="1:30" x14ac:dyDescent="0.25">
      <c r="A44">
        <v>15</v>
      </c>
      <c r="B44" s="1" t="s">
        <v>50</v>
      </c>
      <c r="C44" s="1" t="s">
        <v>149</v>
      </c>
      <c r="D44" s="1" t="s">
        <v>150</v>
      </c>
      <c r="E44" s="1" t="s">
        <v>32</v>
      </c>
      <c r="F44" s="1" t="s">
        <v>32</v>
      </c>
      <c r="G44" s="1" t="s">
        <v>122</v>
      </c>
      <c r="H44" s="1" t="s">
        <v>123</v>
      </c>
      <c r="I44" s="1" t="s">
        <v>91</v>
      </c>
      <c r="J44" s="1" t="s">
        <v>92</v>
      </c>
      <c r="K44">
        <v>89</v>
      </c>
      <c r="L44" s="1" t="s">
        <v>144</v>
      </c>
      <c r="M44" s="1" t="s">
        <v>38</v>
      </c>
      <c r="N44" t="s">
        <v>39</v>
      </c>
      <c r="O44" t="s">
        <v>39</v>
      </c>
      <c r="P44">
        <v>13500</v>
      </c>
      <c r="Q44">
        <v>0</v>
      </c>
      <c r="R44">
        <v>0.62371707841031143</v>
      </c>
      <c r="S44">
        <v>21920.180558539203</v>
      </c>
      <c r="T44" s="1" t="s">
        <v>40</v>
      </c>
      <c r="U44">
        <v>1</v>
      </c>
      <c r="V44">
        <v>1</v>
      </c>
      <c r="W44">
        <v>0.93384845978707409</v>
      </c>
      <c r="X44">
        <v>20470.126852846399</v>
      </c>
      <c r="Y44" t="b">
        <v>0</v>
      </c>
      <c r="Z44" t="b">
        <v>0</v>
      </c>
      <c r="AA44" s="1" t="s">
        <v>54</v>
      </c>
      <c r="AB44" s="1" t="s">
        <v>55</v>
      </c>
      <c r="AC44" s="1" t="s">
        <v>42</v>
      </c>
      <c r="AD44" t="s">
        <v>850</v>
      </c>
    </row>
    <row r="45" spans="1:30" x14ac:dyDescent="0.25">
      <c r="A45">
        <v>36</v>
      </c>
      <c r="B45" s="1" t="s">
        <v>128</v>
      </c>
      <c r="C45" s="1" t="s">
        <v>140</v>
      </c>
      <c r="D45" s="1" t="s">
        <v>141</v>
      </c>
      <c r="E45" s="1" t="s">
        <v>32</v>
      </c>
      <c r="F45" s="1" t="s">
        <v>32</v>
      </c>
      <c r="G45" s="1" t="s">
        <v>122</v>
      </c>
      <c r="H45" s="1" t="s">
        <v>123</v>
      </c>
      <c r="I45" s="1" t="s">
        <v>91</v>
      </c>
      <c r="J45" s="1" t="s">
        <v>92</v>
      </c>
      <c r="K45">
        <v>89</v>
      </c>
      <c r="L45" s="1" t="s">
        <v>144</v>
      </c>
      <c r="M45" s="1" t="s">
        <v>38</v>
      </c>
      <c r="N45" t="s">
        <v>39</v>
      </c>
      <c r="O45" t="s">
        <v>39</v>
      </c>
      <c r="P45">
        <v>2750</v>
      </c>
      <c r="Q45">
        <v>0</v>
      </c>
      <c r="R45">
        <v>0.61699555675238993</v>
      </c>
      <c r="S45">
        <v>4446.7377810690723</v>
      </c>
      <c r="T45" s="1" t="s">
        <v>40</v>
      </c>
      <c r="U45">
        <v>0</v>
      </c>
      <c r="V45">
        <v>0</v>
      </c>
      <c r="W45">
        <v>0.93616125644417425</v>
      </c>
      <c r="X45">
        <v>4162.8636282034022</v>
      </c>
      <c r="Y45" t="b">
        <v>0</v>
      </c>
      <c r="Z45" t="b">
        <v>0</v>
      </c>
      <c r="AA45" s="1" t="s">
        <v>66</v>
      </c>
      <c r="AB45" s="1" t="s">
        <v>66</v>
      </c>
      <c r="AC45" s="1" t="s">
        <v>73</v>
      </c>
      <c r="AD45" t="s">
        <v>66</v>
      </c>
    </row>
    <row r="46" spans="1:30" x14ac:dyDescent="0.25">
      <c r="A46">
        <v>39</v>
      </c>
      <c r="B46" s="1" t="s">
        <v>151</v>
      </c>
      <c r="C46" s="1" t="s">
        <v>152</v>
      </c>
      <c r="D46" s="1" t="s">
        <v>71</v>
      </c>
      <c r="E46" s="1" t="s">
        <v>32</v>
      </c>
      <c r="F46" s="1" t="s">
        <v>32</v>
      </c>
      <c r="G46" s="1" t="s">
        <v>122</v>
      </c>
      <c r="H46" s="1" t="s">
        <v>123</v>
      </c>
      <c r="I46" s="1" t="s">
        <v>91</v>
      </c>
      <c r="J46" s="1" t="s">
        <v>92</v>
      </c>
      <c r="K46">
        <v>89</v>
      </c>
      <c r="L46" s="1" t="s">
        <v>144</v>
      </c>
      <c r="M46" s="1" t="s">
        <v>38</v>
      </c>
      <c r="N46" t="s">
        <v>39</v>
      </c>
      <c r="O46" t="s">
        <v>39</v>
      </c>
      <c r="P46">
        <v>1800</v>
      </c>
      <c r="Q46">
        <v>0</v>
      </c>
      <c r="R46">
        <v>0.73098301987360081</v>
      </c>
      <c r="S46">
        <v>3115.7694357724813</v>
      </c>
      <c r="T46" s="1" t="s">
        <v>40</v>
      </c>
      <c r="U46">
        <v>0</v>
      </c>
      <c r="V46">
        <v>0</v>
      </c>
      <c r="W46">
        <v>0.93401662780979189</v>
      </c>
      <c r="X46">
        <v>2910.1804614330308</v>
      </c>
      <c r="Y46" t="b">
        <v>1</v>
      </c>
      <c r="Z46" t="b">
        <v>0</v>
      </c>
      <c r="AA46" s="1" t="s">
        <v>66</v>
      </c>
      <c r="AB46" s="1" t="s">
        <v>66</v>
      </c>
      <c r="AC46" s="1" t="s">
        <v>73</v>
      </c>
      <c r="AD46" t="s">
        <v>66</v>
      </c>
    </row>
    <row r="47" spans="1:30" x14ac:dyDescent="0.25">
      <c r="A47">
        <v>21</v>
      </c>
      <c r="B47" s="1" t="s">
        <v>69</v>
      </c>
      <c r="C47" s="1" t="s">
        <v>153</v>
      </c>
      <c r="D47" s="1" t="s">
        <v>154</v>
      </c>
      <c r="E47" s="1" t="s">
        <v>32</v>
      </c>
      <c r="F47" s="1" t="s">
        <v>32</v>
      </c>
      <c r="G47" s="1" t="s">
        <v>122</v>
      </c>
      <c r="H47" s="1" t="s">
        <v>123</v>
      </c>
      <c r="I47" s="1" t="s">
        <v>91</v>
      </c>
      <c r="J47" s="1" t="s">
        <v>92</v>
      </c>
      <c r="K47">
        <v>131</v>
      </c>
      <c r="L47" s="1" t="s">
        <v>155</v>
      </c>
      <c r="M47" s="1" t="s">
        <v>38</v>
      </c>
      <c r="N47" t="s">
        <v>39</v>
      </c>
      <c r="O47" t="s">
        <v>39</v>
      </c>
      <c r="P47">
        <v>1000</v>
      </c>
      <c r="Q47">
        <v>0</v>
      </c>
      <c r="R47">
        <v>0.85835295546558699</v>
      </c>
      <c r="S47">
        <v>1858.352955465587</v>
      </c>
      <c r="T47" s="1" t="s">
        <v>40</v>
      </c>
      <c r="U47">
        <v>0</v>
      </c>
      <c r="V47">
        <v>0</v>
      </c>
      <c r="W47">
        <v>0.94553533299414194</v>
      </c>
      <c r="X47">
        <v>1757.1383805668017</v>
      </c>
      <c r="Y47" t="b">
        <v>0</v>
      </c>
      <c r="Z47" t="b">
        <v>0</v>
      </c>
      <c r="AA47" s="1" t="s">
        <v>66</v>
      </c>
      <c r="AB47" s="1" t="s">
        <v>66</v>
      </c>
      <c r="AC47" s="1" t="s">
        <v>73</v>
      </c>
      <c r="AD47" t="s">
        <v>66</v>
      </c>
    </row>
    <row r="48" spans="1:30" x14ac:dyDescent="0.25">
      <c r="A48">
        <v>24</v>
      </c>
      <c r="B48" s="1" t="s">
        <v>156</v>
      </c>
      <c r="C48" s="1" t="s">
        <v>157</v>
      </c>
      <c r="D48" s="1" t="s">
        <v>44</v>
      </c>
      <c r="E48" s="1" t="s">
        <v>32</v>
      </c>
      <c r="F48" s="1" t="s">
        <v>32</v>
      </c>
      <c r="G48" s="1" t="s">
        <v>122</v>
      </c>
      <c r="H48" s="1" t="s">
        <v>123</v>
      </c>
      <c r="I48" s="1" t="s">
        <v>91</v>
      </c>
      <c r="J48" s="1" t="s">
        <v>92</v>
      </c>
      <c r="K48">
        <v>131</v>
      </c>
      <c r="L48" s="1" t="s">
        <v>155</v>
      </c>
      <c r="M48" s="1" t="s">
        <v>38</v>
      </c>
      <c r="N48" t="s">
        <v>39</v>
      </c>
      <c r="O48" t="s">
        <v>39</v>
      </c>
      <c r="P48">
        <v>500</v>
      </c>
      <c r="Q48">
        <v>0</v>
      </c>
      <c r="R48">
        <v>0.66665610169491529</v>
      </c>
      <c r="S48">
        <v>833.32805084745769</v>
      </c>
      <c r="T48" s="1" t="s">
        <v>40</v>
      </c>
      <c r="U48">
        <v>0</v>
      </c>
      <c r="V48">
        <v>0</v>
      </c>
      <c r="W48">
        <v>0.93898266405959929</v>
      </c>
      <c r="X48">
        <v>782.48059322033907</v>
      </c>
      <c r="Y48" t="b">
        <v>0</v>
      </c>
      <c r="Z48" t="b">
        <v>0</v>
      </c>
      <c r="AA48" s="1" t="s">
        <v>66</v>
      </c>
      <c r="AB48" s="1" t="s">
        <v>66</v>
      </c>
      <c r="AC48" s="1" t="s">
        <v>73</v>
      </c>
      <c r="AD48" t="s">
        <v>66</v>
      </c>
    </row>
    <row r="49" spans="1:30" x14ac:dyDescent="0.25">
      <c r="A49">
        <v>3</v>
      </c>
      <c r="B49" s="1" t="s">
        <v>75</v>
      </c>
      <c r="C49" s="1" t="s">
        <v>76</v>
      </c>
      <c r="D49" s="1" t="s">
        <v>77</v>
      </c>
      <c r="E49" s="1" t="s">
        <v>32</v>
      </c>
      <c r="F49" s="1" t="s">
        <v>32</v>
      </c>
      <c r="G49" s="1" t="s">
        <v>158</v>
      </c>
      <c r="H49" s="1" t="s">
        <v>159</v>
      </c>
      <c r="I49" s="1" t="s">
        <v>160</v>
      </c>
      <c r="J49" s="1" t="s">
        <v>161</v>
      </c>
      <c r="K49">
        <v>113</v>
      </c>
      <c r="L49" s="1" t="s">
        <v>162</v>
      </c>
      <c r="M49" s="1" t="s">
        <v>38</v>
      </c>
      <c r="N49" t="s">
        <v>39</v>
      </c>
      <c r="O49" t="s">
        <v>39</v>
      </c>
      <c r="P49">
        <v>2500</v>
      </c>
      <c r="Q49">
        <v>0</v>
      </c>
      <c r="R49">
        <v>0.61023433849497422</v>
      </c>
      <c r="S49">
        <v>4025.5858462374354</v>
      </c>
      <c r="T49" s="1" t="s">
        <v>40</v>
      </c>
      <c r="U49">
        <v>0</v>
      </c>
      <c r="V49">
        <v>1</v>
      </c>
      <c r="W49">
        <v>0.93757668577618647</v>
      </c>
      <c r="X49">
        <v>3774.2954360228196</v>
      </c>
      <c r="Y49" t="b">
        <v>0</v>
      </c>
      <c r="Z49" t="b">
        <v>0</v>
      </c>
      <c r="AA49" s="1" t="s">
        <v>66</v>
      </c>
      <c r="AB49" s="1" t="s">
        <v>66</v>
      </c>
      <c r="AC49" s="1" t="s">
        <v>42</v>
      </c>
      <c r="AD49" t="s">
        <v>66</v>
      </c>
    </row>
    <row r="50" spans="1:30" x14ac:dyDescent="0.25">
      <c r="A50">
        <v>11</v>
      </c>
      <c r="B50" s="1" t="s">
        <v>58</v>
      </c>
      <c r="C50" s="1" t="s">
        <v>163</v>
      </c>
      <c r="D50" s="1" t="s">
        <v>164</v>
      </c>
      <c r="E50" s="1" t="s">
        <v>32</v>
      </c>
      <c r="F50" s="1" t="s">
        <v>32</v>
      </c>
      <c r="G50" s="1" t="s">
        <v>158</v>
      </c>
      <c r="H50" s="1" t="s">
        <v>159</v>
      </c>
      <c r="I50" s="1" t="s">
        <v>160</v>
      </c>
      <c r="J50" s="1" t="s">
        <v>161</v>
      </c>
      <c r="K50">
        <v>113</v>
      </c>
      <c r="L50" s="1" t="s">
        <v>162</v>
      </c>
      <c r="M50" s="1" t="s">
        <v>38</v>
      </c>
      <c r="N50" t="s">
        <v>39</v>
      </c>
      <c r="O50" t="s">
        <v>39</v>
      </c>
      <c r="P50">
        <v>75000</v>
      </c>
      <c r="Q50">
        <v>0</v>
      </c>
      <c r="R50">
        <v>0.6174134299516908</v>
      </c>
      <c r="S50">
        <v>121306.0072463768</v>
      </c>
      <c r="T50" s="1" t="s">
        <v>40</v>
      </c>
      <c r="U50">
        <v>1</v>
      </c>
      <c r="V50">
        <v>1</v>
      </c>
      <c r="W50">
        <v>0.93727684370387054</v>
      </c>
      <c r="X50">
        <v>113697.3115942029</v>
      </c>
      <c r="Y50" t="b">
        <v>0</v>
      </c>
      <c r="Z50" t="b">
        <v>0</v>
      </c>
      <c r="AA50" s="1" t="s">
        <v>54</v>
      </c>
      <c r="AB50" s="1" t="s">
        <v>55</v>
      </c>
      <c r="AC50" s="1" t="s">
        <v>42</v>
      </c>
      <c r="AD50" t="s">
        <v>850</v>
      </c>
    </row>
    <row r="51" spans="1:30" x14ac:dyDescent="0.25">
      <c r="A51">
        <v>3</v>
      </c>
      <c r="B51" s="1" t="s">
        <v>75</v>
      </c>
      <c r="C51" s="1" t="s">
        <v>76</v>
      </c>
      <c r="D51" s="1" t="s">
        <v>77</v>
      </c>
      <c r="E51" s="1" t="s">
        <v>32</v>
      </c>
      <c r="F51" s="1" t="s">
        <v>32</v>
      </c>
      <c r="G51" s="1" t="s">
        <v>158</v>
      </c>
      <c r="H51" s="1" t="s">
        <v>159</v>
      </c>
      <c r="I51" s="1" t="s">
        <v>160</v>
      </c>
      <c r="J51" s="1" t="s">
        <v>161</v>
      </c>
      <c r="K51">
        <v>34</v>
      </c>
      <c r="L51" s="1" t="s">
        <v>165</v>
      </c>
      <c r="M51" s="1" t="s">
        <v>38</v>
      </c>
      <c r="N51" t="s">
        <v>39</v>
      </c>
      <c r="O51" t="s">
        <v>39</v>
      </c>
      <c r="P51">
        <v>3000</v>
      </c>
      <c r="Q51">
        <v>0</v>
      </c>
      <c r="R51">
        <v>0.61023433849497422</v>
      </c>
      <c r="S51">
        <v>4830.7030154849226</v>
      </c>
      <c r="T51" s="1" t="s">
        <v>40</v>
      </c>
      <c r="U51">
        <v>0</v>
      </c>
      <c r="V51">
        <v>1</v>
      </c>
      <c r="W51">
        <v>0.93757668577618647</v>
      </c>
      <c r="X51">
        <v>4529.1545232273838</v>
      </c>
      <c r="Y51" t="b">
        <v>0</v>
      </c>
      <c r="Z51" t="b">
        <v>0</v>
      </c>
      <c r="AA51" s="1" t="s">
        <v>66</v>
      </c>
      <c r="AB51" s="1" t="s">
        <v>66</v>
      </c>
      <c r="AC51" s="1" t="s">
        <v>42</v>
      </c>
      <c r="AD51" t="s">
        <v>66</v>
      </c>
    </row>
    <row r="52" spans="1:30" x14ac:dyDescent="0.25">
      <c r="A52">
        <v>4</v>
      </c>
      <c r="B52" s="1" t="s">
        <v>131</v>
      </c>
      <c r="C52" s="1" t="s">
        <v>166</v>
      </c>
      <c r="D52" s="1" t="s">
        <v>105</v>
      </c>
      <c r="E52" s="1" t="s">
        <v>32</v>
      </c>
      <c r="F52" s="1" t="s">
        <v>32</v>
      </c>
      <c r="G52" s="1" t="s">
        <v>158</v>
      </c>
      <c r="H52" s="1" t="s">
        <v>159</v>
      </c>
      <c r="I52" s="1" t="s">
        <v>160</v>
      </c>
      <c r="J52" s="1" t="s">
        <v>161</v>
      </c>
      <c r="K52">
        <v>34</v>
      </c>
      <c r="L52" s="1" t="s">
        <v>165</v>
      </c>
      <c r="M52" s="1" t="s">
        <v>38</v>
      </c>
      <c r="N52" t="s">
        <v>39</v>
      </c>
      <c r="O52" t="s">
        <v>39</v>
      </c>
      <c r="P52">
        <v>8500</v>
      </c>
      <c r="Q52">
        <v>0</v>
      </c>
      <c r="R52">
        <v>0.60990146274489099</v>
      </c>
      <c r="S52">
        <v>13684.162433331574</v>
      </c>
      <c r="T52" s="1" t="s">
        <v>40</v>
      </c>
      <c r="U52">
        <v>0</v>
      </c>
      <c r="V52">
        <v>1</v>
      </c>
      <c r="W52">
        <v>0.9376777496183254</v>
      </c>
      <c r="X52">
        <v>12831.334635897978</v>
      </c>
      <c r="Y52" t="b">
        <v>0</v>
      </c>
      <c r="Z52" t="b">
        <v>0</v>
      </c>
      <c r="AA52" s="1" t="s">
        <v>66</v>
      </c>
      <c r="AB52" s="1" t="s">
        <v>66</v>
      </c>
      <c r="AC52" s="1" t="s">
        <v>42</v>
      </c>
      <c r="AD52" t="s">
        <v>66</v>
      </c>
    </row>
    <row r="53" spans="1:30" x14ac:dyDescent="0.25">
      <c r="A53">
        <v>6</v>
      </c>
      <c r="B53" s="1" t="s">
        <v>112</v>
      </c>
      <c r="C53" s="1" t="s">
        <v>167</v>
      </c>
      <c r="D53" s="1" t="s">
        <v>71</v>
      </c>
      <c r="E53" s="1" t="s">
        <v>32</v>
      </c>
      <c r="F53" s="1" t="s">
        <v>32</v>
      </c>
      <c r="G53" s="1" t="s">
        <v>158</v>
      </c>
      <c r="H53" s="1" t="s">
        <v>159</v>
      </c>
      <c r="I53" s="1" t="s">
        <v>160</v>
      </c>
      <c r="J53" s="1" t="s">
        <v>161</v>
      </c>
      <c r="K53">
        <v>34</v>
      </c>
      <c r="L53" s="1" t="s">
        <v>165</v>
      </c>
      <c r="M53" s="1" t="s">
        <v>38</v>
      </c>
      <c r="N53" t="s">
        <v>39</v>
      </c>
      <c r="O53" t="s">
        <v>39</v>
      </c>
      <c r="P53">
        <v>5000</v>
      </c>
      <c r="Q53">
        <v>0</v>
      </c>
      <c r="R53">
        <v>0.65521535714285706</v>
      </c>
      <c r="S53">
        <v>8276.0767857142855</v>
      </c>
      <c r="T53" s="1" t="s">
        <v>40</v>
      </c>
      <c r="U53">
        <v>0</v>
      </c>
      <c r="V53">
        <v>1</v>
      </c>
      <c r="W53">
        <v>0.93526953657087786</v>
      </c>
      <c r="X53">
        <v>7740.3625000000002</v>
      </c>
      <c r="Y53" t="b">
        <v>1</v>
      </c>
      <c r="Z53" t="b">
        <v>0</v>
      </c>
      <c r="AA53" s="1" t="s">
        <v>66</v>
      </c>
      <c r="AB53" s="1" t="s">
        <v>66</v>
      </c>
      <c r="AC53" s="1" t="s">
        <v>42</v>
      </c>
      <c r="AD53" t="s">
        <v>66</v>
      </c>
    </row>
    <row r="54" spans="1:30" x14ac:dyDescent="0.25">
      <c r="A54">
        <v>10</v>
      </c>
      <c r="B54" s="1" t="s">
        <v>168</v>
      </c>
      <c r="C54" s="1" t="s">
        <v>169</v>
      </c>
      <c r="D54" s="1" t="s">
        <v>170</v>
      </c>
      <c r="E54" s="1" t="s">
        <v>32</v>
      </c>
      <c r="F54" s="1" t="s">
        <v>32</v>
      </c>
      <c r="G54" s="1" t="s">
        <v>158</v>
      </c>
      <c r="H54" s="1" t="s">
        <v>159</v>
      </c>
      <c r="I54" s="1" t="s">
        <v>160</v>
      </c>
      <c r="J54" s="1" t="s">
        <v>161</v>
      </c>
      <c r="K54">
        <v>34</v>
      </c>
      <c r="L54" s="1" t="s">
        <v>165</v>
      </c>
      <c r="M54" s="1" t="s">
        <v>38</v>
      </c>
      <c r="N54" t="s">
        <v>39</v>
      </c>
      <c r="O54" t="s">
        <v>39</v>
      </c>
      <c r="P54">
        <v>3500</v>
      </c>
      <c r="Q54">
        <v>0</v>
      </c>
      <c r="R54">
        <v>0.6461731914893617</v>
      </c>
      <c r="S54">
        <v>5761.6061702127663</v>
      </c>
      <c r="T54" s="1" t="s">
        <v>40</v>
      </c>
      <c r="U54">
        <v>0</v>
      </c>
      <c r="V54">
        <v>1</v>
      </c>
      <c r="W54">
        <v>0.93537558546488353</v>
      </c>
      <c r="X54">
        <v>5389.2657446808516</v>
      </c>
      <c r="Y54" t="b">
        <v>1</v>
      </c>
      <c r="Z54" t="b">
        <v>0</v>
      </c>
      <c r="AA54" s="1" t="s">
        <v>66</v>
      </c>
      <c r="AB54" s="1" t="s">
        <v>66</v>
      </c>
      <c r="AC54" s="1" t="s">
        <v>42</v>
      </c>
      <c r="AD54" t="s">
        <v>66</v>
      </c>
    </row>
    <row r="55" spans="1:30" x14ac:dyDescent="0.25">
      <c r="A55">
        <v>11</v>
      </c>
      <c r="B55" s="1" t="s">
        <v>58</v>
      </c>
      <c r="C55" s="1" t="s">
        <v>171</v>
      </c>
      <c r="D55" s="1" t="s">
        <v>172</v>
      </c>
      <c r="E55" s="1" t="s">
        <v>32</v>
      </c>
      <c r="F55" s="1" t="s">
        <v>32</v>
      </c>
      <c r="G55" s="1" t="s">
        <v>158</v>
      </c>
      <c r="H55" s="1" t="s">
        <v>159</v>
      </c>
      <c r="I55" s="1" t="s">
        <v>160</v>
      </c>
      <c r="J55" s="1" t="s">
        <v>161</v>
      </c>
      <c r="K55">
        <v>34</v>
      </c>
      <c r="L55" s="1" t="s">
        <v>165</v>
      </c>
      <c r="M55" s="1" t="s">
        <v>38</v>
      </c>
      <c r="N55" t="s">
        <v>39</v>
      </c>
      <c r="O55" t="s">
        <v>39</v>
      </c>
      <c r="P55">
        <v>30000</v>
      </c>
      <c r="Q55">
        <v>0</v>
      </c>
      <c r="R55">
        <v>0.63532828685258969</v>
      </c>
      <c r="S55">
        <v>49059.848605577688</v>
      </c>
      <c r="T55" s="1" t="s">
        <v>40</v>
      </c>
      <c r="U55">
        <v>1</v>
      </c>
      <c r="V55">
        <v>1</v>
      </c>
      <c r="W55">
        <v>0.93503341150438091</v>
      </c>
      <c r="X55">
        <v>45872.597609561752</v>
      </c>
      <c r="Y55" t="b">
        <v>0</v>
      </c>
      <c r="Z55" t="b">
        <v>0</v>
      </c>
      <c r="AA55" s="1" t="s">
        <v>54</v>
      </c>
      <c r="AB55" s="1" t="s">
        <v>173</v>
      </c>
      <c r="AC55" s="1" t="s">
        <v>42</v>
      </c>
      <c r="AD55" t="s">
        <v>850</v>
      </c>
    </row>
    <row r="56" spans="1:30" x14ac:dyDescent="0.25">
      <c r="A56">
        <v>11</v>
      </c>
      <c r="B56" s="1" t="s">
        <v>58</v>
      </c>
      <c r="C56" s="1" t="s">
        <v>82</v>
      </c>
      <c r="D56" s="1" t="s">
        <v>83</v>
      </c>
      <c r="E56" s="1" t="s">
        <v>32</v>
      </c>
      <c r="F56" s="1" t="s">
        <v>32</v>
      </c>
      <c r="G56" s="1" t="s">
        <v>158</v>
      </c>
      <c r="H56" s="1" t="s">
        <v>159</v>
      </c>
      <c r="I56" s="1" t="s">
        <v>160</v>
      </c>
      <c r="J56" s="1" t="s">
        <v>161</v>
      </c>
      <c r="K56">
        <v>34</v>
      </c>
      <c r="L56" s="1" t="s">
        <v>165</v>
      </c>
      <c r="M56" s="1" t="s">
        <v>38</v>
      </c>
      <c r="N56" t="s">
        <v>39</v>
      </c>
      <c r="O56" t="s">
        <v>39</v>
      </c>
      <c r="P56">
        <v>5000</v>
      </c>
      <c r="Q56">
        <v>0</v>
      </c>
      <c r="R56">
        <v>0.62580367647058821</v>
      </c>
      <c r="S56">
        <v>8129.0183823529414</v>
      </c>
      <c r="T56" s="1" t="s">
        <v>40</v>
      </c>
      <c r="U56">
        <v>1</v>
      </c>
      <c r="V56">
        <v>1</v>
      </c>
      <c r="W56">
        <v>0.93668289845791197</v>
      </c>
      <c r="X56">
        <v>7614.3125</v>
      </c>
      <c r="Y56" t="b">
        <v>0</v>
      </c>
      <c r="Z56" t="b">
        <v>0</v>
      </c>
      <c r="AA56" s="1" t="s">
        <v>54</v>
      </c>
      <c r="AB56" s="1" t="s">
        <v>55</v>
      </c>
      <c r="AC56" s="1" t="s">
        <v>42</v>
      </c>
      <c r="AD56" t="s">
        <v>850</v>
      </c>
    </row>
    <row r="57" spans="1:30" x14ac:dyDescent="0.25">
      <c r="A57">
        <v>12</v>
      </c>
      <c r="B57" s="1" t="s">
        <v>63</v>
      </c>
      <c r="C57" s="1" t="s">
        <v>174</v>
      </c>
      <c r="D57" s="1" t="s">
        <v>175</v>
      </c>
      <c r="E57" s="1" t="s">
        <v>32</v>
      </c>
      <c r="F57" s="1" t="s">
        <v>32</v>
      </c>
      <c r="G57" s="1" t="s">
        <v>158</v>
      </c>
      <c r="H57" s="1" t="s">
        <v>159</v>
      </c>
      <c r="I57" s="1" t="s">
        <v>160</v>
      </c>
      <c r="J57" s="1" t="s">
        <v>161</v>
      </c>
      <c r="K57">
        <v>34</v>
      </c>
      <c r="L57" s="1" t="s">
        <v>165</v>
      </c>
      <c r="M57" s="1" t="s">
        <v>38</v>
      </c>
      <c r="N57" t="s">
        <v>39</v>
      </c>
      <c r="O57" t="s">
        <v>39</v>
      </c>
      <c r="P57">
        <v>2500</v>
      </c>
      <c r="Q57">
        <v>0</v>
      </c>
      <c r="R57">
        <v>0.69757877813504821</v>
      </c>
      <c r="S57">
        <v>4243.9469453376205</v>
      </c>
      <c r="T57" s="1" t="s">
        <v>40</v>
      </c>
      <c r="U57">
        <v>0</v>
      </c>
      <c r="V57">
        <v>1</v>
      </c>
      <c r="W57">
        <v>0.92423481902539462</v>
      </c>
      <c r="X57">
        <v>3922.403536977492</v>
      </c>
      <c r="Y57" t="b">
        <v>0</v>
      </c>
      <c r="Z57" t="b">
        <v>0</v>
      </c>
      <c r="AA57" s="1" t="s">
        <v>66</v>
      </c>
      <c r="AB57" s="1" t="s">
        <v>66</v>
      </c>
      <c r="AC57" s="1" t="s">
        <v>42</v>
      </c>
      <c r="AD57" t="s">
        <v>66</v>
      </c>
    </row>
    <row r="58" spans="1:30" x14ac:dyDescent="0.25">
      <c r="A58">
        <v>21</v>
      </c>
      <c r="B58" s="1" t="s">
        <v>69</v>
      </c>
      <c r="C58" s="1" t="s">
        <v>70</v>
      </c>
      <c r="D58" s="1" t="s">
        <v>71</v>
      </c>
      <c r="E58" s="1" t="s">
        <v>32</v>
      </c>
      <c r="F58" s="1" t="s">
        <v>32</v>
      </c>
      <c r="G58" s="1" t="s">
        <v>158</v>
      </c>
      <c r="H58" s="1" t="s">
        <v>159</v>
      </c>
      <c r="I58" s="1" t="s">
        <v>160</v>
      </c>
      <c r="J58" s="1" t="s">
        <v>161</v>
      </c>
      <c r="K58">
        <v>34</v>
      </c>
      <c r="L58" s="1" t="s">
        <v>165</v>
      </c>
      <c r="M58" s="1" t="s">
        <v>38</v>
      </c>
      <c r="N58" t="s">
        <v>39</v>
      </c>
      <c r="O58" t="s">
        <v>39</v>
      </c>
      <c r="P58">
        <v>8500</v>
      </c>
      <c r="Q58">
        <v>0</v>
      </c>
      <c r="R58">
        <v>0.8551278476091746</v>
      </c>
      <c r="S58">
        <v>15768.586704677984</v>
      </c>
      <c r="T58" s="1" t="s">
        <v>40</v>
      </c>
      <c r="U58">
        <v>0</v>
      </c>
      <c r="V58">
        <v>0</v>
      </c>
      <c r="W58">
        <v>0.94551558933104707</v>
      </c>
      <c r="X58">
        <v>14909.444550991317</v>
      </c>
      <c r="Y58" t="b">
        <v>0</v>
      </c>
      <c r="Z58" t="b">
        <v>0</v>
      </c>
      <c r="AA58" s="1" t="s">
        <v>66</v>
      </c>
      <c r="AB58" s="1" t="s">
        <v>66</v>
      </c>
      <c r="AC58" s="1" t="s">
        <v>73</v>
      </c>
      <c r="AD58" t="s">
        <v>66</v>
      </c>
    </row>
    <row r="59" spans="1:30" x14ac:dyDescent="0.25">
      <c r="A59">
        <v>21</v>
      </c>
      <c r="B59" s="1" t="s">
        <v>69</v>
      </c>
      <c r="C59" s="1" t="s">
        <v>176</v>
      </c>
      <c r="D59" s="1" t="s">
        <v>177</v>
      </c>
      <c r="E59" s="1" t="s">
        <v>32</v>
      </c>
      <c r="F59" s="1" t="s">
        <v>32</v>
      </c>
      <c r="G59" s="1" t="s">
        <v>158</v>
      </c>
      <c r="H59" s="1" t="s">
        <v>159</v>
      </c>
      <c r="I59" s="1" t="s">
        <v>160</v>
      </c>
      <c r="J59" s="1" t="s">
        <v>161</v>
      </c>
      <c r="K59">
        <v>34</v>
      </c>
      <c r="L59" s="1" t="s">
        <v>165</v>
      </c>
      <c r="M59" s="1" t="s">
        <v>38</v>
      </c>
      <c r="N59" t="s">
        <v>39</v>
      </c>
      <c r="O59" t="s">
        <v>39</v>
      </c>
      <c r="P59">
        <v>2250</v>
      </c>
      <c r="Q59">
        <v>0</v>
      </c>
      <c r="R59">
        <v>0.86483182198212116</v>
      </c>
      <c r="S59">
        <v>4195.8715994597724</v>
      </c>
      <c r="T59" s="1" t="s">
        <v>40</v>
      </c>
      <c r="U59">
        <v>0</v>
      </c>
      <c r="V59">
        <v>0</v>
      </c>
      <c r="W59">
        <v>0.94482048898013438</v>
      </c>
      <c r="X59">
        <v>3964.3454562994407</v>
      </c>
      <c r="Y59" t="b">
        <v>0</v>
      </c>
      <c r="Z59" t="b">
        <v>0</v>
      </c>
      <c r="AA59" s="1" t="s">
        <v>66</v>
      </c>
      <c r="AB59" s="1" t="s">
        <v>66</v>
      </c>
      <c r="AC59" s="1" t="s">
        <v>73</v>
      </c>
      <c r="AD59" t="s">
        <v>66</v>
      </c>
    </row>
    <row r="60" spans="1:30" x14ac:dyDescent="0.25">
      <c r="A60">
        <v>21</v>
      </c>
      <c r="B60" s="1" t="s">
        <v>69</v>
      </c>
      <c r="C60" s="1" t="s">
        <v>135</v>
      </c>
      <c r="D60" s="1" t="s">
        <v>105</v>
      </c>
      <c r="E60" s="1" t="s">
        <v>32</v>
      </c>
      <c r="F60" s="1" t="s">
        <v>32</v>
      </c>
      <c r="G60" s="1" t="s">
        <v>158</v>
      </c>
      <c r="H60" s="1" t="s">
        <v>159</v>
      </c>
      <c r="I60" s="1" t="s">
        <v>160</v>
      </c>
      <c r="J60" s="1" t="s">
        <v>161</v>
      </c>
      <c r="K60">
        <v>34</v>
      </c>
      <c r="L60" s="1" t="s">
        <v>165</v>
      </c>
      <c r="M60" s="1" t="s">
        <v>38</v>
      </c>
      <c r="N60" t="s">
        <v>39</v>
      </c>
      <c r="O60" t="s">
        <v>39</v>
      </c>
      <c r="P60">
        <v>2650</v>
      </c>
      <c r="Q60">
        <v>0</v>
      </c>
      <c r="R60">
        <v>0.85389854395110565</v>
      </c>
      <c r="S60">
        <v>4912.8311414704294</v>
      </c>
      <c r="T60" s="1" t="s">
        <v>40</v>
      </c>
      <c r="U60">
        <v>0</v>
      </c>
      <c r="V60">
        <v>0</v>
      </c>
      <c r="W60">
        <v>0.94570085343520061</v>
      </c>
      <c r="X60">
        <v>4646.0686032716158</v>
      </c>
      <c r="Y60" t="b">
        <v>0</v>
      </c>
      <c r="Z60" t="b">
        <v>0</v>
      </c>
      <c r="AA60" s="1" t="s">
        <v>66</v>
      </c>
      <c r="AB60" s="1" t="s">
        <v>66</v>
      </c>
      <c r="AC60" s="1" t="s">
        <v>73</v>
      </c>
      <c r="AD60" t="s">
        <v>66</v>
      </c>
    </row>
    <row r="61" spans="1:30" x14ac:dyDescent="0.25">
      <c r="A61">
        <v>22</v>
      </c>
      <c r="B61" s="1" t="s">
        <v>136</v>
      </c>
      <c r="C61" s="1" t="s">
        <v>137</v>
      </c>
      <c r="D61" s="1" t="s">
        <v>105</v>
      </c>
      <c r="E61" s="1" t="s">
        <v>32</v>
      </c>
      <c r="F61" s="1" t="s">
        <v>32</v>
      </c>
      <c r="G61" s="1" t="s">
        <v>158</v>
      </c>
      <c r="H61" s="1" t="s">
        <v>159</v>
      </c>
      <c r="I61" s="1" t="s">
        <v>160</v>
      </c>
      <c r="J61" s="1" t="s">
        <v>161</v>
      </c>
      <c r="K61">
        <v>34</v>
      </c>
      <c r="L61" s="1" t="s">
        <v>165</v>
      </c>
      <c r="M61" s="1" t="s">
        <v>38</v>
      </c>
      <c r="N61" t="s">
        <v>39</v>
      </c>
      <c r="O61" t="s">
        <v>39</v>
      </c>
      <c r="P61">
        <v>2500</v>
      </c>
      <c r="Q61">
        <v>0</v>
      </c>
      <c r="R61">
        <v>0.85124977011494252</v>
      </c>
      <c r="S61">
        <v>4628.1244252873566</v>
      </c>
      <c r="T61" s="1" t="s">
        <v>40</v>
      </c>
      <c r="U61">
        <v>0</v>
      </c>
      <c r="V61">
        <v>0</v>
      </c>
      <c r="W61">
        <v>0.94598243758658718</v>
      </c>
      <c r="X61">
        <v>4378.1244252873566</v>
      </c>
      <c r="Y61" t="b">
        <v>0</v>
      </c>
      <c r="Z61" t="b">
        <v>0</v>
      </c>
      <c r="AA61" s="1" t="s">
        <v>66</v>
      </c>
      <c r="AB61" s="1" t="s">
        <v>66</v>
      </c>
      <c r="AC61" s="1" t="s">
        <v>73</v>
      </c>
      <c r="AD61" t="s">
        <v>66</v>
      </c>
    </row>
    <row r="62" spans="1:30" x14ac:dyDescent="0.25">
      <c r="A62">
        <v>23</v>
      </c>
      <c r="B62" s="1" t="s">
        <v>178</v>
      </c>
      <c r="C62" s="1" t="s">
        <v>179</v>
      </c>
      <c r="D62" s="1" t="s">
        <v>180</v>
      </c>
      <c r="E62" s="1" t="s">
        <v>32</v>
      </c>
      <c r="F62" s="1" t="s">
        <v>32</v>
      </c>
      <c r="G62" s="1" t="s">
        <v>158</v>
      </c>
      <c r="H62" s="1" t="s">
        <v>159</v>
      </c>
      <c r="I62" s="1" t="s">
        <v>160</v>
      </c>
      <c r="J62" s="1" t="s">
        <v>161</v>
      </c>
      <c r="K62">
        <v>34</v>
      </c>
      <c r="L62" s="1" t="s">
        <v>165</v>
      </c>
      <c r="M62" s="1" t="s">
        <v>38</v>
      </c>
      <c r="N62" t="s">
        <v>39</v>
      </c>
      <c r="O62" t="s">
        <v>39</v>
      </c>
      <c r="P62">
        <v>7500</v>
      </c>
      <c r="Q62">
        <v>0</v>
      </c>
      <c r="R62">
        <v>0.87723044776119408</v>
      </c>
      <c r="S62">
        <v>14079.228358208955</v>
      </c>
      <c r="T62" s="1" t="s">
        <v>40</v>
      </c>
      <c r="U62">
        <v>0</v>
      </c>
      <c r="V62">
        <v>0</v>
      </c>
      <c r="W62">
        <v>0.94434481282524496</v>
      </c>
      <c r="X62">
        <v>13295.646268656716</v>
      </c>
      <c r="Y62" t="b">
        <v>0</v>
      </c>
      <c r="Z62" t="b">
        <v>0</v>
      </c>
      <c r="AA62" s="1" t="s">
        <v>66</v>
      </c>
      <c r="AB62" s="1" t="s">
        <v>66</v>
      </c>
      <c r="AC62" s="1" t="s">
        <v>73</v>
      </c>
      <c r="AD62" t="s">
        <v>66</v>
      </c>
    </row>
    <row r="63" spans="1:30" x14ac:dyDescent="0.25">
      <c r="A63">
        <v>32</v>
      </c>
      <c r="B63" s="1" t="s">
        <v>181</v>
      </c>
      <c r="C63" s="1" t="s">
        <v>182</v>
      </c>
      <c r="D63" s="1" t="s">
        <v>183</v>
      </c>
      <c r="E63" s="1" t="s">
        <v>32</v>
      </c>
      <c r="F63" s="1" t="s">
        <v>32</v>
      </c>
      <c r="G63" s="1" t="s">
        <v>158</v>
      </c>
      <c r="H63" s="1" t="s">
        <v>159</v>
      </c>
      <c r="I63" s="1" t="s">
        <v>160</v>
      </c>
      <c r="J63" s="1" t="s">
        <v>161</v>
      </c>
      <c r="K63">
        <v>34</v>
      </c>
      <c r="L63" s="1" t="s">
        <v>165</v>
      </c>
      <c r="M63" s="1" t="s">
        <v>38</v>
      </c>
      <c r="N63" t="s">
        <v>39</v>
      </c>
      <c r="O63" t="s">
        <v>39</v>
      </c>
      <c r="P63">
        <v>1500</v>
      </c>
      <c r="Q63">
        <v>0</v>
      </c>
      <c r="R63">
        <v>1.0422144716293598</v>
      </c>
      <c r="S63">
        <v>3063.3217074440399</v>
      </c>
      <c r="T63" s="1" t="s">
        <v>40</v>
      </c>
      <c r="U63">
        <v>0</v>
      </c>
      <c r="V63">
        <v>0</v>
      </c>
      <c r="W63">
        <v>0.94901982975681953</v>
      </c>
      <c r="X63">
        <v>2907.1530452889124</v>
      </c>
      <c r="Y63" t="b">
        <v>0</v>
      </c>
      <c r="Z63" t="b">
        <v>0</v>
      </c>
      <c r="AA63" s="1" t="s">
        <v>66</v>
      </c>
      <c r="AB63" s="1" t="s">
        <v>66</v>
      </c>
      <c r="AC63" s="1" t="s">
        <v>73</v>
      </c>
      <c r="AD63" t="s">
        <v>66</v>
      </c>
    </row>
    <row r="64" spans="1:30" x14ac:dyDescent="0.25">
      <c r="A64">
        <v>1</v>
      </c>
      <c r="B64" s="1" t="s">
        <v>184</v>
      </c>
      <c r="C64" s="1" t="s">
        <v>185</v>
      </c>
      <c r="D64" s="1" t="s">
        <v>186</v>
      </c>
      <c r="E64" s="1" t="s">
        <v>187</v>
      </c>
      <c r="F64" s="1" t="s">
        <v>188</v>
      </c>
      <c r="G64" s="1" t="s">
        <v>189</v>
      </c>
      <c r="H64" s="1" t="s">
        <v>190</v>
      </c>
      <c r="I64" s="1" t="s">
        <v>191</v>
      </c>
      <c r="J64" s="1" t="s">
        <v>192</v>
      </c>
      <c r="K64">
        <v>97</v>
      </c>
      <c r="L64" s="1" t="s">
        <v>193</v>
      </c>
      <c r="M64" s="1" t="s">
        <v>38</v>
      </c>
      <c r="N64" t="s">
        <v>39</v>
      </c>
      <c r="O64" t="s">
        <v>39</v>
      </c>
      <c r="P64">
        <v>1500</v>
      </c>
      <c r="Q64">
        <v>2532.3240000000001</v>
      </c>
      <c r="R64">
        <v>0.68821600000000005</v>
      </c>
      <c r="S64">
        <v>0</v>
      </c>
      <c r="T64" s="1" t="s">
        <v>194</v>
      </c>
      <c r="U64">
        <v>1</v>
      </c>
      <c r="V64">
        <v>1</v>
      </c>
      <c r="W64">
        <v>0.92891904827344374</v>
      </c>
      <c r="X64">
        <v>0</v>
      </c>
      <c r="Y64" t="b">
        <v>0</v>
      </c>
      <c r="Z64" t="b">
        <v>0</v>
      </c>
      <c r="AA64" s="1" t="s">
        <v>54</v>
      </c>
      <c r="AB64" s="1" t="s">
        <v>195</v>
      </c>
      <c r="AC64" s="1" t="s">
        <v>42</v>
      </c>
      <c r="AD64" t="s">
        <v>850</v>
      </c>
    </row>
    <row r="65" spans="1:30" x14ac:dyDescent="0.25">
      <c r="A65">
        <v>1</v>
      </c>
      <c r="B65" s="1" t="s">
        <v>184</v>
      </c>
      <c r="C65" s="1" t="s">
        <v>185</v>
      </c>
      <c r="D65" s="1" t="s">
        <v>186</v>
      </c>
      <c r="E65" s="1" t="s">
        <v>187</v>
      </c>
      <c r="F65" s="1" t="s">
        <v>188</v>
      </c>
      <c r="G65" s="1" t="s">
        <v>196</v>
      </c>
      <c r="H65" s="1" t="s">
        <v>197</v>
      </c>
      <c r="I65" s="1" t="s">
        <v>191</v>
      </c>
      <c r="J65" s="1" t="s">
        <v>192</v>
      </c>
      <c r="K65">
        <v>114</v>
      </c>
      <c r="L65" s="1" t="s">
        <v>198</v>
      </c>
      <c r="M65" s="1" t="s">
        <v>38</v>
      </c>
      <c r="N65" t="s">
        <v>39</v>
      </c>
      <c r="O65" t="s">
        <v>39</v>
      </c>
      <c r="P65">
        <v>2000</v>
      </c>
      <c r="Q65">
        <v>3376.4320000000002</v>
      </c>
      <c r="R65">
        <v>0.68821600000000005</v>
      </c>
      <c r="S65">
        <v>0</v>
      </c>
      <c r="T65" s="1" t="s">
        <v>194</v>
      </c>
      <c r="U65">
        <v>1</v>
      </c>
      <c r="V65">
        <v>1</v>
      </c>
      <c r="W65">
        <v>0.92891904827344374</v>
      </c>
      <c r="X65">
        <v>0</v>
      </c>
      <c r="Y65" t="b">
        <v>0</v>
      </c>
      <c r="Z65" t="b">
        <v>0</v>
      </c>
      <c r="AA65" s="1" t="s">
        <v>54</v>
      </c>
      <c r="AB65" s="1" t="s">
        <v>195</v>
      </c>
      <c r="AC65" s="1" t="s">
        <v>42</v>
      </c>
      <c r="AD65" t="s">
        <v>850</v>
      </c>
    </row>
    <row r="66" spans="1:30" x14ac:dyDescent="0.25">
      <c r="A66">
        <v>1</v>
      </c>
      <c r="B66" s="1" t="s">
        <v>184</v>
      </c>
      <c r="C66" s="1" t="s">
        <v>185</v>
      </c>
      <c r="D66" s="1" t="s">
        <v>186</v>
      </c>
      <c r="E66" s="1" t="s">
        <v>187</v>
      </c>
      <c r="F66" s="1" t="s">
        <v>188</v>
      </c>
      <c r="G66" s="1" t="s">
        <v>199</v>
      </c>
      <c r="H66" s="1" t="s">
        <v>200</v>
      </c>
      <c r="I66" s="1" t="s">
        <v>191</v>
      </c>
      <c r="J66" s="1" t="s">
        <v>192</v>
      </c>
      <c r="K66">
        <v>116</v>
      </c>
      <c r="L66" s="1" t="s">
        <v>200</v>
      </c>
      <c r="M66" s="1" t="s">
        <v>38</v>
      </c>
      <c r="N66" t="s">
        <v>39</v>
      </c>
      <c r="O66" t="s">
        <v>39</v>
      </c>
      <c r="P66" t="s">
        <v>46</v>
      </c>
      <c r="Q66">
        <v>0</v>
      </c>
      <c r="R66">
        <v>0.68821600000000005</v>
      </c>
      <c r="S66">
        <v>0</v>
      </c>
      <c r="T66" s="1" t="s">
        <v>194</v>
      </c>
      <c r="U66">
        <v>1</v>
      </c>
      <c r="V66">
        <v>1</v>
      </c>
      <c r="W66">
        <v>0.92891904827344374</v>
      </c>
      <c r="X66">
        <v>0</v>
      </c>
      <c r="Y66" t="b">
        <v>0</v>
      </c>
      <c r="Z66" t="b">
        <v>0</v>
      </c>
      <c r="AA66" s="1" t="s">
        <v>54</v>
      </c>
      <c r="AB66" s="1" t="s">
        <v>195</v>
      </c>
      <c r="AC66" s="1" t="s">
        <v>42</v>
      </c>
      <c r="AD66" t="s">
        <v>850</v>
      </c>
    </row>
    <row r="67" spans="1:30" x14ac:dyDescent="0.25">
      <c r="A67">
        <v>1</v>
      </c>
      <c r="B67" s="1" t="s">
        <v>184</v>
      </c>
      <c r="C67" s="1" t="s">
        <v>185</v>
      </c>
      <c r="D67" s="1" t="s">
        <v>186</v>
      </c>
      <c r="E67" s="1" t="s">
        <v>187</v>
      </c>
      <c r="F67" s="1" t="s">
        <v>188</v>
      </c>
      <c r="G67" s="1" t="s">
        <v>201</v>
      </c>
      <c r="H67" s="1" t="s">
        <v>202</v>
      </c>
      <c r="I67" s="1" t="s">
        <v>35</v>
      </c>
      <c r="J67" s="1" t="s">
        <v>36</v>
      </c>
      <c r="K67">
        <v>153</v>
      </c>
      <c r="L67" s="1" t="s">
        <v>203</v>
      </c>
      <c r="M67" s="1" t="s">
        <v>38</v>
      </c>
      <c r="N67" t="s">
        <v>39</v>
      </c>
      <c r="O67" t="s">
        <v>39</v>
      </c>
      <c r="P67">
        <v>7500</v>
      </c>
      <c r="Q67">
        <v>12661.62</v>
      </c>
      <c r="R67">
        <v>0.68821600000000005</v>
      </c>
      <c r="S67">
        <v>12661.62</v>
      </c>
      <c r="T67" s="1" t="s">
        <v>40</v>
      </c>
      <c r="U67">
        <v>1</v>
      </c>
      <c r="V67">
        <v>1</v>
      </c>
      <c r="W67">
        <v>0.92891904827344374</v>
      </c>
      <c r="X67">
        <v>11761.62</v>
      </c>
      <c r="Y67" t="b">
        <v>0</v>
      </c>
      <c r="Z67" t="b">
        <v>1</v>
      </c>
      <c r="AA67" s="1" t="s">
        <v>54</v>
      </c>
      <c r="AB67" s="1" t="s">
        <v>195</v>
      </c>
      <c r="AC67" s="1" t="s">
        <v>42</v>
      </c>
      <c r="AD67" t="s">
        <v>850</v>
      </c>
    </row>
    <row r="68" spans="1:30" x14ac:dyDescent="0.25">
      <c r="A68">
        <v>1</v>
      </c>
      <c r="B68" s="1" t="s">
        <v>184</v>
      </c>
      <c r="C68" s="1" t="s">
        <v>185</v>
      </c>
      <c r="D68" s="1" t="s">
        <v>186</v>
      </c>
      <c r="E68" s="1" t="s">
        <v>187</v>
      </c>
      <c r="F68" s="1" t="s">
        <v>188</v>
      </c>
      <c r="G68" s="1" t="s">
        <v>204</v>
      </c>
      <c r="H68" s="1" t="s">
        <v>205</v>
      </c>
      <c r="I68" s="1" t="s">
        <v>191</v>
      </c>
      <c r="J68" s="1" t="s">
        <v>192</v>
      </c>
      <c r="K68">
        <v>99</v>
      </c>
      <c r="L68" s="1" t="s">
        <v>205</v>
      </c>
      <c r="M68" s="1" t="s">
        <v>38</v>
      </c>
      <c r="N68" t="s">
        <v>39</v>
      </c>
      <c r="O68" t="s">
        <v>39</v>
      </c>
      <c r="P68">
        <v>2000</v>
      </c>
      <c r="Q68">
        <v>3376.4320000000002</v>
      </c>
      <c r="R68">
        <v>0.68821600000000005</v>
      </c>
      <c r="S68">
        <v>0</v>
      </c>
      <c r="T68" s="1" t="s">
        <v>194</v>
      </c>
      <c r="U68">
        <v>1</v>
      </c>
      <c r="V68">
        <v>1</v>
      </c>
      <c r="W68">
        <v>0.92891904827344374</v>
      </c>
      <c r="X68">
        <v>0</v>
      </c>
      <c r="Y68" t="b">
        <v>0</v>
      </c>
      <c r="Z68" t="b">
        <v>0</v>
      </c>
      <c r="AA68" s="1" t="s">
        <v>54</v>
      </c>
      <c r="AB68" s="1" t="s">
        <v>195</v>
      </c>
      <c r="AC68" s="1" t="s">
        <v>42</v>
      </c>
      <c r="AD68" t="s">
        <v>850</v>
      </c>
    </row>
    <row r="69" spans="1:30" x14ac:dyDescent="0.25">
      <c r="A69">
        <v>1</v>
      </c>
      <c r="B69" s="1" t="s">
        <v>184</v>
      </c>
      <c r="C69" s="1" t="s">
        <v>185</v>
      </c>
      <c r="D69" s="1" t="s">
        <v>186</v>
      </c>
      <c r="E69" s="1" t="s">
        <v>187</v>
      </c>
      <c r="F69" s="1" t="s">
        <v>188</v>
      </c>
      <c r="G69" s="1" t="s">
        <v>204</v>
      </c>
      <c r="H69" s="1" t="s">
        <v>205</v>
      </c>
      <c r="I69" s="1" t="s">
        <v>204</v>
      </c>
      <c r="J69" s="1" t="s">
        <v>205</v>
      </c>
      <c r="K69">
        <v>389</v>
      </c>
      <c r="L69" s="1" t="s">
        <v>206</v>
      </c>
      <c r="M69" s="1" t="s">
        <v>38</v>
      </c>
      <c r="N69" t="s">
        <v>39</v>
      </c>
      <c r="O69" t="s">
        <v>39</v>
      </c>
      <c r="P69">
        <v>1002.7</v>
      </c>
      <c r="Q69">
        <v>1692.7741832000002</v>
      </c>
      <c r="R69">
        <v>0.68821600000000005</v>
      </c>
      <c r="S69">
        <v>0</v>
      </c>
      <c r="T69" s="1" t="s">
        <v>194</v>
      </c>
      <c r="U69">
        <v>1</v>
      </c>
      <c r="V69">
        <v>1</v>
      </c>
      <c r="W69">
        <v>0.92891904827344374</v>
      </c>
      <c r="X69">
        <v>0</v>
      </c>
      <c r="Y69" t="b">
        <v>0</v>
      </c>
      <c r="Z69" t="b">
        <v>0</v>
      </c>
      <c r="AA69" s="1" t="s">
        <v>54</v>
      </c>
      <c r="AB69" s="1" t="s">
        <v>195</v>
      </c>
      <c r="AC69" s="1" t="s">
        <v>42</v>
      </c>
      <c r="AD69" t="s">
        <v>850</v>
      </c>
    </row>
    <row r="70" spans="1:30" x14ac:dyDescent="0.25">
      <c r="A70">
        <v>1</v>
      </c>
      <c r="B70" s="1" t="s">
        <v>184</v>
      </c>
      <c r="C70" s="1" t="s">
        <v>185</v>
      </c>
      <c r="D70" s="1" t="s">
        <v>186</v>
      </c>
      <c r="E70" s="1" t="s">
        <v>187</v>
      </c>
      <c r="F70" s="1" t="s">
        <v>188</v>
      </c>
      <c r="G70" s="1" t="s">
        <v>207</v>
      </c>
      <c r="H70" s="1" t="s">
        <v>208</v>
      </c>
      <c r="I70" s="1" t="s">
        <v>191</v>
      </c>
      <c r="J70" s="1" t="s">
        <v>192</v>
      </c>
      <c r="K70">
        <v>98</v>
      </c>
      <c r="L70" s="1" t="s">
        <v>209</v>
      </c>
      <c r="M70" s="1" t="s">
        <v>38</v>
      </c>
      <c r="N70" t="s">
        <v>39</v>
      </c>
      <c r="O70" t="s">
        <v>39</v>
      </c>
      <c r="P70">
        <v>2000</v>
      </c>
      <c r="Q70">
        <v>3376.4320000000002</v>
      </c>
      <c r="R70">
        <v>0.68821600000000005</v>
      </c>
      <c r="S70">
        <v>0</v>
      </c>
      <c r="T70" s="1" t="s">
        <v>194</v>
      </c>
      <c r="U70">
        <v>1</v>
      </c>
      <c r="V70">
        <v>1</v>
      </c>
      <c r="W70">
        <v>0.92891904827344374</v>
      </c>
      <c r="X70">
        <v>0</v>
      </c>
      <c r="Y70" t="b">
        <v>0</v>
      </c>
      <c r="Z70" t="b">
        <v>0</v>
      </c>
      <c r="AA70" s="1" t="s">
        <v>54</v>
      </c>
      <c r="AB70" s="1" t="s">
        <v>195</v>
      </c>
      <c r="AC70" s="1" t="s">
        <v>42</v>
      </c>
      <c r="AD70" t="s">
        <v>850</v>
      </c>
    </row>
    <row r="71" spans="1:30" x14ac:dyDescent="0.25">
      <c r="A71">
        <v>1</v>
      </c>
      <c r="B71" s="1" t="s">
        <v>184</v>
      </c>
      <c r="C71" s="1" t="s">
        <v>185</v>
      </c>
      <c r="D71" s="1" t="s">
        <v>186</v>
      </c>
      <c r="E71" s="1" t="s">
        <v>187</v>
      </c>
      <c r="F71" s="1" t="s">
        <v>188</v>
      </c>
      <c r="G71" s="1" t="s">
        <v>210</v>
      </c>
      <c r="H71" s="1" t="s">
        <v>211</v>
      </c>
      <c r="I71" s="1" t="s">
        <v>191</v>
      </c>
      <c r="J71" s="1" t="s">
        <v>192</v>
      </c>
      <c r="K71">
        <v>100</v>
      </c>
      <c r="L71" s="1" t="s">
        <v>212</v>
      </c>
      <c r="M71" s="1" t="s">
        <v>38</v>
      </c>
      <c r="N71" t="s">
        <v>39</v>
      </c>
      <c r="O71" t="s">
        <v>39</v>
      </c>
      <c r="P71">
        <v>100</v>
      </c>
      <c r="Q71">
        <v>168.82160000000002</v>
      </c>
      <c r="R71">
        <v>0.68821600000000005</v>
      </c>
      <c r="S71">
        <v>0</v>
      </c>
      <c r="T71" s="1" t="s">
        <v>194</v>
      </c>
      <c r="U71">
        <v>1</v>
      </c>
      <c r="V71">
        <v>1</v>
      </c>
      <c r="W71">
        <v>0.92891904827344374</v>
      </c>
      <c r="X71">
        <v>0</v>
      </c>
      <c r="Y71" t="b">
        <v>0</v>
      </c>
      <c r="Z71" t="b">
        <v>0</v>
      </c>
      <c r="AA71" s="1" t="s">
        <v>54</v>
      </c>
      <c r="AB71" s="1" t="s">
        <v>195</v>
      </c>
      <c r="AC71" s="1" t="s">
        <v>42</v>
      </c>
      <c r="AD71" t="s">
        <v>850</v>
      </c>
    </row>
    <row r="72" spans="1:30" x14ac:dyDescent="0.25">
      <c r="A72">
        <v>1</v>
      </c>
      <c r="B72" s="1" t="s">
        <v>184</v>
      </c>
      <c r="C72" s="1" t="s">
        <v>185</v>
      </c>
      <c r="D72" s="1" t="s">
        <v>186</v>
      </c>
      <c r="E72" s="1" t="s">
        <v>187</v>
      </c>
      <c r="F72" s="1" t="s">
        <v>188</v>
      </c>
      <c r="G72" s="1" t="s">
        <v>213</v>
      </c>
      <c r="H72" s="1" t="s">
        <v>214</v>
      </c>
      <c r="I72" s="1" t="s">
        <v>91</v>
      </c>
      <c r="J72" s="1" t="s">
        <v>92</v>
      </c>
      <c r="K72">
        <v>152</v>
      </c>
      <c r="L72" s="1" t="s">
        <v>215</v>
      </c>
      <c r="M72" s="1" t="s">
        <v>38</v>
      </c>
      <c r="N72" t="s">
        <v>39</v>
      </c>
      <c r="O72" t="s">
        <v>39</v>
      </c>
      <c r="P72">
        <v>5000</v>
      </c>
      <c r="Q72">
        <v>8441.08</v>
      </c>
      <c r="R72">
        <v>0.68821600000000005</v>
      </c>
      <c r="S72">
        <v>8441.08</v>
      </c>
      <c r="T72" s="1" t="s">
        <v>40</v>
      </c>
      <c r="U72">
        <v>1</v>
      </c>
      <c r="V72">
        <v>1</v>
      </c>
      <c r="W72">
        <v>0.92891904827344374</v>
      </c>
      <c r="X72">
        <v>7841.0800000000008</v>
      </c>
      <c r="Y72" t="b">
        <v>0</v>
      </c>
      <c r="Z72" t="b">
        <v>0</v>
      </c>
      <c r="AA72" s="1" t="s">
        <v>54</v>
      </c>
      <c r="AB72" s="1" t="s">
        <v>195</v>
      </c>
      <c r="AC72" s="1" t="s">
        <v>42</v>
      </c>
      <c r="AD72" t="s">
        <v>850</v>
      </c>
    </row>
    <row r="73" spans="1:30" x14ac:dyDescent="0.25">
      <c r="A73">
        <v>1</v>
      </c>
      <c r="B73" s="1" t="s">
        <v>184</v>
      </c>
      <c r="C73" s="1" t="s">
        <v>185</v>
      </c>
      <c r="D73" s="1" t="s">
        <v>186</v>
      </c>
      <c r="E73" s="1" t="s">
        <v>187</v>
      </c>
      <c r="F73" s="1" t="s">
        <v>188</v>
      </c>
      <c r="G73" s="1" t="s">
        <v>216</v>
      </c>
      <c r="H73" s="1" t="s">
        <v>217</v>
      </c>
      <c r="I73" s="1" t="s">
        <v>35</v>
      </c>
      <c r="J73" s="1" t="s">
        <v>36</v>
      </c>
      <c r="K73">
        <v>151</v>
      </c>
      <c r="L73" s="1" t="s">
        <v>218</v>
      </c>
      <c r="M73" s="1" t="s">
        <v>219</v>
      </c>
      <c r="N73">
        <v>0</v>
      </c>
      <c r="O73">
        <v>0</v>
      </c>
      <c r="P73" t="s">
        <v>46</v>
      </c>
      <c r="Q73">
        <v>0</v>
      </c>
      <c r="R73">
        <v>0.68821600000000005</v>
      </c>
      <c r="S73">
        <v>0</v>
      </c>
      <c r="T73" s="1" t="s">
        <v>40</v>
      </c>
      <c r="U73">
        <v>1</v>
      </c>
      <c r="V73">
        <v>1</v>
      </c>
      <c r="W73">
        <v>0.92891904827344374</v>
      </c>
      <c r="X73">
        <v>0</v>
      </c>
      <c r="Y73" t="b">
        <v>0</v>
      </c>
      <c r="Z73" t="b">
        <v>0</v>
      </c>
      <c r="AA73" s="1" t="s">
        <v>54</v>
      </c>
      <c r="AB73" s="1" t="s">
        <v>195</v>
      </c>
      <c r="AC73" s="1" t="s">
        <v>42</v>
      </c>
      <c r="AD73" t="s">
        <v>850</v>
      </c>
    </row>
    <row r="74" spans="1:30" x14ac:dyDescent="0.25">
      <c r="A74">
        <v>2</v>
      </c>
      <c r="B74" s="1" t="s">
        <v>86</v>
      </c>
      <c r="C74" s="1" t="s">
        <v>87</v>
      </c>
      <c r="D74" s="1" t="s">
        <v>88</v>
      </c>
      <c r="E74" s="1" t="s">
        <v>32</v>
      </c>
      <c r="F74" s="1" t="s">
        <v>32</v>
      </c>
      <c r="G74" s="1" t="s">
        <v>189</v>
      </c>
      <c r="H74" s="1" t="s">
        <v>190</v>
      </c>
      <c r="I74" s="1" t="s">
        <v>191</v>
      </c>
      <c r="J74" s="1" t="s">
        <v>192</v>
      </c>
      <c r="K74">
        <v>97</v>
      </c>
      <c r="L74" s="1" t="s">
        <v>193</v>
      </c>
      <c r="M74" s="1" t="s">
        <v>38</v>
      </c>
      <c r="N74" t="s">
        <v>39</v>
      </c>
      <c r="O74" t="s">
        <v>39</v>
      </c>
      <c r="P74">
        <v>35500</v>
      </c>
      <c r="Q74">
        <v>0</v>
      </c>
      <c r="R74">
        <v>0.61115857163181109</v>
      </c>
      <c r="S74">
        <v>0</v>
      </c>
      <c r="T74" s="1" t="s">
        <v>194</v>
      </c>
      <c r="U74">
        <v>0</v>
      </c>
      <c r="V74">
        <v>1</v>
      </c>
      <c r="W74">
        <v>0.9373059220931953</v>
      </c>
      <c r="X74">
        <v>0</v>
      </c>
      <c r="Y74" t="b">
        <v>0</v>
      </c>
      <c r="Z74" t="b">
        <v>0</v>
      </c>
      <c r="AA74" s="1" t="s">
        <v>66</v>
      </c>
      <c r="AB74" s="1" t="s">
        <v>66</v>
      </c>
      <c r="AC74" s="1" t="s">
        <v>42</v>
      </c>
      <c r="AD74" t="s">
        <v>66</v>
      </c>
    </row>
    <row r="75" spans="1:30" x14ac:dyDescent="0.25">
      <c r="A75">
        <v>2</v>
      </c>
      <c r="B75" s="1" t="s">
        <v>86</v>
      </c>
      <c r="C75" s="1" t="s">
        <v>220</v>
      </c>
      <c r="D75" s="1" t="s">
        <v>221</v>
      </c>
      <c r="E75" s="1" t="s">
        <v>32</v>
      </c>
      <c r="F75" s="1" t="s">
        <v>32</v>
      </c>
      <c r="G75" s="1" t="s">
        <v>189</v>
      </c>
      <c r="H75" s="1" t="s">
        <v>190</v>
      </c>
      <c r="I75" s="1" t="s">
        <v>191</v>
      </c>
      <c r="J75" s="1" t="s">
        <v>192</v>
      </c>
      <c r="K75">
        <v>97</v>
      </c>
      <c r="L75" s="1" t="s">
        <v>193</v>
      </c>
      <c r="M75" s="1" t="s">
        <v>38</v>
      </c>
      <c r="N75" t="s">
        <v>39</v>
      </c>
      <c r="O75" t="s">
        <v>39</v>
      </c>
      <c r="P75">
        <v>4500</v>
      </c>
      <c r="Q75">
        <v>0</v>
      </c>
      <c r="R75">
        <v>0.62749010011123474</v>
      </c>
      <c r="S75">
        <v>0</v>
      </c>
      <c r="T75" s="1" t="s">
        <v>194</v>
      </c>
      <c r="U75">
        <v>0</v>
      </c>
      <c r="V75">
        <v>1</v>
      </c>
      <c r="W75">
        <v>0.93848734643707776</v>
      </c>
      <c r="X75">
        <v>0</v>
      </c>
      <c r="Y75" t="b">
        <v>0</v>
      </c>
      <c r="Z75" t="b">
        <v>0</v>
      </c>
      <c r="AA75" s="1" t="s">
        <v>66</v>
      </c>
      <c r="AB75" s="1" t="s">
        <v>66</v>
      </c>
      <c r="AC75" s="1" t="s">
        <v>42</v>
      </c>
      <c r="AD75" t="s">
        <v>66</v>
      </c>
    </row>
    <row r="76" spans="1:30" x14ac:dyDescent="0.25">
      <c r="A76">
        <v>2</v>
      </c>
      <c r="B76" s="1" t="s">
        <v>86</v>
      </c>
      <c r="C76" s="1" t="s">
        <v>222</v>
      </c>
      <c r="D76" s="1" t="s">
        <v>223</v>
      </c>
      <c r="E76" s="1" t="s">
        <v>32</v>
      </c>
      <c r="F76" s="1" t="s">
        <v>32</v>
      </c>
      <c r="G76" s="1" t="s">
        <v>189</v>
      </c>
      <c r="H76" s="1" t="s">
        <v>190</v>
      </c>
      <c r="I76" s="1" t="s">
        <v>191</v>
      </c>
      <c r="J76" s="1" t="s">
        <v>192</v>
      </c>
      <c r="K76">
        <v>97</v>
      </c>
      <c r="L76" s="1" t="s">
        <v>193</v>
      </c>
      <c r="M76" s="1" t="s">
        <v>38</v>
      </c>
      <c r="N76" t="s">
        <v>39</v>
      </c>
      <c r="O76" t="s">
        <v>39</v>
      </c>
      <c r="P76">
        <v>4000</v>
      </c>
      <c r="Q76">
        <v>0</v>
      </c>
      <c r="R76">
        <v>0.63357523056653497</v>
      </c>
      <c r="S76">
        <v>0</v>
      </c>
      <c r="T76" s="1" t="s">
        <v>194</v>
      </c>
      <c r="U76">
        <v>0</v>
      </c>
      <c r="V76">
        <v>1</v>
      </c>
      <c r="W76">
        <v>0.9354778142077208</v>
      </c>
      <c r="X76">
        <v>0</v>
      </c>
      <c r="Y76" t="b">
        <v>0</v>
      </c>
      <c r="Z76" t="b">
        <v>0</v>
      </c>
      <c r="AA76" s="1" t="s">
        <v>66</v>
      </c>
      <c r="AB76" s="1" t="s">
        <v>66</v>
      </c>
      <c r="AC76" s="1" t="s">
        <v>42</v>
      </c>
      <c r="AD76" t="s">
        <v>66</v>
      </c>
    </row>
    <row r="77" spans="1:30" x14ac:dyDescent="0.25">
      <c r="A77">
        <v>2</v>
      </c>
      <c r="B77" s="1" t="s">
        <v>86</v>
      </c>
      <c r="C77" s="1" t="s">
        <v>224</v>
      </c>
      <c r="D77" s="1" t="s">
        <v>225</v>
      </c>
      <c r="E77" s="1" t="s">
        <v>32</v>
      </c>
      <c r="F77" s="1" t="s">
        <v>32</v>
      </c>
      <c r="G77" s="1" t="s">
        <v>189</v>
      </c>
      <c r="H77" s="1" t="s">
        <v>190</v>
      </c>
      <c r="I77" s="1" t="s">
        <v>191</v>
      </c>
      <c r="J77" s="1" t="s">
        <v>192</v>
      </c>
      <c r="K77">
        <v>97</v>
      </c>
      <c r="L77" s="1" t="s">
        <v>193</v>
      </c>
      <c r="M77" s="1" t="s">
        <v>38</v>
      </c>
      <c r="N77" t="s">
        <v>39</v>
      </c>
      <c r="O77" t="s">
        <v>39</v>
      </c>
      <c r="P77">
        <v>2000</v>
      </c>
      <c r="Q77">
        <v>0</v>
      </c>
      <c r="R77">
        <v>0.66988145896656526</v>
      </c>
      <c r="S77">
        <v>0</v>
      </c>
      <c r="T77" s="1" t="s">
        <v>194</v>
      </c>
      <c r="U77">
        <v>0</v>
      </c>
      <c r="V77">
        <v>1</v>
      </c>
      <c r="W77">
        <v>0.9271921090807822</v>
      </c>
      <c r="X77">
        <v>0</v>
      </c>
      <c r="Y77" t="b">
        <v>0</v>
      </c>
      <c r="Z77" t="b">
        <v>0</v>
      </c>
      <c r="AA77" s="1" t="s">
        <v>66</v>
      </c>
      <c r="AB77" s="1" t="s">
        <v>66</v>
      </c>
      <c r="AC77" s="1" t="s">
        <v>42</v>
      </c>
      <c r="AD77" t="s">
        <v>66</v>
      </c>
    </row>
    <row r="78" spans="1:30" x14ac:dyDescent="0.25">
      <c r="A78">
        <v>2</v>
      </c>
      <c r="B78" s="1" t="s">
        <v>86</v>
      </c>
      <c r="C78" s="1" t="s">
        <v>226</v>
      </c>
      <c r="D78" s="1" t="s">
        <v>105</v>
      </c>
      <c r="E78" s="1" t="s">
        <v>32</v>
      </c>
      <c r="F78" s="1" t="s">
        <v>32</v>
      </c>
      <c r="G78" s="1" t="s">
        <v>189</v>
      </c>
      <c r="H78" s="1" t="s">
        <v>190</v>
      </c>
      <c r="I78" s="1" t="s">
        <v>191</v>
      </c>
      <c r="J78" s="1" t="s">
        <v>192</v>
      </c>
      <c r="K78">
        <v>97</v>
      </c>
      <c r="L78" s="1" t="s">
        <v>193</v>
      </c>
      <c r="M78" s="1" t="s">
        <v>38</v>
      </c>
      <c r="N78" t="s">
        <v>39</v>
      </c>
      <c r="O78" t="s">
        <v>39</v>
      </c>
      <c r="P78">
        <v>25000</v>
      </c>
      <c r="Q78">
        <v>0</v>
      </c>
      <c r="R78">
        <v>0.61287047812817896</v>
      </c>
      <c r="S78">
        <v>0</v>
      </c>
      <c r="T78" s="1" t="s">
        <v>194</v>
      </c>
      <c r="U78">
        <v>0</v>
      </c>
      <c r="V78">
        <v>1</v>
      </c>
      <c r="W78">
        <v>0.93692649150934704</v>
      </c>
      <c r="X78">
        <v>0</v>
      </c>
      <c r="Y78" t="b">
        <v>0</v>
      </c>
      <c r="Z78" t="b">
        <v>0</v>
      </c>
      <c r="AA78" s="1" t="s">
        <v>66</v>
      </c>
      <c r="AB78" s="1" t="s">
        <v>66</v>
      </c>
      <c r="AC78" s="1" t="s">
        <v>42</v>
      </c>
      <c r="AD78" t="s">
        <v>66</v>
      </c>
    </row>
    <row r="79" spans="1:30" x14ac:dyDescent="0.25">
      <c r="A79">
        <v>3</v>
      </c>
      <c r="B79" s="1" t="s">
        <v>75</v>
      </c>
      <c r="C79" s="1" t="s">
        <v>76</v>
      </c>
      <c r="D79" s="1" t="s">
        <v>77</v>
      </c>
      <c r="E79" s="1" t="s">
        <v>32</v>
      </c>
      <c r="F79" s="1" t="s">
        <v>32</v>
      </c>
      <c r="G79" s="1" t="s">
        <v>189</v>
      </c>
      <c r="H79" s="1" t="s">
        <v>190</v>
      </c>
      <c r="I79" s="1" t="s">
        <v>191</v>
      </c>
      <c r="J79" s="1" t="s">
        <v>192</v>
      </c>
      <c r="K79">
        <v>97</v>
      </c>
      <c r="L79" s="1" t="s">
        <v>193</v>
      </c>
      <c r="M79" s="1" t="s">
        <v>38</v>
      </c>
      <c r="N79" t="s">
        <v>39</v>
      </c>
      <c r="O79" t="s">
        <v>39</v>
      </c>
      <c r="P79">
        <v>74000</v>
      </c>
      <c r="Q79">
        <v>0</v>
      </c>
      <c r="R79">
        <v>0.61023433849497422</v>
      </c>
      <c r="S79">
        <v>0</v>
      </c>
      <c r="T79" s="1" t="s">
        <v>194</v>
      </c>
      <c r="U79">
        <v>0</v>
      </c>
      <c r="V79">
        <v>1</v>
      </c>
      <c r="W79">
        <v>0.93757668577618647</v>
      </c>
      <c r="X79">
        <v>0</v>
      </c>
      <c r="Y79" t="b">
        <v>0</v>
      </c>
      <c r="Z79" t="b">
        <v>0</v>
      </c>
      <c r="AA79" s="1" t="s">
        <v>66</v>
      </c>
      <c r="AB79" s="1" t="s">
        <v>66</v>
      </c>
      <c r="AC79" s="1" t="s">
        <v>42</v>
      </c>
      <c r="AD79" t="s">
        <v>66</v>
      </c>
    </row>
    <row r="80" spans="1:30" x14ac:dyDescent="0.25">
      <c r="A80">
        <v>3</v>
      </c>
      <c r="B80" s="1" t="s">
        <v>75</v>
      </c>
      <c r="C80" s="1" t="s">
        <v>227</v>
      </c>
      <c r="D80" s="1" t="s">
        <v>228</v>
      </c>
      <c r="E80" s="1" t="s">
        <v>32</v>
      </c>
      <c r="F80" s="1" t="s">
        <v>32</v>
      </c>
      <c r="G80" s="1" t="s">
        <v>189</v>
      </c>
      <c r="H80" s="1" t="s">
        <v>190</v>
      </c>
      <c r="I80" s="1" t="s">
        <v>191</v>
      </c>
      <c r="J80" s="1" t="s">
        <v>192</v>
      </c>
      <c r="K80">
        <v>97</v>
      </c>
      <c r="L80" s="1" t="s">
        <v>193</v>
      </c>
      <c r="M80" s="1" t="s">
        <v>38</v>
      </c>
      <c r="N80" t="s">
        <v>39</v>
      </c>
      <c r="O80" t="s">
        <v>39</v>
      </c>
      <c r="P80">
        <v>3500</v>
      </c>
      <c r="Q80">
        <v>0</v>
      </c>
      <c r="R80">
        <v>0.64140955223880602</v>
      </c>
      <c r="S80">
        <v>0</v>
      </c>
      <c r="T80" s="1" t="s">
        <v>194</v>
      </c>
      <c r="U80">
        <v>0</v>
      </c>
      <c r="V80">
        <v>1</v>
      </c>
      <c r="W80">
        <v>0.93634884615006908</v>
      </c>
      <c r="X80">
        <v>0</v>
      </c>
      <c r="Y80" t="b">
        <v>0</v>
      </c>
      <c r="Z80" t="b">
        <v>0</v>
      </c>
      <c r="AA80" s="1" t="s">
        <v>66</v>
      </c>
      <c r="AB80" s="1" t="s">
        <v>66</v>
      </c>
      <c r="AC80" s="1" t="s">
        <v>42</v>
      </c>
      <c r="AD80" t="s">
        <v>66</v>
      </c>
    </row>
    <row r="81" spans="1:30" x14ac:dyDescent="0.25">
      <c r="A81">
        <v>3</v>
      </c>
      <c r="B81" s="1" t="s">
        <v>75</v>
      </c>
      <c r="C81" s="1" t="s">
        <v>229</v>
      </c>
      <c r="D81" s="1" t="s">
        <v>230</v>
      </c>
      <c r="E81" s="1" t="s">
        <v>32</v>
      </c>
      <c r="F81" s="1" t="s">
        <v>32</v>
      </c>
      <c r="G81" s="1" t="s">
        <v>189</v>
      </c>
      <c r="H81" s="1" t="s">
        <v>190</v>
      </c>
      <c r="I81" s="1" t="s">
        <v>191</v>
      </c>
      <c r="J81" s="1" t="s">
        <v>192</v>
      </c>
      <c r="K81">
        <v>97</v>
      </c>
      <c r="L81" s="1" t="s">
        <v>193</v>
      </c>
      <c r="M81" s="1" t="s">
        <v>38</v>
      </c>
      <c r="N81" t="s">
        <v>39</v>
      </c>
      <c r="O81" t="s">
        <v>39</v>
      </c>
      <c r="P81">
        <v>2500</v>
      </c>
      <c r="Q81">
        <v>0</v>
      </c>
      <c r="R81">
        <v>0.69256148148148144</v>
      </c>
      <c r="S81">
        <v>0</v>
      </c>
      <c r="T81" s="1" t="s">
        <v>194</v>
      </c>
      <c r="U81">
        <v>0</v>
      </c>
      <c r="V81">
        <v>1</v>
      </c>
      <c r="W81">
        <v>0.92705919904581757</v>
      </c>
      <c r="X81">
        <v>0</v>
      </c>
      <c r="Y81" t="b">
        <v>0</v>
      </c>
      <c r="Z81" t="b">
        <v>0</v>
      </c>
      <c r="AA81" s="1" t="s">
        <v>66</v>
      </c>
      <c r="AB81" s="1" t="s">
        <v>66</v>
      </c>
      <c r="AC81" s="1" t="s">
        <v>42</v>
      </c>
      <c r="AD81" t="s">
        <v>66</v>
      </c>
    </row>
    <row r="82" spans="1:30" x14ac:dyDescent="0.25">
      <c r="A82">
        <v>3</v>
      </c>
      <c r="B82" s="1" t="s">
        <v>75</v>
      </c>
      <c r="C82" s="1" t="s">
        <v>231</v>
      </c>
      <c r="D82" s="1" t="s">
        <v>232</v>
      </c>
      <c r="E82" s="1" t="s">
        <v>32</v>
      </c>
      <c r="F82" s="1" t="s">
        <v>32</v>
      </c>
      <c r="G82" s="1" t="s">
        <v>189</v>
      </c>
      <c r="H82" s="1" t="s">
        <v>190</v>
      </c>
      <c r="I82" s="1" t="s">
        <v>191</v>
      </c>
      <c r="J82" s="1" t="s">
        <v>192</v>
      </c>
      <c r="K82">
        <v>97</v>
      </c>
      <c r="L82" s="1" t="s">
        <v>193</v>
      </c>
      <c r="M82" s="1" t="s">
        <v>38</v>
      </c>
      <c r="N82" t="s">
        <v>39</v>
      </c>
      <c r="O82" t="s">
        <v>39</v>
      </c>
      <c r="P82">
        <v>12000</v>
      </c>
      <c r="Q82">
        <v>0</v>
      </c>
      <c r="R82">
        <v>0.61665601694915262</v>
      </c>
      <c r="S82">
        <v>0</v>
      </c>
      <c r="T82" s="1" t="s">
        <v>194</v>
      </c>
      <c r="U82">
        <v>0</v>
      </c>
      <c r="V82">
        <v>1</v>
      </c>
      <c r="W82">
        <v>0.93709551432830507</v>
      </c>
      <c r="X82">
        <v>0</v>
      </c>
      <c r="Y82" t="b">
        <v>0</v>
      </c>
      <c r="Z82" t="b">
        <v>0</v>
      </c>
      <c r="AA82" s="1" t="s">
        <v>66</v>
      </c>
      <c r="AB82" s="1" t="s">
        <v>66</v>
      </c>
      <c r="AC82" s="1" t="s">
        <v>42</v>
      </c>
      <c r="AD82" t="s">
        <v>66</v>
      </c>
    </row>
    <row r="83" spans="1:30" x14ac:dyDescent="0.25">
      <c r="A83">
        <v>3</v>
      </c>
      <c r="B83" s="1" t="s">
        <v>75</v>
      </c>
      <c r="C83" s="1" t="s">
        <v>79</v>
      </c>
      <c r="D83" s="1" t="s">
        <v>60</v>
      </c>
      <c r="E83" s="1" t="s">
        <v>32</v>
      </c>
      <c r="F83" s="1" t="s">
        <v>32</v>
      </c>
      <c r="G83" s="1" t="s">
        <v>189</v>
      </c>
      <c r="H83" s="1" t="s">
        <v>190</v>
      </c>
      <c r="I83" s="1" t="s">
        <v>191</v>
      </c>
      <c r="J83" s="1" t="s">
        <v>192</v>
      </c>
      <c r="K83">
        <v>97</v>
      </c>
      <c r="L83" s="1" t="s">
        <v>193</v>
      </c>
      <c r="M83" s="1" t="s">
        <v>38</v>
      </c>
      <c r="N83" t="s">
        <v>39</v>
      </c>
      <c r="O83" t="s">
        <v>39</v>
      </c>
      <c r="P83">
        <v>18000</v>
      </c>
      <c r="Q83">
        <v>0</v>
      </c>
      <c r="R83">
        <v>0.61354871794871801</v>
      </c>
      <c r="S83">
        <v>0</v>
      </c>
      <c r="T83" s="1" t="s">
        <v>194</v>
      </c>
      <c r="U83">
        <v>0</v>
      </c>
      <c r="V83">
        <v>1</v>
      </c>
      <c r="W83">
        <v>0.93643569517101977</v>
      </c>
      <c r="X83">
        <v>0</v>
      </c>
      <c r="Y83" t="b">
        <v>0</v>
      </c>
      <c r="Z83" t="b">
        <v>0</v>
      </c>
      <c r="AA83" s="1" t="s">
        <v>66</v>
      </c>
      <c r="AB83" s="1" t="s">
        <v>66</v>
      </c>
      <c r="AC83" s="1" t="s">
        <v>42</v>
      </c>
      <c r="AD83" t="s">
        <v>66</v>
      </c>
    </row>
    <row r="84" spans="1:30" x14ac:dyDescent="0.25">
      <c r="A84">
        <v>4</v>
      </c>
      <c r="B84" s="1" t="s">
        <v>131</v>
      </c>
      <c r="C84" s="1" t="s">
        <v>132</v>
      </c>
      <c r="D84" s="1" t="s">
        <v>133</v>
      </c>
      <c r="E84" s="1" t="s">
        <v>32</v>
      </c>
      <c r="F84" s="1" t="s">
        <v>32</v>
      </c>
      <c r="G84" s="1" t="s">
        <v>189</v>
      </c>
      <c r="H84" s="1" t="s">
        <v>190</v>
      </c>
      <c r="I84" s="1" t="s">
        <v>191</v>
      </c>
      <c r="J84" s="1" t="s">
        <v>192</v>
      </c>
      <c r="K84">
        <v>97</v>
      </c>
      <c r="L84" s="1" t="s">
        <v>193</v>
      </c>
      <c r="M84" s="1" t="s">
        <v>38</v>
      </c>
      <c r="N84" t="s">
        <v>39</v>
      </c>
      <c r="O84" t="s">
        <v>39</v>
      </c>
      <c r="P84">
        <v>10500</v>
      </c>
      <c r="Q84">
        <v>0</v>
      </c>
      <c r="R84">
        <v>0.61530311890838207</v>
      </c>
      <c r="S84">
        <v>0</v>
      </c>
      <c r="T84" s="1" t="s">
        <v>194</v>
      </c>
      <c r="U84">
        <v>0</v>
      </c>
      <c r="V84">
        <v>1</v>
      </c>
      <c r="W84">
        <v>0.93664397716528258</v>
      </c>
      <c r="X84">
        <v>0</v>
      </c>
      <c r="Y84" t="b">
        <v>0</v>
      </c>
      <c r="Z84" t="b">
        <v>0</v>
      </c>
      <c r="AA84" s="1" t="s">
        <v>66</v>
      </c>
      <c r="AB84" s="1" t="s">
        <v>66</v>
      </c>
      <c r="AC84" s="1" t="s">
        <v>42</v>
      </c>
      <c r="AD84" t="s">
        <v>66</v>
      </c>
    </row>
    <row r="85" spans="1:30" x14ac:dyDescent="0.25">
      <c r="A85">
        <v>4</v>
      </c>
      <c r="B85" s="1" t="s">
        <v>131</v>
      </c>
      <c r="C85" s="1" t="s">
        <v>142</v>
      </c>
      <c r="D85" s="1" t="s">
        <v>143</v>
      </c>
      <c r="E85" s="1" t="s">
        <v>32</v>
      </c>
      <c r="F85" s="1" t="s">
        <v>32</v>
      </c>
      <c r="G85" s="1" t="s">
        <v>189</v>
      </c>
      <c r="H85" s="1" t="s">
        <v>190</v>
      </c>
      <c r="I85" s="1" t="s">
        <v>191</v>
      </c>
      <c r="J85" s="1" t="s">
        <v>192</v>
      </c>
      <c r="K85">
        <v>97</v>
      </c>
      <c r="L85" s="1" t="s">
        <v>193</v>
      </c>
      <c r="M85" s="1" t="s">
        <v>38</v>
      </c>
      <c r="N85" t="s">
        <v>39</v>
      </c>
      <c r="O85" t="s">
        <v>39</v>
      </c>
      <c r="P85">
        <v>6000</v>
      </c>
      <c r="Q85">
        <v>0</v>
      </c>
      <c r="R85">
        <v>0.62736642811848897</v>
      </c>
      <c r="S85">
        <v>0</v>
      </c>
      <c r="T85" s="1" t="s">
        <v>194</v>
      </c>
      <c r="U85">
        <v>0</v>
      </c>
      <c r="V85">
        <v>1</v>
      </c>
      <c r="W85">
        <v>0.9332015845920103</v>
      </c>
      <c r="X85">
        <v>0</v>
      </c>
      <c r="Y85" t="b">
        <v>0</v>
      </c>
      <c r="Z85" t="b">
        <v>0</v>
      </c>
      <c r="AA85" s="1" t="s">
        <v>66</v>
      </c>
      <c r="AB85" s="1" t="s">
        <v>66</v>
      </c>
      <c r="AC85" s="1" t="s">
        <v>42</v>
      </c>
      <c r="AD85" t="s">
        <v>66</v>
      </c>
    </row>
    <row r="86" spans="1:30" x14ac:dyDescent="0.25">
      <c r="A86">
        <v>4</v>
      </c>
      <c r="B86" s="1" t="s">
        <v>131</v>
      </c>
      <c r="C86" s="1" t="s">
        <v>233</v>
      </c>
      <c r="D86" s="1" t="s">
        <v>234</v>
      </c>
      <c r="E86" s="1" t="s">
        <v>32</v>
      </c>
      <c r="F86" s="1" t="s">
        <v>32</v>
      </c>
      <c r="G86" s="1" t="s">
        <v>189</v>
      </c>
      <c r="H86" s="1" t="s">
        <v>190</v>
      </c>
      <c r="I86" s="1" t="s">
        <v>191</v>
      </c>
      <c r="J86" s="1" t="s">
        <v>192</v>
      </c>
      <c r="K86">
        <v>97</v>
      </c>
      <c r="L86" s="1" t="s">
        <v>193</v>
      </c>
      <c r="M86" s="1" t="s">
        <v>38</v>
      </c>
      <c r="N86" t="s">
        <v>39</v>
      </c>
      <c r="O86" t="s">
        <v>39</v>
      </c>
      <c r="P86">
        <v>3500</v>
      </c>
      <c r="Q86">
        <v>0</v>
      </c>
      <c r="R86">
        <v>0.63173060606060605</v>
      </c>
      <c r="S86">
        <v>0</v>
      </c>
      <c r="T86" s="1" t="s">
        <v>194</v>
      </c>
      <c r="U86">
        <v>0</v>
      </c>
      <c r="V86">
        <v>1</v>
      </c>
      <c r="W86">
        <v>0.93500115419379048</v>
      </c>
      <c r="X86">
        <v>0</v>
      </c>
      <c r="Y86" t="b">
        <v>0</v>
      </c>
      <c r="Z86" t="b">
        <v>0</v>
      </c>
      <c r="AA86" s="1" t="s">
        <v>66</v>
      </c>
      <c r="AB86" s="1" t="s">
        <v>66</v>
      </c>
      <c r="AC86" s="1" t="s">
        <v>42</v>
      </c>
      <c r="AD86" t="s">
        <v>66</v>
      </c>
    </row>
    <row r="87" spans="1:30" x14ac:dyDescent="0.25">
      <c r="A87">
        <v>4</v>
      </c>
      <c r="B87" s="1" t="s">
        <v>131</v>
      </c>
      <c r="C87" s="1" t="s">
        <v>235</v>
      </c>
      <c r="D87" s="1" t="s">
        <v>236</v>
      </c>
      <c r="E87" s="1" t="s">
        <v>32</v>
      </c>
      <c r="F87" s="1" t="s">
        <v>32</v>
      </c>
      <c r="G87" s="1" t="s">
        <v>189</v>
      </c>
      <c r="H87" s="1" t="s">
        <v>190</v>
      </c>
      <c r="I87" s="1" t="s">
        <v>191</v>
      </c>
      <c r="J87" s="1" t="s">
        <v>192</v>
      </c>
      <c r="K87">
        <v>97</v>
      </c>
      <c r="L87" s="1" t="s">
        <v>193</v>
      </c>
      <c r="M87" s="1" t="s">
        <v>38</v>
      </c>
      <c r="N87" t="s">
        <v>39</v>
      </c>
      <c r="O87" t="s">
        <v>39</v>
      </c>
      <c r="P87">
        <v>2500</v>
      </c>
      <c r="Q87">
        <v>0</v>
      </c>
      <c r="R87">
        <v>0.65938208333333337</v>
      </c>
      <c r="S87">
        <v>0</v>
      </c>
      <c r="T87" s="1" t="s">
        <v>194</v>
      </c>
      <c r="U87">
        <v>0</v>
      </c>
      <c r="V87">
        <v>1</v>
      </c>
      <c r="W87">
        <v>0.93722562891759154</v>
      </c>
      <c r="X87">
        <v>0</v>
      </c>
      <c r="Y87" t="b">
        <v>0</v>
      </c>
      <c r="Z87" t="b">
        <v>0</v>
      </c>
      <c r="AA87" s="1" t="s">
        <v>66</v>
      </c>
      <c r="AB87" s="1" t="s">
        <v>66</v>
      </c>
      <c r="AC87" s="1" t="s">
        <v>42</v>
      </c>
      <c r="AD87" t="s">
        <v>66</v>
      </c>
    </row>
    <row r="88" spans="1:30" x14ac:dyDescent="0.25">
      <c r="A88">
        <v>4</v>
      </c>
      <c r="B88" s="1" t="s">
        <v>131</v>
      </c>
      <c r="C88" s="1" t="s">
        <v>166</v>
      </c>
      <c r="D88" s="1" t="s">
        <v>105</v>
      </c>
      <c r="E88" s="1" t="s">
        <v>32</v>
      </c>
      <c r="F88" s="1" t="s">
        <v>32</v>
      </c>
      <c r="G88" s="1" t="s">
        <v>189</v>
      </c>
      <c r="H88" s="1" t="s">
        <v>190</v>
      </c>
      <c r="I88" s="1" t="s">
        <v>191</v>
      </c>
      <c r="J88" s="1" t="s">
        <v>192</v>
      </c>
      <c r="K88">
        <v>97</v>
      </c>
      <c r="L88" s="1" t="s">
        <v>193</v>
      </c>
      <c r="M88" s="1" t="s">
        <v>38</v>
      </c>
      <c r="N88" t="s">
        <v>39</v>
      </c>
      <c r="O88" t="s">
        <v>39</v>
      </c>
      <c r="P88">
        <v>142500</v>
      </c>
      <c r="Q88">
        <v>0</v>
      </c>
      <c r="R88">
        <v>0.60990146274489099</v>
      </c>
      <c r="S88">
        <v>0</v>
      </c>
      <c r="T88" s="1" t="s">
        <v>194</v>
      </c>
      <c r="U88">
        <v>0</v>
      </c>
      <c r="V88">
        <v>1</v>
      </c>
      <c r="W88">
        <v>0.9376777496183254</v>
      </c>
      <c r="X88">
        <v>0</v>
      </c>
      <c r="Y88" t="b">
        <v>0</v>
      </c>
      <c r="Z88" t="b">
        <v>0</v>
      </c>
      <c r="AA88" s="1" t="s">
        <v>66</v>
      </c>
      <c r="AB88" s="1" t="s">
        <v>66</v>
      </c>
      <c r="AC88" s="1" t="s">
        <v>42</v>
      </c>
      <c r="AD88" t="s">
        <v>66</v>
      </c>
    </row>
    <row r="89" spans="1:30" x14ac:dyDescent="0.25">
      <c r="A89">
        <v>5</v>
      </c>
      <c r="B89" s="1" t="s">
        <v>145</v>
      </c>
      <c r="C89" s="1" t="s">
        <v>146</v>
      </c>
      <c r="D89" s="1" t="s">
        <v>44</v>
      </c>
      <c r="E89" s="1" t="s">
        <v>32</v>
      </c>
      <c r="F89" s="1" t="s">
        <v>32</v>
      </c>
      <c r="G89" s="1" t="s">
        <v>189</v>
      </c>
      <c r="H89" s="1" t="s">
        <v>190</v>
      </c>
      <c r="I89" s="1" t="s">
        <v>191</v>
      </c>
      <c r="J89" s="1" t="s">
        <v>192</v>
      </c>
      <c r="K89">
        <v>97</v>
      </c>
      <c r="L89" s="1" t="s">
        <v>193</v>
      </c>
      <c r="M89" s="1" t="s">
        <v>38</v>
      </c>
      <c r="N89" t="s">
        <v>39</v>
      </c>
      <c r="O89" t="s">
        <v>39</v>
      </c>
      <c r="P89">
        <v>16000</v>
      </c>
      <c r="Q89">
        <v>0</v>
      </c>
      <c r="R89">
        <v>0.61426500237004267</v>
      </c>
      <c r="S89">
        <v>0</v>
      </c>
      <c r="T89" s="1" t="s">
        <v>194</v>
      </c>
      <c r="U89">
        <v>0</v>
      </c>
      <c r="V89">
        <v>1</v>
      </c>
      <c r="W89">
        <v>0.93735736075285181</v>
      </c>
      <c r="X89">
        <v>0</v>
      </c>
      <c r="Y89" t="b">
        <v>0</v>
      </c>
      <c r="Z89" t="b">
        <v>0</v>
      </c>
      <c r="AA89" s="1" t="s">
        <v>66</v>
      </c>
      <c r="AB89" s="1" t="s">
        <v>66</v>
      </c>
      <c r="AC89" s="1" t="s">
        <v>42</v>
      </c>
      <c r="AD89" t="s">
        <v>66</v>
      </c>
    </row>
    <row r="90" spans="1:30" x14ac:dyDescent="0.25">
      <c r="A90">
        <v>5</v>
      </c>
      <c r="B90" s="1" t="s">
        <v>145</v>
      </c>
      <c r="C90" s="1" t="s">
        <v>237</v>
      </c>
      <c r="D90" s="1" t="s">
        <v>105</v>
      </c>
      <c r="E90" s="1" t="s">
        <v>32</v>
      </c>
      <c r="F90" s="1" t="s">
        <v>32</v>
      </c>
      <c r="G90" s="1" t="s">
        <v>189</v>
      </c>
      <c r="H90" s="1" t="s">
        <v>190</v>
      </c>
      <c r="I90" s="1" t="s">
        <v>191</v>
      </c>
      <c r="J90" s="1" t="s">
        <v>192</v>
      </c>
      <c r="K90">
        <v>97</v>
      </c>
      <c r="L90" s="1" t="s">
        <v>193</v>
      </c>
      <c r="M90" s="1" t="s">
        <v>38</v>
      </c>
      <c r="N90" t="s">
        <v>39</v>
      </c>
      <c r="O90" t="s">
        <v>39</v>
      </c>
      <c r="P90">
        <v>12000</v>
      </c>
      <c r="Q90">
        <v>0</v>
      </c>
      <c r="R90">
        <v>0.61142605781315451</v>
      </c>
      <c r="S90">
        <v>0</v>
      </c>
      <c r="T90" s="1" t="s">
        <v>194</v>
      </c>
      <c r="U90">
        <v>0</v>
      </c>
      <c r="V90">
        <v>1</v>
      </c>
      <c r="W90">
        <v>0.93760519374367279</v>
      </c>
      <c r="X90">
        <v>0</v>
      </c>
      <c r="Y90" t="b">
        <v>0</v>
      </c>
      <c r="Z90" t="b">
        <v>0</v>
      </c>
      <c r="AA90" s="1" t="s">
        <v>66</v>
      </c>
      <c r="AB90" s="1" t="s">
        <v>66</v>
      </c>
      <c r="AC90" s="1" t="s">
        <v>42</v>
      </c>
      <c r="AD90" t="s">
        <v>66</v>
      </c>
    </row>
    <row r="91" spans="1:30" x14ac:dyDescent="0.25">
      <c r="A91">
        <v>6</v>
      </c>
      <c r="B91" s="1" t="s">
        <v>112</v>
      </c>
      <c r="C91" s="1" t="s">
        <v>113</v>
      </c>
      <c r="D91" s="1" t="s">
        <v>114</v>
      </c>
      <c r="E91" s="1" t="s">
        <v>32</v>
      </c>
      <c r="F91" s="1" t="s">
        <v>32</v>
      </c>
      <c r="G91" s="1" t="s">
        <v>189</v>
      </c>
      <c r="H91" s="1" t="s">
        <v>190</v>
      </c>
      <c r="I91" s="1" t="s">
        <v>191</v>
      </c>
      <c r="J91" s="1" t="s">
        <v>192</v>
      </c>
      <c r="K91">
        <v>97</v>
      </c>
      <c r="L91" s="1" t="s">
        <v>193</v>
      </c>
      <c r="M91" s="1" t="s">
        <v>38</v>
      </c>
      <c r="N91" t="s">
        <v>39</v>
      </c>
      <c r="O91" t="s">
        <v>39</v>
      </c>
      <c r="P91">
        <v>3000</v>
      </c>
      <c r="Q91">
        <v>0</v>
      </c>
      <c r="R91">
        <v>0.6505859259259259</v>
      </c>
      <c r="S91">
        <v>0</v>
      </c>
      <c r="T91" s="1" t="s">
        <v>194</v>
      </c>
      <c r="U91">
        <v>0</v>
      </c>
      <c r="V91">
        <v>1</v>
      </c>
      <c r="W91">
        <v>0.93268383707513969</v>
      </c>
      <c r="X91">
        <v>0</v>
      </c>
      <c r="Y91" t="b">
        <v>1</v>
      </c>
      <c r="Z91" t="b">
        <v>0</v>
      </c>
      <c r="AA91" s="1" t="s">
        <v>66</v>
      </c>
      <c r="AB91" s="1" t="s">
        <v>66</v>
      </c>
      <c r="AC91" s="1" t="s">
        <v>42</v>
      </c>
      <c r="AD91" t="s">
        <v>66</v>
      </c>
    </row>
    <row r="92" spans="1:30" x14ac:dyDescent="0.25">
      <c r="A92">
        <v>6</v>
      </c>
      <c r="B92" s="1" t="s">
        <v>112</v>
      </c>
      <c r="C92" s="1" t="s">
        <v>167</v>
      </c>
      <c r="D92" s="1" t="s">
        <v>71</v>
      </c>
      <c r="E92" s="1" t="s">
        <v>32</v>
      </c>
      <c r="F92" s="1" t="s">
        <v>32</v>
      </c>
      <c r="G92" s="1" t="s">
        <v>189</v>
      </c>
      <c r="H92" s="1" t="s">
        <v>190</v>
      </c>
      <c r="I92" s="1" t="s">
        <v>191</v>
      </c>
      <c r="J92" s="1" t="s">
        <v>192</v>
      </c>
      <c r="K92">
        <v>97</v>
      </c>
      <c r="L92" s="1" t="s">
        <v>193</v>
      </c>
      <c r="M92" s="1" t="s">
        <v>38</v>
      </c>
      <c r="N92" t="s">
        <v>39</v>
      </c>
      <c r="O92" t="s">
        <v>39</v>
      </c>
      <c r="P92">
        <v>3000</v>
      </c>
      <c r="Q92">
        <v>0</v>
      </c>
      <c r="R92">
        <v>0.65521535714285706</v>
      </c>
      <c r="S92">
        <v>0</v>
      </c>
      <c r="T92" s="1" t="s">
        <v>194</v>
      </c>
      <c r="U92">
        <v>0</v>
      </c>
      <c r="V92">
        <v>1</v>
      </c>
      <c r="W92">
        <v>0.93526953657087786</v>
      </c>
      <c r="X92">
        <v>0</v>
      </c>
      <c r="Y92" t="b">
        <v>1</v>
      </c>
      <c r="Z92" t="b">
        <v>0</v>
      </c>
      <c r="AA92" s="1" t="s">
        <v>66</v>
      </c>
      <c r="AB92" s="1" t="s">
        <v>66</v>
      </c>
      <c r="AC92" s="1" t="s">
        <v>42</v>
      </c>
      <c r="AD92" t="s">
        <v>66</v>
      </c>
    </row>
    <row r="93" spans="1:30" x14ac:dyDescent="0.25">
      <c r="A93">
        <v>6</v>
      </c>
      <c r="B93" s="1" t="s">
        <v>112</v>
      </c>
      <c r="C93" s="1" t="s">
        <v>238</v>
      </c>
      <c r="D93" s="1" t="s">
        <v>105</v>
      </c>
      <c r="E93" s="1" t="s">
        <v>32</v>
      </c>
      <c r="F93" s="1" t="s">
        <v>32</v>
      </c>
      <c r="G93" s="1" t="s">
        <v>189</v>
      </c>
      <c r="H93" s="1" t="s">
        <v>190</v>
      </c>
      <c r="I93" s="1" t="s">
        <v>191</v>
      </c>
      <c r="J93" s="1" t="s">
        <v>192</v>
      </c>
      <c r="K93">
        <v>97</v>
      </c>
      <c r="L93" s="1" t="s">
        <v>193</v>
      </c>
      <c r="M93" s="1" t="s">
        <v>38</v>
      </c>
      <c r="N93" t="s">
        <v>39</v>
      </c>
      <c r="O93" t="s">
        <v>39</v>
      </c>
      <c r="P93">
        <v>10500</v>
      </c>
      <c r="Q93">
        <v>0</v>
      </c>
      <c r="R93">
        <v>0.61775714968914397</v>
      </c>
      <c r="S93">
        <v>0</v>
      </c>
      <c r="T93" s="1" t="s">
        <v>194</v>
      </c>
      <c r="U93">
        <v>0</v>
      </c>
      <c r="V93">
        <v>1</v>
      </c>
      <c r="W93">
        <v>0.93791996772311315</v>
      </c>
      <c r="X93">
        <v>0</v>
      </c>
      <c r="Y93" t="b">
        <v>1</v>
      </c>
      <c r="Z93" t="b">
        <v>0</v>
      </c>
      <c r="AA93" s="1" t="s">
        <v>66</v>
      </c>
      <c r="AB93" s="1" t="s">
        <v>66</v>
      </c>
      <c r="AC93" s="1" t="s">
        <v>42</v>
      </c>
      <c r="AD93" t="s">
        <v>66</v>
      </c>
    </row>
    <row r="94" spans="1:30" x14ac:dyDescent="0.25">
      <c r="A94">
        <v>7</v>
      </c>
      <c r="B94" s="1" t="s">
        <v>29</v>
      </c>
      <c r="C94" s="1" t="s">
        <v>43</v>
      </c>
      <c r="D94" s="1" t="s">
        <v>44</v>
      </c>
      <c r="E94" s="1" t="s">
        <v>32</v>
      </c>
      <c r="F94" s="1" t="s">
        <v>32</v>
      </c>
      <c r="G94" s="1" t="s">
        <v>189</v>
      </c>
      <c r="H94" s="1" t="s">
        <v>190</v>
      </c>
      <c r="I94" s="1" t="s">
        <v>191</v>
      </c>
      <c r="J94" s="1" t="s">
        <v>192</v>
      </c>
      <c r="K94">
        <v>97</v>
      </c>
      <c r="L94" s="1" t="s">
        <v>193</v>
      </c>
      <c r="M94" s="1" t="s">
        <v>38</v>
      </c>
      <c r="N94" t="s">
        <v>39</v>
      </c>
      <c r="O94" t="s">
        <v>39</v>
      </c>
      <c r="P94">
        <v>984000</v>
      </c>
      <c r="Q94">
        <v>0</v>
      </c>
      <c r="R94">
        <v>0.60882316575975093</v>
      </c>
      <c r="S94">
        <v>0</v>
      </c>
      <c r="T94" s="1" t="s">
        <v>194</v>
      </c>
      <c r="U94">
        <v>1</v>
      </c>
      <c r="V94">
        <v>1</v>
      </c>
      <c r="W94">
        <v>0.93783079843594719</v>
      </c>
      <c r="X94">
        <v>0</v>
      </c>
      <c r="Y94" t="b">
        <v>0</v>
      </c>
      <c r="Z94" t="b">
        <v>0</v>
      </c>
      <c r="AA94" s="1" t="s">
        <v>41</v>
      </c>
      <c r="AB94" s="1" t="s">
        <v>44</v>
      </c>
      <c r="AC94" s="1" t="s">
        <v>42</v>
      </c>
      <c r="AD94" t="s">
        <v>850</v>
      </c>
    </row>
    <row r="95" spans="1:30" x14ac:dyDescent="0.25">
      <c r="A95">
        <v>7</v>
      </c>
      <c r="B95" s="1" t="s">
        <v>29</v>
      </c>
      <c r="C95" s="1" t="s">
        <v>30</v>
      </c>
      <c r="D95" s="1" t="s">
        <v>31</v>
      </c>
      <c r="E95" s="1" t="s">
        <v>32</v>
      </c>
      <c r="F95" s="1" t="s">
        <v>32</v>
      </c>
      <c r="G95" s="1" t="s">
        <v>189</v>
      </c>
      <c r="H95" s="1" t="s">
        <v>190</v>
      </c>
      <c r="I95" s="1" t="s">
        <v>191</v>
      </c>
      <c r="J95" s="1" t="s">
        <v>192</v>
      </c>
      <c r="K95">
        <v>97</v>
      </c>
      <c r="L95" s="1" t="s">
        <v>193</v>
      </c>
      <c r="M95" s="1" t="s">
        <v>38</v>
      </c>
      <c r="N95" t="s">
        <v>39</v>
      </c>
      <c r="O95" t="s">
        <v>39</v>
      </c>
      <c r="P95">
        <v>35500</v>
      </c>
      <c r="Q95">
        <v>0</v>
      </c>
      <c r="R95">
        <v>0.61163824655979571</v>
      </c>
      <c r="S95">
        <v>0</v>
      </c>
      <c r="T95" s="1" t="s">
        <v>194</v>
      </c>
      <c r="U95">
        <v>1</v>
      </c>
      <c r="V95">
        <v>1</v>
      </c>
      <c r="W95">
        <v>0.93750240967821841</v>
      </c>
      <c r="X95">
        <v>0</v>
      </c>
      <c r="Y95" t="b">
        <v>0</v>
      </c>
      <c r="Z95" t="b">
        <v>0</v>
      </c>
      <c r="AA95" s="1" t="s">
        <v>41</v>
      </c>
      <c r="AB95" s="1" t="s">
        <v>31</v>
      </c>
      <c r="AC95" s="1" t="s">
        <v>42</v>
      </c>
      <c r="AD95" t="s">
        <v>850</v>
      </c>
    </row>
    <row r="96" spans="1:30" x14ac:dyDescent="0.25">
      <c r="A96">
        <v>8</v>
      </c>
      <c r="B96" s="1" t="s">
        <v>239</v>
      </c>
      <c r="C96" s="1" t="s">
        <v>32</v>
      </c>
      <c r="D96" s="1" t="s">
        <v>32</v>
      </c>
      <c r="E96" s="1" t="s">
        <v>32</v>
      </c>
      <c r="F96" s="1" t="s">
        <v>32</v>
      </c>
      <c r="G96" s="1" t="s">
        <v>189</v>
      </c>
      <c r="H96" s="1" t="s">
        <v>190</v>
      </c>
      <c r="I96" s="1" t="s">
        <v>191</v>
      </c>
      <c r="J96" s="1" t="s">
        <v>192</v>
      </c>
      <c r="K96">
        <v>97</v>
      </c>
      <c r="L96" s="1" t="s">
        <v>193</v>
      </c>
      <c r="M96" s="1" t="s">
        <v>38</v>
      </c>
      <c r="N96" t="s">
        <v>39</v>
      </c>
      <c r="O96" t="s">
        <v>39</v>
      </c>
      <c r="P96">
        <v>91000</v>
      </c>
      <c r="Q96">
        <v>0</v>
      </c>
      <c r="R96">
        <v>0.6092263186813186</v>
      </c>
      <c r="S96">
        <v>0</v>
      </c>
      <c r="T96" s="1" t="s">
        <v>194</v>
      </c>
      <c r="U96">
        <v>0</v>
      </c>
      <c r="V96">
        <v>1</v>
      </c>
      <c r="W96">
        <v>0.93785833674287344</v>
      </c>
      <c r="X96">
        <v>0</v>
      </c>
      <c r="Y96" t="b">
        <v>1</v>
      </c>
      <c r="Z96" t="b">
        <v>0</v>
      </c>
      <c r="AA96" s="1" t="s">
        <v>66</v>
      </c>
      <c r="AB96" s="1" t="s">
        <v>66</v>
      </c>
      <c r="AC96" s="1" t="s">
        <v>42</v>
      </c>
      <c r="AD96" t="s">
        <v>66</v>
      </c>
    </row>
    <row r="97" spans="1:30" x14ac:dyDescent="0.25">
      <c r="A97">
        <v>9</v>
      </c>
      <c r="B97" s="1" t="s">
        <v>240</v>
      </c>
      <c r="C97" s="1" t="s">
        <v>32</v>
      </c>
      <c r="D97" s="1" t="s">
        <v>32</v>
      </c>
      <c r="E97" s="1" t="s">
        <v>32</v>
      </c>
      <c r="F97" s="1" t="s">
        <v>32</v>
      </c>
      <c r="G97" s="1" t="s">
        <v>189</v>
      </c>
      <c r="H97" s="1" t="s">
        <v>190</v>
      </c>
      <c r="I97" s="1" t="s">
        <v>191</v>
      </c>
      <c r="J97" s="1" t="s">
        <v>192</v>
      </c>
      <c r="K97">
        <v>97</v>
      </c>
      <c r="L97" s="1" t="s">
        <v>193</v>
      </c>
      <c r="M97" s="1" t="s">
        <v>38</v>
      </c>
      <c r="N97" t="s">
        <v>39</v>
      </c>
      <c r="O97" t="s">
        <v>39</v>
      </c>
      <c r="P97">
        <v>76000</v>
      </c>
      <c r="Q97">
        <v>0</v>
      </c>
      <c r="R97">
        <v>0.61021334565375218</v>
      </c>
      <c r="S97">
        <v>0</v>
      </c>
      <c r="T97" s="1" t="s">
        <v>194</v>
      </c>
      <c r="U97">
        <v>0</v>
      </c>
      <c r="V97">
        <v>1</v>
      </c>
      <c r="W97">
        <v>0.93769557849786533</v>
      </c>
      <c r="X97">
        <v>0</v>
      </c>
      <c r="Y97" t="b">
        <v>1</v>
      </c>
      <c r="Z97" t="b">
        <v>0</v>
      </c>
      <c r="AA97" s="1" t="s">
        <v>66</v>
      </c>
      <c r="AB97" s="1" t="s">
        <v>66</v>
      </c>
      <c r="AC97" s="1" t="s">
        <v>42</v>
      </c>
      <c r="AD97" t="s">
        <v>66</v>
      </c>
    </row>
    <row r="98" spans="1:30" x14ac:dyDescent="0.25">
      <c r="A98">
        <v>10</v>
      </c>
      <c r="B98" s="1" t="s">
        <v>168</v>
      </c>
      <c r="C98" s="1" t="s">
        <v>241</v>
      </c>
      <c r="D98" s="1" t="s">
        <v>242</v>
      </c>
      <c r="E98" s="1" t="s">
        <v>32</v>
      </c>
      <c r="F98" s="1" t="s">
        <v>32</v>
      </c>
      <c r="G98" s="1" t="s">
        <v>189</v>
      </c>
      <c r="H98" s="1" t="s">
        <v>190</v>
      </c>
      <c r="I98" s="1" t="s">
        <v>191</v>
      </c>
      <c r="J98" s="1" t="s">
        <v>192</v>
      </c>
      <c r="K98">
        <v>97</v>
      </c>
      <c r="L98" s="1" t="s">
        <v>193</v>
      </c>
      <c r="M98" s="1" t="s">
        <v>38</v>
      </c>
      <c r="N98" t="s">
        <v>39</v>
      </c>
      <c r="O98" t="s">
        <v>39</v>
      </c>
      <c r="P98">
        <v>46000</v>
      </c>
      <c r="Q98">
        <v>0</v>
      </c>
      <c r="R98">
        <v>0.6089109782608696</v>
      </c>
      <c r="S98">
        <v>0</v>
      </c>
      <c r="T98" s="1" t="s">
        <v>194</v>
      </c>
      <c r="U98">
        <v>0</v>
      </c>
      <c r="V98">
        <v>1</v>
      </c>
      <c r="W98">
        <v>0.93784615721368647</v>
      </c>
      <c r="X98">
        <v>0</v>
      </c>
      <c r="Y98" t="b">
        <v>1</v>
      </c>
      <c r="Z98" t="b">
        <v>0</v>
      </c>
      <c r="AA98" s="1" t="s">
        <v>66</v>
      </c>
      <c r="AB98" s="1" t="s">
        <v>66</v>
      </c>
      <c r="AC98" s="1" t="s">
        <v>42</v>
      </c>
      <c r="AD98" t="s">
        <v>66</v>
      </c>
    </row>
    <row r="99" spans="1:30" x14ac:dyDescent="0.25">
      <c r="A99">
        <v>10</v>
      </c>
      <c r="B99" s="1" t="s">
        <v>168</v>
      </c>
      <c r="C99" s="1" t="s">
        <v>243</v>
      </c>
      <c r="D99" s="1" t="s">
        <v>244</v>
      </c>
      <c r="E99" s="1" t="s">
        <v>32</v>
      </c>
      <c r="F99" s="1" t="s">
        <v>32</v>
      </c>
      <c r="G99" s="1" t="s">
        <v>189</v>
      </c>
      <c r="H99" s="1" t="s">
        <v>190</v>
      </c>
      <c r="I99" s="1" t="s">
        <v>191</v>
      </c>
      <c r="J99" s="1" t="s">
        <v>192</v>
      </c>
      <c r="K99">
        <v>97</v>
      </c>
      <c r="L99" s="1" t="s">
        <v>193</v>
      </c>
      <c r="M99" s="1" t="s">
        <v>38</v>
      </c>
      <c r="N99" t="s">
        <v>39</v>
      </c>
      <c r="O99" t="s">
        <v>39</v>
      </c>
      <c r="P99">
        <v>18500</v>
      </c>
      <c r="Q99">
        <v>0</v>
      </c>
      <c r="R99">
        <v>0.61520154269972449</v>
      </c>
      <c r="S99">
        <v>0</v>
      </c>
      <c r="T99" s="1" t="s">
        <v>194</v>
      </c>
      <c r="U99">
        <v>0</v>
      </c>
      <c r="V99">
        <v>1</v>
      </c>
      <c r="W99">
        <v>0.9368943305457228</v>
      </c>
      <c r="X99">
        <v>0</v>
      </c>
      <c r="Y99" t="b">
        <v>1</v>
      </c>
      <c r="Z99" t="b">
        <v>0</v>
      </c>
      <c r="AA99" s="1" t="s">
        <v>66</v>
      </c>
      <c r="AB99" s="1" t="s">
        <v>66</v>
      </c>
      <c r="AC99" s="1" t="s">
        <v>42</v>
      </c>
      <c r="AD99" t="s">
        <v>66</v>
      </c>
    </row>
    <row r="100" spans="1:30" x14ac:dyDescent="0.25">
      <c r="A100">
        <v>10</v>
      </c>
      <c r="B100" s="1" t="s">
        <v>168</v>
      </c>
      <c r="C100" s="1" t="s">
        <v>169</v>
      </c>
      <c r="D100" s="1" t="s">
        <v>170</v>
      </c>
      <c r="E100" s="1" t="s">
        <v>32</v>
      </c>
      <c r="F100" s="1" t="s">
        <v>32</v>
      </c>
      <c r="G100" s="1" t="s">
        <v>189</v>
      </c>
      <c r="H100" s="1" t="s">
        <v>190</v>
      </c>
      <c r="I100" s="1" t="s">
        <v>191</v>
      </c>
      <c r="J100" s="1" t="s">
        <v>192</v>
      </c>
      <c r="K100">
        <v>97</v>
      </c>
      <c r="L100" s="1" t="s">
        <v>193</v>
      </c>
      <c r="M100" s="1" t="s">
        <v>38</v>
      </c>
      <c r="N100" t="s">
        <v>39</v>
      </c>
      <c r="O100" t="s">
        <v>39</v>
      </c>
      <c r="P100">
        <v>2500</v>
      </c>
      <c r="Q100">
        <v>0</v>
      </c>
      <c r="R100">
        <v>0.6461731914893617</v>
      </c>
      <c r="S100">
        <v>0</v>
      </c>
      <c r="T100" s="1" t="s">
        <v>194</v>
      </c>
      <c r="U100">
        <v>0</v>
      </c>
      <c r="V100">
        <v>1</v>
      </c>
      <c r="W100">
        <v>0.93537558546488353</v>
      </c>
      <c r="X100">
        <v>0</v>
      </c>
      <c r="Y100" t="b">
        <v>1</v>
      </c>
      <c r="Z100" t="b">
        <v>0</v>
      </c>
      <c r="AA100" s="1" t="s">
        <v>66</v>
      </c>
      <c r="AB100" s="1" t="s">
        <v>66</v>
      </c>
      <c r="AC100" s="1" t="s">
        <v>42</v>
      </c>
      <c r="AD100" t="s">
        <v>66</v>
      </c>
    </row>
    <row r="101" spans="1:30" x14ac:dyDescent="0.25">
      <c r="A101">
        <v>10</v>
      </c>
      <c r="B101" s="1" t="s">
        <v>168</v>
      </c>
      <c r="C101" s="1" t="s">
        <v>245</v>
      </c>
      <c r="D101" s="1" t="s">
        <v>101</v>
      </c>
      <c r="E101" s="1" t="s">
        <v>32</v>
      </c>
      <c r="F101" s="1" t="s">
        <v>32</v>
      </c>
      <c r="G101" s="1" t="s">
        <v>189</v>
      </c>
      <c r="H101" s="1" t="s">
        <v>190</v>
      </c>
      <c r="I101" s="1" t="s">
        <v>191</v>
      </c>
      <c r="J101" s="1" t="s">
        <v>192</v>
      </c>
      <c r="K101">
        <v>97</v>
      </c>
      <c r="L101" s="1" t="s">
        <v>193</v>
      </c>
      <c r="M101" s="1" t="s">
        <v>38</v>
      </c>
      <c r="N101" t="s">
        <v>39</v>
      </c>
      <c r="O101" t="s">
        <v>39</v>
      </c>
      <c r="P101">
        <v>58500</v>
      </c>
      <c r="Q101">
        <v>0</v>
      </c>
      <c r="R101">
        <v>0.61025730693408753</v>
      </c>
      <c r="S101">
        <v>0</v>
      </c>
      <c r="T101" s="1" t="s">
        <v>194</v>
      </c>
      <c r="U101">
        <v>0</v>
      </c>
      <c r="V101">
        <v>1</v>
      </c>
      <c r="W101">
        <v>0.93772246917954194</v>
      </c>
      <c r="X101">
        <v>0</v>
      </c>
      <c r="Y101" t="b">
        <v>1</v>
      </c>
      <c r="Z101" t="b">
        <v>0</v>
      </c>
      <c r="AA101" s="1" t="s">
        <v>66</v>
      </c>
      <c r="AB101" s="1" t="s">
        <v>66</v>
      </c>
      <c r="AC101" s="1" t="s">
        <v>42</v>
      </c>
      <c r="AD101" t="s">
        <v>66</v>
      </c>
    </row>
    <row r="102" spans="1:30" x14ac:dyDescent="0.25">
      <c r="A102">
        <v>11</v>
      </c>
      <c r="B102" s="1" t="s">
        <v>58</v>
      </c>
      <c r="C102" s="1" t="s">
        <v>246</v>
      </c>
      <c r="D102" s="1" t="s">
        <v>247</v>
      </c>
      <c r="E102" s="1" t="s">
        <v>32</v>
      </c>
      <c r="F102" s="1" t="s">
        <v>32</v>
      </c>
      <c r="G102" s="1" t="s">
        <v>189</v>
      </c>
      <c r="H102" s="1" t="s">
        <v>190</v>
      </c>
      <c r="I102" s="1" t="s">
        <v>191</v>
      </c>
      <c r="J102" s="1" t="s">
        <v>192</v>
      </c>
      <c r="K102">
        <v>97</v>
      </c>
      <c r="L102" s="1" t="s">
        <v>193</v>
      </c>
      <c r="M102" s="1" t="s">
        <v>38</v>
      </c>
      <c r="N102" t="s">
        <v>39</v>
      </c>
      <c r="O102" t="s">
        <v>39</v>
      </c>
      <c r="P102">
        <v>32000</v>
      </c>
      <c r="Q102">
        <v>0</v>
      </c>
      <c r="R102">
        <v>0.61212016055118357</v>
      </c>
      <c r="S102">
        <v>0</v>
      </c>
      <c r="T102" s="1" t="s">
        <v>194</v>
      </c>
      <c r="U102">
        <v>1</v>
      </c>
      <c r="V102">
        <v>1</v>
      </c>
      <c r="W102">
        <v>0.93726608827829794</v>
      </c>
      <c r="X102">
        <v>0</v>
      </c>
      <c r="Y102" t="b">
        <v>0</v>
      </c>
      <c r="Z102" t="b">
        <v>0</v>
      </c>
      <c r="AA102" s="1" t="s">
        <v>62</v>
      </c>
      <c r="AB102" s="1" t="s">
        <v>55</v>
      </c>
      <c r="AC102" s="1" t="s">
        <v>42</v>
      </c>
      <c r="AD102" t="s">
        <v>850</v>
      </c>
    </row>
    <row r="103" spans="1:30" x14ac:dyDescent="0.25">
      <c r="A103">
        <v>11</v>
      </c>
      <c r="B103" s="1" t="s">
        <v>58</v>
      </c>
      <c r="C103" s="1" t="s">
        <v>248</v>
      </c>
      <c r="D103" s="1" t="s">
        <v>249</v>
      </c>
      <c r="E103" s="1" t="s">
        <v>32</v>
      </c>
      <c r="F103" s="1" t="s">
        <v>32</v>
      </c>
      <c r="G103" s="1" t="s">
        <v>189</v>
      </c>
      <c r="H103" s="1" t="s">
        <v>190</v>
      </c>
      <c r="I103" s="1" t="s">
        <v>191</v>
      </c>
      <c r="J103" s="1" t="s">
        <v>192</v>
      </c>
      <c r="K103">
        <v>97</v>
      </c>
      <c r="L103" s="1" t="s">
        <v>193</v>
      </c>
      <c r="M103" s="1" t="s">
        <v>38</v>
      </c>
      <c r="N103" t="s">
        <v>39</v>
      </c>
      <c r="O103" t="s">
        <v>39</v>
      </c>
      <c r="P103">
        <v>7500</v>
      </c>
      <c r="Q103">
        <v>0</v>
      </c>
      <c r="R103">
        <v>0.62453670360110802</v>
      </c>
      <c r="S103">
        <v>0</v>
      </c>
      <c r="T103" s="1" t="s">
        <v>194</v>
      </c>
      <c r="U103">
        <v>1</v>
      </c>
      <c r="V103">
        <v>1</v>
      </c>
      <c r="W103">
        <v>0.93605677476339944</v>
      </c>
      <c r="X103">
        <v>0</v>
      </c>
      <c r="Y103" t="b">
        <v>0</v>
      </c>
      <c r="Z103" t="b">
        <v>0</v>
      </c>
      <c r="AA103" s="1" t="s">
        <v>54</v>
      </c>
      <c r="AB103" s="1" t="s">
        <v>55</v>
      </c>
      <c r="AC103" s="1" t="s">
        <v>42</v>
      </c>
      <c r="AD103" t="s">
        <v>850</v>
      </c>
    </row>
    <row r="104" spans="1:30" x14ac:dyDescent="0.25">
      <c r="A104">
        <v>11</v>
      </c>
      <c r="B104" s="1" t="s">
        <v>58</v>
      </c>
      <c r="C104" s="1" t="s">
        <v>250</v>
      </c>
      <c r="D104" s="1" t="s">
        <v>251</v>
      </c>
      <c r="E104" s="1" t="s">
        <v>32</v>
      </c>
      <c r="F104" s="1" t="s">
        <v>32</v>
      </c>
      <c r="G104" s="1" t="s">
        <v>189</v>
      </c>
      <c r="H104" s="1" t="s">
        <v>190</v>
      </c>
      <c r="I104" s="1" t="s">
        <v>191</v>
      </c>
      <c r="J104" s="1" t="s">
        <v>192</v>
      </c>
      <c r="K104">
        <v>97</v>
      </c>
      <c r="L104" s="1" t="s">
        <v>193</v>
      </c>
      <c r="M104" s="1" t="s">
        <v>38</v>
      </c>
      <c r="N104" t="s">
        <v>39</v>
      </c>
      <c r="O104" t="s">
        <v>39</v>
      </c>
      <c r="P104">
        <v>3000</v>
      </c>
      <c r="Q104">
        <v>0</v>
      </c>
      <c r="R104">
        <v>0.64881864736005646</v>
      </c>
      <c r="S104">
        <v>0</v>
      </c>
      <c r="T104" s="1" t="s">
        <v>194</v>
      </c>
      <c r="U104">
        <v>1</v>
      </c>
      <c r="V104">
        <v>1</v>
      </c>
      <c r="W104">
        <v>0.93574132025883394</v>
      </c>
      <c r="X104">
        <v>0</v>
      </c>
      <c r="Y104" t="b">
        <v>0</v>
      </c>
      <c r="Z104" t="b">
        <v>0</v>
      </c>
      <c r="AA104" s="1" t="s">
        <v>54</v>
      </c>
      <c r="AB104" s="1" t="s">
        <v>55</v>
      </c>
      <c r="AC104" s="1" t="s">
        <v>42</v>
      </c>
      <c r="AD104" t="s">
        <v>850</v>
      </c>
    </row>
    <row r="105" spans="1:30" x14ac:dyDescent="0.25">
      <c r="A105">
        <v>11</v>
      </c>
      <c r="B105" s="1" t="s">
        <v>58</v>
      </c>
      <c r="C105" s="1" t="s">
        <v>171</v>
      </c>
      <c r="D105" s="1" t="s">
        <v>172</v>
      </c>
      <c r="E105" s="1" t="s">
        <v>32</v>
      </c>
      <c r="F105" s="1" t="s">
        <v>32</v>
      </c>
      <c r="G105" s="1" t="s">
        <v>189</v>
      </c>
      <c r="H105" s="1" t="s">
        <v>190</v>
      </c>
      <c r="I105" s="1" t="s">
        <v>191</v>
      </c>
      <c r="J105" s="1" t="s">
        <v>192</v>
      </c>
      <c r="K105">
        <v>97</v>
      </c>
      <c r="L105" s="1" t="s">
        <v>193</v>
      </c>
      <c r="M105" s="1" t="s">
        <v>38</v>
      </c>
      <c r="N105" t="s">
        <v>39</v>
      </c>
      <c r="O105" t="s">
        <v>39</v>
      </c>
      <c r="P105">
        <v>4000</v>
      </c>
      <c r="Q105">
        <v>0</v>
      </c>
      <c r="R105">
        <v>0.63532828685258969</v>
      </c>
      <c r="S105">
        <v>0</v>
      </c>
      <c r="T105" s="1" t="s">
        <v>194</v>
      </c>
      <c r="U105">
        <v>1</v>
      </c>
      <c r="V105">
        <v>1</v>
      </c>
      <c r="W105">
        <v>0.93503341150438091</v>
      </c>
      <c r="X105">
        <v>0</v>
      </c>
      <c r="Y105" t="b">
        <v>0</v>
      </c>
      <c r="Z105" t="b">
        <v>0</v>
      </c>
      <c r="AA105" s="1" t="s">
        <v>54</v>
      </c>
      <c r="AB105" s="1" t="s">
        <v>173</v>
      </c>
      <c r="AC105" s="1" t="s">
        <v>42</v>
      </c>
      <c r="AD105" t="s">
        <v>850</v>
      </c>
    </row>
    <row r="106" spans="1:30" x14ac:dyDescent="0.25">
      <c r="A106">
        <v>11</v>
      </c>
      <c r="B106" s="1" t="s">
        <v>58</v>
      </c>
      <c r="C106" s="1" t="s">
        <v>252</v>
      </c>
      <c r="D106" s="1" t="s">
        <v>253</v>
      </c>
      <c r="E106" s="1" t="s">
        <v>32</v>
      </c>
      <c r="F106" s="1" t="s">
        <v>32</v>
      </c>
      <c r="G106" s="1" t="s">
        <v>189</v>
      </c>
      <c r="H106" s="1" t="s">
        <v>190</v>
      </c>
      <c r="I106" s="1" t="s">
        <v>191</v>
      </c>
      <c r="J106" s="1" t="s">
        <v>192</v>
      </c>
      <c r="K106">
        <v>97</v>
      </c>
      <c r="L106" s="1" t="s">
        <v>193</v>
      </c>
      <c r="M106" s="1" t="s">
        <v>38</v>
      </c>
      <c r="N106" t="s">
        <v>39</v>
      </c>
      <c r="O106" t="s">
        <v>39</v>
      </c>
      <c r="P106">
        <v>61500</v>
      </c>
      <c r="Q106">
        <v>0</v>
      </c>
      <c r="R106">
        <v>0.61104665055107144</v>
      </c>
      <c r="S106">
        <v>0</v>
      </c>
      <c r="T106" s="1" t="s">
        <v>194</v>
      </c>
      <c r="U106">
        <v>1</v>
      </c>
      <c r="V106">
        <v>1</v>
      </c>
      <c r="W106">
        <v>0.93743771683108224</v>
      </c>
      <c r="X106">
        <v>0</v>
      </c>
      <c r="Y106" t="b">
        <v>0</v>
      </c>
      <c r="Z106" t="b">
        <v>0</v>
      </c>
      <c r="AA106" s="1" t="s">
        <v>62</v>
      </c>
      <c r="AB106" s="1" t="s">
        <v>55</v>
      </c>
      <c r="AC106" s="1" t="s">
        <v>42</v>
      </c>
      <c r="AD106" t="s">
        <v>850</v>
      </c>
    </row>
    <row r="107" spans="1:30" x14ac:dyDescent="0.25">
      <c r="A107">
        <v>11</v>
      </c>
      <c r="B107" s="1" t="s">
        <v>58</v>
      </c>
      <c r="C107" s="1" t="s">
        <v>254</v>
      </c>
      <c r="D107" s="1" t="s">
        <v>255</v>
      </c>
      <c r="E107" s="1" t="s">
        <v>32</v>
      </c>
      <c r="F107" s="1" t="s">
        <v>32</v>
      </c>
      <c r="G107" s="1" t="s">
        <v>189</v>
      </c>
      <c r="H107" s="1" t="s">
        <v>190</v>
      </c>
      <c r="I107" s="1" t="s">
        <v>191</v>
      </c>
      <c r="J107" s="1" t="s">
        <v>192</v>
      </c>
      <c r="K107">
        <v>97</v>
      </c>
      <c r="L107" s="1" t="s">
        <v>193</v>
      </c>
      <c r="M107" s="1" t="s">
        <v>38</v>
      </c>
      <c r="N107" t="s">
        <v>39</v>
      </c>
      <c r="O107" t="s">
        <v>39</v>
      </c>
      <c r="P107">
        <v>23500</v>
      </c>
      <c r="Q107">
        <v>0</v>
      </c>
      <c r="R107">
        <v>0.61371626072635876</v>
      </c>
      <c r="S107">
        <v>0</v>
      </c>
      <c r="T107" s="1" t="s">
        <v>194</v>
      </c>
      <c r="U107">
        <v>1</v>
      </c>
      <c r="V107">
        <v>1</v>
      </c>
      <c r="W107">
        <v>0.93688714903917125</v>
      </c>
      <c r="X107">
        <v>0</v>
      </c>
      <c r="Y107" t="b">
        <v>0</v>
      </c>
      <c r="Z107" t="b">
        <v>0</v>
      </c>
      <c r="AA107" s="1" t="s">
        <v>54</v>
      </c>
      <c r="AB107" s="1" t="s">
        <v>173</v>
      </c>
      <c r="AC107" s="1" t="s">
        <v>42</v>
      </c>
      <c r="AD107" t="s">
        <v>850</v>
      </c>
    </row>
    <row r="108" spans="1:30" x14ac:dyDescent="0.25">
      <c r="A108">
        <v>11</v>
      </c>
      <c r="B108" s="1" t="s">
        <v>58</v>
      </c>
      <c r="C108" s="1" t="s">
        <v>256</v>
      </c>
      <c r="D108" s="1" t="s">
        <v>257</v>
      </c>
      <c r="E108" s="1" t="s">
        <v>32</v>
      </c>
      <c r="F108" s="1" t="s">
        <v>32</v>
      </c>
      <c r="G108" s="1" t="s">
        <v>189</v>
      </c>
      <c r="H108" s="1" t="s">
        <v>190</v>
      </c>
      <c r="I108" s="1" t="s">
        <v>191</v>
      </c>
      <c r="J108" s="1" t="s">
        <v>192</v>
      </c>
      <c r="K108">
        <v>97</v>
      </c>
      <c r="L108" s="1" t="s">
        <v>193</v>
      </c>
      <c r="M108" s="1" t="s">
        <v>38</v>
      </c>
      <c r="N108" t="s">
        <v>39</v>
      </c>
      <c r="O108" t="s">
        <v>39</v>
      </c>
      <c r="P108">
        <v>15000</v>
      </c>
      <c r="Q108">
        <v>0</v>
      </c>
      <c r="R108">
        <v>0.61617471863848472</v>
      </c>
      <c r="S108">
        <v>0</v>
      </c>
      <c r="T108" s="1" t="s">
        <v>194</v>
      </c>
      <c r="U108">
        <v>1</v>
      </c>
      <c r="V108">
        <v>1</v>
      </c>
      <c r="W108">
        <v>0.93630816115801618</v>
      </c>
      <c r="X108">
        <v>0</v>
      </c>
      <c r="Y108" t="b">
        <v>0</v>
      </c>
      <c r="Z108" t="b">
        <v>0</v>
      </c>
      <c r="AA108" s="1" t="s">
        <v>54</v>
      </c>
      <c r="AB108" s="1" t="s">
        <v>173</v>
      </c>
      <c r="AC108" s="1" t="s">
        <v>42</v>
      </c>
      <c r="AD108" t="s">
        <v>850</v>
      </c>
    </row>
    <row r="109" spans="1:30" x14ac:dyDescent="0.25">
      <c r="A109">
        <v>11</v>
      </c>
      <c r="B109" s="1" t="s">
        <v>58</v>
      </c>
      <c r="C109" s="1" t="s">
        <v>258</v>
      </c>
      <c r="D109" s="1" t="s">
        <v>259</v>
      </c>
      <c r="E109" s="1" t="s">
        <v>32</v>
      </c>
      <c r="F109" s="1" t="s">
        <v>32</v>
      </c>
      <c r="G109" s="1" t="s">
        <v>189</v>
      </c>
      <c r="H109" s="1" t="s">
        <v>190</v>
      </c>
      <c r="I109" s="1" t="s">
        <v>191</v>
      </c>
      <c r="J109" s="1" t="s">
        <v>192</v>
      </c>
      <c r="K109">
        <v>97</v>
      </c>
      <c r="L109" s="1" t="s">
        <v>193</v>
      </c>
      <c r="M109" s="1" t="s">
        <v>38</v>
      </c>
      <c r="N109" t="s">
        <v>39</v>
      </c>
      <c r="O109" t="s">
        <v>39</v>
      </c>
      <c r="P109">
        <v>5500</v>
      </c>
      <c r="Q109">
        <v>0</v>
      </c>
      <c r="R109">
        <v>0.6230483460559797</v>
      </c>
      <c r="S109">
        <v>0</v>
      </c>
      <c r="T109" s="1" t="s">
        <v>194</v>
      </c>
      <c r="U109">
        <v>1</v>
      </c>
      <c r="V109">
        <v>1</v>
      </c>
      <c r="W109">
        <v>0.93612882374957951</v>
      </c>
      <c r="X109">
        <v>0</v>
      </c>
      <c r="Y109" t="b">
        <v>0</v>
      </c>
      <c r="Z109" t="b">
        <v>0</v>
      </c>
      <c r="AA109" s="1" t="s">
        <v>54</v>
      </c>
      <c r="AB109" s="1" t="s">
        <v>55</v>
      </c>
      <c r="AC109" s="1" t="s">
        <v>42</v>
      </c>
      <c r="AD109" t="s">
        <v>850</v>
      </c>
    </row>
    <row r="110" spans="1:30" x14ac:dyDescent="0.25">
      <c r="A110">
        <v>11</v>
      </c>
      <c r="B110" s="1" t="s">
        <v>58</v>
      </c>
      <c r="C110" s="1" t="s">
        <v>260</v>
      </c>
      <c r="D110" s="1" t="s">
        <v>261</v>
      </c>
      <c r="E110" s="1" t="s">
        <v>32</v>
      </c>
      <c r="F110" s="1" t="s">
        <v>32</v>
      </c>
      <c r="G110" s="1" t="s">
        <v>189</v>
      </c>
      <c r="H110" s="1" t="s">
        <v>190</v>
      </c>
      <c r="I110" s="1" t="s">
        <v>191</v>
      </c>
      <c r="J110" s="1" t="s">
        <v>192</v>
      </c>
      <c r="K110">
        <v>97</v>
      </c>
      <c r="L110" s="1" t="s">
        <v>193</v>
      </c>
      <c r="M110" s="1" t="s">
        <v>38</v>
      </c>
      <c r="N110" t="s">
        <v>39</v>
      </c>
      <c r="O110" t="s">
        <v>39</v>
      </c>
      <c r="P110">
        <v>2000</v>
      </c>
      <c r="Q110">
        <v>0</v>
      </c>
      <c r="R110">
        <v>0.62380512820512823</v>
      </c>
      <c r="S110">
        <v>0</v>
      </c>
      <c r="T110" s="1" t="s">
        <v>194</v>
      </c>
      <c r="U110">
        <v>1</v>
      </c>
      <c r="V110">
        <v>1</v>
      </c>
      <c r="W110">
        <v>0.93683718521232184</v>
      </c>
      <c r="X110">
        <v>0</v>
      </c>
      <c r="Y110" t="b">
        <v>0</v>
      </c>
      <c r="Z110" t="b">
        <v>0</v>
      </c>
      <c r="AA110" s="1" t="s">
        <v>54</v>
      </c>
      <c r="AB110" s="1" t="s">
        <v>55</v>
      </c>
      <c r="AC110" s="1" t="s">
        <v>42</v>
      </c>
      <c r="AD110" t="s">
        <v>850</v>
      </c>
    </row>
    <row r="111" spans="1:30" x14ac:dyDescent="0.25">
      <c r="A111">
        <v>11</v>
      </c>
      <c r="B111" s="1" t="s">
        <v>58</v>
      </c>
      <c r="C111" s="1" t="s">
        <v>262</v>
      </c>
      <c r="D111" s="1" t="s">
        <v>263</v>
      </c>
      <c r="E111" s="1" t="s">
        <v>32</v>
      </c>
      <c r="F111" s="1" t="s">
        <v>32</v>
      </c>
      <c r="G111" s="1" t="s">
        <v>189</v>
      </c>
      <c r="H111" s="1" t="s">
        <v>190</v>
      </c>
      <c r="I111" s="1" t="s">
        <v>191</v>
      </c>
      <c r="J111" s="1" t="s">
        <v>192</v>
      </c>
      <c r="K111">
        <v>97</v>
      </c>
      <c r="L111" s="1" t="s">
        <v>193</v>
      </c>
      <c r="M111" s="1" t="s">
        <v>38</v>
      </c>
      <c r="N111" t="s">
        <v>39</v>
      </c>
      <c r="O111" t="s">
        <v>39</v>
      </c>
      <c r="P111">
        <v>1500</v>
      </c>
      <c r="Q111">
        <v>0</v>
      </c>
      <c r="R111">
        <v>0.680215652173913</v>
      </c>
      <c r="S111">
        <v>0</v>
      </c>
      <c r="T111" s="1" t="s">
        <v>194</v>
      </c>
      <c r="U111">
        <v>1</v>
      </c>
      <c r="V111">
        <v>1</v>
      </c>
      <c r="W111">
        <v>0.92237021334735503</v>
      </c>
      <c r="X111">
        <v>0</v>
      </c>
      <c r="Y111" t="b">
        <v>0</v>
      </c>
      <c r="Z111" t="b">
        <v>0</v>
      </c>
      <c r="AA111" s="1" t="s">
        <v>54</v>
      </c>
      <c r="AB111" s="1" t="s">
        <v>55</v>
      </c>
      <c r="AC111" s="1" t="s">
        <v>42</v>
      </c>
      <c r="AD111" t="s">
        <v>850</v>
      </c>
    </row>
    <row r="112" spans="1:30" x14ac:dyDescent="0.25">
      <c r="A112">
        <v>11</v>
      </c>
      <c r="B112" s="1" t="s">
        <v>58</v>
      </c>
      <c r="C112" s="1" t="s">
        <v>264</v>
      </c>
      <c r="D112" s="1" t="s">
        <v>265</v>
      </c>
      <c r="E112" s="1" t="s">
        <v>32</v>
      </c>
      <c r="F112" s="1" t="s">
        <v>32</v>
      </c>
      <c r="G112" s="1" t="s">
        <v>189</v>
      </c>
      <c r="H112" s="1" t="s">
        <v>190</v>
      </c>
      <c r="I112" s="1" t="s">
        <v>191</v>
      </c>
      <c r="J112" s="1" t="s">
        <v>192</v>
      </c>
      <c r="K112">
        <v>97</v>
      </c>
      <c r="L112" s="1" t="s">
        <v>193</v>
      </c>
      <c r="M112" s="1" t="s">
        <v>38</v>
      </c>
      <c r="N112" t="s">
        <v>39</v>
      </c>
      <c r="O112" t="s">
        <v>39</v>
      </c>
      <c r="P112">
        <v>6500</v>
      </c>
      <c r="Q112">
        <v>0</v>
      </c>
      <c r="R112">
        <v>0.6228022082018928</v>
      </c>
      <c r="S112">
        <v>0</v>
      </c>
      <c r="T112" s="1" t="s">
        <v>194</v>
      </c>
      <c r="U112">
        <v>1</v>
      </c>
      <c r="V112">
        <v>1</v>
      </c>
      <c r="W112">
        <v>0.93682307135902132</v>
      </c>
      <c r="X112">
        <v>0</v>
      </c>
      <c r="Y112" t="b">
        <v>0</v>
      </c>
      <c r="Z112" t="b">
        <v>0</v>
      </c>
      <c r="AA112" s="1" t="s">
        <v>54</v>
      </c>
      <c r="AB112" s="1" t="s">
        <v>55</v>
      </c>
      <c r="AC112" s="1" t="s">
        <v>42</v>
      </c>
      <c r="AD112" t="s">
        <v>850</v>
      </c>
    </row>
    <row r="113" spans="1:30" x14ac:dyDescent="0.25">
      <c r="A113">
        <v>11</v>
      </c>
      <c r="B113" s="1" t="s">
        <v>58</v>
      </c>
      <c r="C113" s="1" t="s">
        <v>163</v>
      </c>
      <c r="D113" s="1" t="s">
        <v>164</v>
      </c>
      <c r="E113" s="1" t="s">
        <v>32</v>
      </c>
      <c r="F113" s="1" t="s">
        <v>32</v>
      </c>
      <c r="G113" s="1" t="s">
        <v>189</v>
      </c>
      <c r="H113" s="1" t="s">
        <v>190</v>
      </c>
      <c r="I113" s="1" t="s">
        <v>191</v>
      </c>
      <c r="J113" s="1" t="s">
        <v>192</v>
      </c>
      <c r="K113">
        <v>97</v>
      </c>
      <c r="L113" s="1" t="s">
        <v>193</v>
      </c>
      <c r="M113" s="1" t="s">
        <v>38</v>
      </c>
      <c r="N113" t="s">
        <v>39</v>
      </c>
      <c r="O113" t="s">
        <v>39</v>
      </c>
      <c r="P113">
        <v>10500</v>
      </c>
      <c r="Q113">
        <v>0</v>
      </c>
      <c r="R113">
        <v>0.6174134299516908</v>
      </c>
      <c r="S113">
        <v>0</v>
      </c>
      <c r="T113" s="1" t="s">
        <v>194</v>
      </c>
      <c r="U113">
        <v>1</v>
      </c>
      <c r="V113">
        <v>1</v>
      </c>
      <c r="W113">
        <v>0.93727684370387054</v>
      </c>
      <c r="X113">
        <v>0</v>
      </c>
      <c r="Y113" t="b">
        <v>0</v>
      </c>
      <c r="Z113" t="b">
        <v>0</v>
      </c>
      <c r="AA113" s="1" t="s">
        <v>54</v>
      </c>
      <c r="AB113" s="1" t="s">
        <v>55</v>
      </c>
      <c r="AC113" s="1" t="s">
        <v>42</v>
      </c>
      <c r="AD113" t="s">
        <v>850</v>
      </c>
    </row>
    <row r="114" spans="1:30" x14ac:dyDescent="0.25">
      <c r="A114">
        <v>11</v>
      </c>
      <c r="B114" s="1" t="s">
        <v>58</v>
      </c>
      <c r="C114" s="1" t="s">
        <v>82</v>
      </c>
      <c r="D114" s="1" t="s">
        <v>83</v>
      </c>
      <c r="E114" s="1" t="s">
        <v>32</v>
      </c>
      <c r="F114" s="1" t="s">
        <v>32</v>
      </c>
      <c r="G114" s="1" t="s">
        <v>189</v>
      </c>
      <c r="H114" s="1" t="s">
        <v>190</v>
      </c>
      <c r="I114" s="1" t="s">
        <v>191</v>
      </c>
      <c r="J114" s="1" t="s">
        <v>192</v>
      </c>
      <c r="K114">
        <v>97</v>
      </c>
      <c r="L114" s="1" t="s">
        <v>193</v>
      </c>
      <c r="M114" s="1" t="s">
        <v>38</v>
      </c>
      <c r="N114" t="s">
        <v>39</v>
      </c>
      <c r="O114" t="s">
        <v>39</v>
      </c>
      <c r="P114">
        <v>7000</v>
      </c>
      <c r="Q114">
        <v>0</v>
      </c>
      <c r="R114">
        <v>0.62580367647058821</v>
      </c>
      <c r="S114">
        <v>0</v>
      </c>
      <c r="T114" s="1" t="s">
        <v>194</v>
      </c>
      <c r="U114">
        <v>1</v>
      </c>
      <c r="V114">
        <v>1</v>
      </c>
      <c r="W114">
        <v>0.93668289845791197</v>
      </c>
      <c r="X114">
        <v>0</v>
      </c>
      <c r="Y114" t="b">
        <v>0</v>
      </c>
      <c r="Z114" t="b">
        <v>0</v>
      </c>
      <c r="AA114" s="1" t="s">
        <v>54</v>
      </c>
      <c r="AB114" s="1" t="s">
        <v>55</v>
      </c>
      <c r="AC114" s="1" t="s">
        <v>42</v>
      </c>
      <c r="AD114" t="s">
        <v>850</v>
      </c>
    </row>
    <row r="115" spans="1:30" x14ac:dyDescent="0.25">
      <c r="A115">
        <v>11</v>
      </c>
      <c r="B115" s="1" t="s">
        <v>58</v>
      </c>
      <c r="C115" s="1" t="s">
        <v>59</v>
      </c>
      <c r="D115" s="1" t="s">
        <v>60</v>
      </c>
      <c r="E115" s="1" t="s">
        <v>32</v>
      </c>
      <c r="F115" s="1" t="s">
        <v>32</v>
      </c>
      <c r="G115" s="1" t="s">
        <v>189</v>
      </c>
      <c r="H115" s="1" t="s">
        <v>190</v>
      </c>
      <c r="I115" s="1" t="s">
        <v>191</v>
      </c>
      <c r="J115" s="1" t="s">
        <v>192</v>
      </c>
      <c r="K115">
        <v>97</v>
      </c>
      <c r="L115" s="1" t="s">
        <v>193</v>
      </c>
      <c r="M115" s="1" t="s">
        <v>38</v>
      </c>
      <c r="N115" t="s">
        <v>39</v>
      </c>
      <c r="O115" t="s">
        <v>39</v>
      </c>
      <c r="P115">
        <v>27000</v>
      </c>
      <c r="Q115">
        <v>0</v>
      </c>
      <c r="R115">
        <v>0.61324529076056544</v>
      </c>
      <c r="S115">
        <v>0</v>
      </c>
      <c r="T115" s="1" t="s">
        <v>194</v>
      </c>
      <c r="U115">
        <v>1</v>
      </c>
      <c r="V115">
        <v>1</v>
      </c>
      <c r="W115">
        <v>0.93757152251472631</v>
      </c>
      <c r="X115">
        <v>0</v>
      </c>
      <c r="Y115" t="b">
        <v>0</v>
      </c>
      <c r="Z115" t="b">
        <v>0</v>
      </c>
      <c r="AA115" s="1" t="s">
        <v>62</v>
      </c>
      <c r="AB115" s="1" t="s">
        <v>55</v>
      </c>
      <c r="AC115" s="1" t="s">
        <v>42</v>
      </c>
      <c r="AD115" t="s">
        <v>850</v>
      </c>
    </row>
    <row r="116" spans="1:30" x14ac:dyDescent="0.25">
      <c r="A116">
        <v>11</v>
      </c>
      <c r="B116" s="1" t="s">
        <v>58</v>
      </c>
      <c r="C116" s="1" t="s">
        <v>266</v>
      </c>
      <c r="D116" s="1" t="s">
        <v>267</v>
      </c>
      <c r="E116" s="1" t="s">
        <v>32</v>
      </c>
      <c r="F116" s="1" t="s">
        <v>32</v>
      </c>
      <c r="G116" s="1" t="s">
        <v>189</v>
      </c>
      <c r="H116" s="1" t="s">
        <v>190</v>
      </c>
      <c r="I116" s="1" t="s">
        <v>191</v>
      </c>
      <c r="J116" s="1" t="s">
        <v>192</v>
      </c>
      <c r="K116">
        <v>97</v>
      </c>
      <c r="L116" s="1" t="s">
        <v>193</v>
      </c>
      <c r="M116" s="1" t="s">
        <v>38</v>
      </c>
      <c r="N116" t="s">
        <v>39</v>
      </c>
      <c r="O116" t="s">
        <v>39</v>
      </c>
      <c r="P116">
        <v>22000</v>
      </c>
      <c r="Q116">
        <v>0</v>
      </c>
      <c r="R116">
        <v>0.61351805236564083</v>
      </c>
      <c r="S116">
        <v>0</v>
      </c>
      <c r="T116" s="1" t="s">
        <v>194</v>
      </c>
      <c r="U116">
        <v>1</v>
      </c>
      <c r="V116">
        <v>1</v>
      </c>
      <c r="W116">
        <v>0.93736884466699133</v>
      </c>
      <c r="X116">
        <v>0</v>
      </c>
      <c r="Y116" t="b">
        <v>0</v>
      </c>
      <c r="Z116" t="b">
        <v>0</v>
      </c>
      <c r="AA116" s="1" t="s">
        <v>62</v>
      </c>
      <c r="AB116" s="1" t="s">
        <v>55</v>
      </c>
      <c r="AC116" s="1" t="s">
        <v>42</v>
      </c>
      <c r="AD116" t="s">
        <v>850</v>
      </c>
    </row>
    <row r="117" spans="1:30" x14ac:dyDescent="0.25">
      <c r="A117">
        <v>11</v>
      </c>
      <c r="B117" s="1" t="s">
        <v>58</v>
      </c>
      <c r="C117" s="1" t="s">
        <v>268</v>
      </c>
      <c r="D117" s="1" t="s">
        <v>269</v>
      </c>
      <c r="E117" s="1" t="s">
        <v>32</v>
      </c>
      <c r="F117" s="1" t="s">
        <v>32</v>
      </c>
      <c r="G117" s="1" t="s">
        <v>189</v>
      </c>
      <c r="H117" s="1" t="s">
        <v>190</v>
      </c>
      <c r="I117" s="1" t="s">
        <v>191</v>
      </c>
      <c r="J117" s="1" t="s">
        <v>192</v>
      </c>
      <c r="K117">
        <v>97</v>
      </c>
      <c r="L117" s="1" t="s">
        <v>193</v>
      </c>
      <c r="M117" s="1" t="s">
        <v>38</v>
      </c>
      <c r="N117" t="s">
        <v>39</v>
      </c>
      <c r="O117" t="s">
        <v>39</v>
      </c>
      <c r="P117">
        <v>18500</v>
      </c>
      <c r="Q117">
        <v>0</v>
      </c>
      <c r="R117">
        <v>0.6163046866364541</v>
      </c>
      <c r="S117">
        <v>0</v>
      </c>
      <c r="T117" s="1" t="s">
        <v>194</v>
      </c>
      <c r="U117">
        <v>1</v>
      </c>
      <c r="V117">
        <v>1</v>
      </c>
      <c r="W117">
        <v>0.93674222528610207</v>
      </c>
      <c r="X117">
        <v>0</v>
      </c>
      <c r="Y117" t="b">
        <v>0</v>
      </c>
      <c r="Z117" t="b">
        <v>0</v>
      </c>
      <c r="AA117" s="1" t="s">
        <v>54</v>
      </c>
      <c r="AB117" s="1" t="s">
        <v>173</v>
      </c>
      <c r="AC117" s="1" t="s">
        <v>42</v>
      </c>
      <c r="AD117" t="s">
        <v>850</v>
      </c>
    </row>
    <row r="118" spans="1:30" x14ac:dyDescent="0.25">
      <c r="A118">
        <v>11</v>
      </c>
      <c r="B118" s="1" t="s">
        <v>58</v>
      </c>
      <c r="C118" s="1" t="s">
        <v>270</v>
      </c>
      <c r="D118" s="1" t="s">
        <v>271</v>
      </c>
      <c r="E118" s="1" t="s">
        <v>32</v>
      </c>
      <c r="F118" s="1" t="s">
        <v>32</v>
      </c>
      <c r="G118" s="1" t="s">
        <v>189</v>
      </c>
      <c r="H118" s="1" t="s">
        <v>190</v>
      </c>
      <c r="I118" s="1" t="s">
        <v>191</v>
      </c>
      <c r="J118" s="1" t="s">
        <v>192</v>
      </c>
      <c r="K118">
        <v>97</v>
      </c>
      <c r="L118" s="1" t="s">
        <v>193</v>
      </c>
      <c r="M118" s="1" t="s">
        <v>38</v>
      </c>
      <c r="N118" t="s">
        <v>39</v>
      </c>
      <c r="O118" t="s">
        <v>39</v>
      </c>
      <c r="P118">
        <v>1000</v>
      </c>
      <c r="Q118">
        <v>0</v>
      </c>
      <c r="R118">
        <v>0.65457435897435901</v>
      </c>
      <c r="S118">
        <v>0</v>
      </c>
      <c r="T118" s="1" t="s">
        <v>194</v>
      </c>
      <c r="U118">
        <v>1</v>
      </c>
      <c r="V118">
        <v>1</v>
      </c>
      <c r="W118">
        <v>0.93801179015751202</v>
      </c>
      <c r="X118">
        <v>0</v>
      </c>
      <c r="Y118" t="b">
        <v>0</v>
      </c>
      <c r="Z118" t="b">
        <v>0</v>
      </c>
      <c r="AA118" s="1" t="s">
        <v>54</v>
      </c>
      <c r="AB118" s="1" t="s">
        <v>55</v>
      </c>
      <c r="AC118" s="1" t="s">
        <v>42</v>
      </c>
      <c r="AD118" t="s">
        <v>850</v>
      </c>
    </row>
    <row r="119" spans="1:30" x14ac:dyDescent="0.25">
      <c r="A119">
        <v>11</v>
      </c>
      <c r="B119" s="1" t="s">
        <v>58</v>
      </c>
      <c r="C119" s="1" t="s">
        <v>272</v>
      </c>
      <c r="D119" s="1" t="s">
        <v>273</v>
      </c>
      <c r="E119" s="1" t="s">
        <v>32</v>
      </c>
      <c r="F119" s="1" t="s">
        <v>32</v>
      </c>
      <c r="G119" s="1" t="s">
        <v>189</v>
      </c>
      <c r="H119" s="1" t="s">
        <v>190</v>
      </c>
      <c r="I119" s="1" t="s">
        <v>191</v>
      </c>
      <c r="J119" s="1" t="s">
        <v>192</v>
      </c>
      <c r="K119">
        <v>97</v>
      </c>
      <c r="L119" s="1" t="s">
        <v>193</v>
      </c>
      <c r="M119" s="1" t="s">
        <v>38</v>
      </c>
      <c r="N119" t="s">
        <v>39</v>
      </c>
      <c r="O119" t="s">
        <v>39</v>
      </c>
      <c r="P119">
        <v>5000</v>
      </c>
      <c r="Q119">
        <v>0</v>
      </c>
      <c r="R119">
        <v>0.61621539999999997</v>
      </c>
      <c r="S119">
        <v>0</v>
      </c>
      <c r="T119" s="1" t="s">
        <v>194</v>
      </c>
      <c r="U119">
        <v>1</v>
      </c>
      <c r="V119">
        <v>1</v>
      </c>
      <c r="W119">
        <v>0.93812705905413352</v>
      </c>
      <c r="X119">
        <v>0</v>
      </c>
      <c r="Y119" t="b">
        <v>0</v>
      </c>
      <c r="Z119" t="b">
        <v>0</v>
      </c>
      <c r="AA119" s="1" t="s">
        <v>54</v>
      </c>
      <c r="AB119" s="1" t="s">
        <v>55</v>
      </c>
      <c r="AC119" s="1" t="s">
        <v>42</v>
      </c>
      <c r="AD119" t="s">
        <v>850</v>
      </c>
    </row>
    <row r="120" spans="1:30" x14ac:dyDescent="0.25">
      <c r="A120">
        <v>11</v>
      </c>
      <c r="B120" s="1" t="s">
        <v>58</v>
      </c>
      <c r="C120" s="1" t="s">
        <v>274</v>
      </c>
      <c r="D120" s="1" t="s">
        <v>275</v>
      </c>
      <c r="E120" s="1" t="s">
        <v>32</v>
      </c>
      <c r="F120" s="1" t="s">
        <v>32</v>
      </c>
      <c r="G120" s="1" t="s">
        <v>189</v>
      </c>
      <c r="H120" s="1" t="s">
        <v>190</v>
      </c>
      <c r="I120" s="1" t="s">
        <v>191</v>
      </c>
      <c r="J120" s="1" t="s">
        <v>192</v>
      </c>
      <c r="K120">
        <v>97</v>
      </c>
      <c r="L120" s="1" t="s">
        <v>193</v>
      </c>
      <c r="M120" s="1" t="s">
        <v>38</v>
      </c>
      <c r="N120" t="s">
        <v>39</v>
      </c>
      <c r="O120" t="s">
        <v>39</v>
      </c>
      <c r="P120">
        <v>500</v>
      </c>
      <c r="Q120">
        <v>0</v>
      </c>
      <c r="R120">
        <v>0.98930909090909092</v>
      </c>
      <c r="S120">
        <v>0</v>
      </c>
      <c r="T120" s="1" t="s">
        <v>194</v>
      </c>
      <c r="U120">
        <v>1</v>
      </c>
      <c r="V120">
        <v>1</v>
      </c>
      <c r="W120">
        <v>0.88575293386465836</v>
      </c>
      <c r="X120">
        <v>0</v>
      </c>
      <c r="Y120" t="b">
        <v>0</v>
      </c>
      <c r="Z120" t="b">
        <v>0</v>
      </c>
      <c r="AA120" s="1" t="s">
        <v>54</v>
      </c>
      <c r="AB120" s="1" t="s">
        <v>55</v>
      </c>
      <c r="AC120" s="1" t="s">
        <v>42</v>
      </c>
      <c r="AD120" t="s">
        <v>850</v>
      </c>
    </row>
    <row r="121" spans="1:30" x14ac:dyDescent="0.25">
      <c r="A121">
        <v>12</v>
      </c>
      <c r="B121" s="1" t="s">
        <v>63</v>
      </c>
      <c r="C121" s="1" t="s">
        <v>276</v>
      </c>
      <c r="D121" s="1" t="s">
        <v>277</v>
      </c>
      <c r="E121" s="1" t="s">
        <v>32</v>
      </c>
      <c r="F121" s="1" t="s">
        <v>32</v>
      </c>
      <c r="G121" s="1" t="s">
        <v>189</v>
      </c>
      <c r="H121" s="1" t="s">
        <v>190</v>
      </c>
      <c r="I121" s="1" t="s">
        <v>191</v>
      </c>
      <c r="J121" s="1" t="s">
        <v>192</v>
      </c>
      <c r="K121">
        <v>97</v>
      </c>
      <c r="L121" s="1" t="s">
        <v>193</v>
      </c>
      <c r="M121" s="1" t="s">
        <v>38</v>
      </c>
      <c r="N121" t="s">
        <v>39</v>
      </c>
      <c r="O121" t="s">
        <v>39</v>
      </c>
      <c r="P121">
        <v>5000</v>
      </c>
      <c r="Q121">
        <v>0</v>
      </c>
      <c r="R121">
        <v>0.62367148381844084</v>
      </c>
      <c r="S121">
        <v>0</v>
      </c>
      <c r="T121" s="1" t="s">
        <v>194</v>
      </c>
      <c r="U121">
        <v>0</v>
      </c>
      <c r="V121">
        <v>1</v>
      </c>
      <c r="W121">
        <v>0.93732056444586742</v>
      </c>
      <c r="X121">
        <v>0</v>
      </c>
      <c r="Y121" t="b">
        <v>0</v>
      </c>
      <c r="Z121" t="b">
        <v>0</v>
      </c>
      <c r="AA121" s="1" t="s">
        <v>66</v>
      </c>
      <c r="AB121" s="1" t="s">
        <v>66</v>
      </c>
      <c r="AC121" s="1" t="s">
        <v>42</v>
      </c>
      <c r="AD121" t="s">
        <v>66</v>
      </c>
    </row>
    <row r="122" spans="1:30" x14ac:dyDescent="0.25">
      <c r="A122">
        <v>12</v>
      </c>
      <c r="B122" s="1" t="s">
        <v>63</v>
      </c>
      <c r="C122" s="1" t="s">
        <v>174</v>
      </c>
      <c r="D122" s="1" t="s">
        <v>175</v>
      </c>
      <c r="E122" s="1" t="s">
        <v>32</v>
      </c>
      <c r="F122" s="1" t="s">
        <v>32</v>
      </c>
      <c r="G122" s="1" t="s">
        <v>189</v>
      </c>
      <c r="H122" s="1" t="s">
        <v>190</v>
      </c>
      <c r="I122" s="1" t="s">
        <v>191</v>
      </c>
      <c r="J122" s="1" t="s">
        <v>192</v>
      </c>
      <c r="K122">
        <v>97</v>
      </c>
      <c r="L122" s="1" t="s">
        <v>193</v>
      </c>
      <c r="M122" s="1" t="s">
        <v>38</v>
      </c>
      <c r="N122" t="s">
        <v>39</v>
      </c>
      <c r="O122" t="s">
        <v>39</v>
      </c>
      <c r="P122">
        <v>2000</v>
      </c>
      <c r="Q122">
        <v>0</v>
      </c>
      <c r="R122">
        <v>0.69757877813504821</v>
      </c>
      <c r="S122">
        <v>0</v>
      </c>
      <c r="T122" s="1" t="s">
        <v>194</v>
      </c>
      <c r="U122">
        <v>0</v>
      </c>
      <c r="V122">
        <v>1</v>
      </c>
      <c r="W122">
        <v>0.92423481902539462</v>
      </c>
      <c r="X122">
        <v>0</v>
      </c>
      <c r="Y122" t="b">
        <v>0</v>
      </c>
      <c r="Z122" t="b">
        <v>0</v>
      </c>
      <c r="AA122" s="1" t="s">
        <v>66</v>
      </c>
      <c r="AB122" s="1" t="s">
        <v>66</v>
      </c>
      <c r="AC122" s="1" t="s">
        <v>42</v>
      </c>
      <c r="AD122" t="s">
        <v>66</v>
      </c>
    </row>
    <row r="123" spans="1:30" x14ac:dyDescent="0.25">
      <c r="A123">
        <v>12</v>
      </c>
      <c r="B123" s="1" t="s">
        <v>63</v>
      </c>
      <c r="C123" s="1" t="s">
        <v>278</v>
      </c>
      <c r="D123" s="1" t="s">
        <v>279</v>
      </c>
      <c r="E123" s="1" t="s">
        <v>32</v>
      </c>
      <c r="F123" s="1" t="s">
        <v>32</v>
      </c>
      <c r="G123" s="1" t="s">
        <v>189</v>
      </c>
      <c r="H123" s="1" t="s">
        <v>190</v>
      </c>
      <c r="I123" s="1" t="s">
        <v>191</v>
      </c>
      <c r="J123" s="1" t="s">
        <v>192</v>
      </c>
      <c r="K123">
        <v>97</v>
      </c>
      <c r="L123" s="1" t="s">
        <v>193</v>
      </c>
      <c r="M123" s="1" t="s">
        <v>38</v>
      </c>
      <c r="N123" t="s">
        <v>39</v>
      </c>
      <c r="O123" t="s">
        <v>39</v>
      </c>
      <c r="P123">
        <v>13000</v>
      </c>
      <c r="Q123">
        <v>0</v>
      </c>
      <c r="R123">
        <v>0.61323962920046349</v>
      </c>
      <c r="S123">
        <v>0</v>
      </c>
      <c r="T123" s="1" t="s">
        <v>194</v>
      </c>
      <c r="U123">
        <v>0</v>
      </c>
      <c r="V123">
        <v>1</v>
      </c>
      <c r="W123">
        <v>0.93774956140974641</v>
      </c>
      <c r="X123">
        <v>0</v>
      </c>
      <c r="Y123" t="b">
        <v>0</v>
      </c>
      <c r="Z123" t="b">
        <v>0</v>
      </c>
      <c r="AA123" s="1" t="s">
        <v>66</v>
      </c>
      <c r="AB123" s="1" t="s">
        <v>66</v>
      </c>
      <c r="AC123" s="1" t="s">
        <v>42</v>
      </c>
      <c r="AD123" t="s">
        <v>66</v>
      </c>
    </row>
    <row r="124" spans="1:30" x14ac:dyDescent="0.25">
      <c r="A124">
        <v>12</v>
      </c>
      <c r="B124" s="1" t="s">
        <v>63</v>
      </c>
      <c r="C124" s="1" t="s">
        <v>280</v>
      </c>
      <c r="D124" s="1" t="s">
        <v>281</v>
      </c>
      <c r="E124" s="1" t="s">
        <v>32</v>
      </c>
      <c r="F124" s="1" t="s">
        <v>32</v>
      </c>
      <c r="G124" s="1" t="s">
        <v>189</v>
      </c>
      <c r="H124" s="1" t="s">
        <v>190</v>
      </c>
      <c r="I124" s="1" t="s">
        <v>191</v>
      </c>
      <c r="J124" s="1" t="s">
        <v>192</v>
      </c>
      <c r="K124">
        <v>97</v>
      </c>
      <c r="L124" s="1" t="s">
        <v>193</v>
      </c>
      <c r="M124" s="1" t="s">
        <v>38</v>
      </c>
      <c r="N124" t="s">
        <v>39</v>
      </c>
      <c r="O124" t="s">
        <v>39</v>
      </c>
      <c r="P124">
        <v>4500</v>
      </c>
      <c r="Q124">
        <v>0</v>
      </c>
      <c r="R124">
        <v>0.6305510067114094</v>
      </c>
      <c r="S124">
        <v>0</v>
      </c>
      <c r="T124" s="1" t="s">
        <v>194</v>
      </c>
      <c r="U124">
        <v>0</v>
      </c>
      <c r="V124">
        <v>1</v>
      </c>
      <c r="W124">
        <v>0.93825943467868766</v>
      </c>
      <c r="X124">
        <v>0</v>
      </c>
      <c r="Y124" t="b">
        <v>0</v>
      </c>
      <c r="Z124" t="b">
        <v>0</v>
      </c>
      <c r="AA124" s="1" t="s">
        <v>66</v>
      </c>
      <c r="AB124" s="1" t="s">
        <v>66</v>
      </c>
      <c r="AC124" s="1" t="s">
        <v>42</v>
      </c>
      <c r="AD124" t="s">
        <v>66</v>
      </c>
    </row>
    <row r="125" spans="1:30" x14ac:dyDescent="0.25">
      <c r="A125">
        <v>12</v>
      </c>
      <c r="B125" s="1" t="s">
        <v>63</v>
      </c>
      <c r="C125" s="1" t="s">
        <v>64</v>
      </c>
      <c r="D125" s="1" t="s">
        <v>65</v>
      </c>
      <c r="E125" s="1" t="s">
        <v>32</v>
      </c>
      <c r="F125" s="1" t="s">
        <v>32</v>
      </c>
      <c r="G125" s="1" t="s">
        <v>189</v>
      </c>
      <c r="H125" s="1" t="s">
        <v>190</v>
      </c>
      <c r="I125" s="1" t="s">
        <v>191</v>
      </c>
      <c r="J125" s="1" t="s">
        <v>192</v>
      </c>
      <c r="K125">
        <v>97</v>
      </c>
      <c r="L125" s="1" t="s">
        <v>193</v>
      </c>
      <c r="M125" s="1" t="s">
        <v>38</v>
      </c>
      <c r="N125" t="s">
        <v>39</v>
      </c>
      <c r="O125" t="s">
        <v>39</v>
      </c>
      <c r="P125">
        <v>7500</v>
      </c>
      <c r="Q125">
        <v>0</v>
      </c>
      <c r="R125">
        <v>0.62599123365146692</v>
      </c>
      <c r="S125">
        <v>0</v>
      </c>
      <c r="T125" s="1" t="s">
        <v>194</v>
      </c>
      <c r="U125">
        <v>0</v>
      </c>
      <c r="V125">
        <v>1</v>
      </c>
      <c r="W125">
        <v>0.93478160489948414</v>
      </c>
      <c r="X125">
        <v>0</v>
      </c>
      <c r="Y125" t="b">
        <v>0</v>
      </c>
      <c r="Z125" t="b">
        <v>0</v>
      </c>
      <c r="AA125" s="1" t="s">
        <v>66</v>
      </c>
      <c r="AB125" s="1" t="s">
        <v>66</v>
      </c>
      <c r="AC125" s="1" t="s">
        <v>42</v>
      </c>
      <c r="AD125" t="s">
        <v>66</v>
      </c>
    </row>
    <row r="126" spans="1:30" x14ac:dyDescent="0.25">
      <c r="A126">
        <v>12</v>
      </c>
      <c r="B126" s="1" t="s">
        <v>63</v>
      </c>
      <c r="C126" s="1" t="s">
        <v>147</v>
      </c>
      <c r="D126" s="1" t="s">
        <v>148</v>
      </c>
      <c r="E126" s="1" t="s">
        <v>32</v>
      </c>
      <c r="F126" s="1" t="s">
        <v>32</v>
      </c>
      <c r="G126" s="1" t="s">
        <v>189</v>
      </c>
      <c r="H126" s="1" t="s">
        <v>190</v>
      </c>
      <c r="I126" s="1" t="s">
        <v>191</v>
      </c>
      <c r="J126" s="1" t="s">
        <v>192</v>
      </c>
      <c r="K126">
        <v>97</v>
      </c>
      <c r="L126" s="1" t="s">
        <v>193</v>
      </c>
      <c r="M126" s="1" t="s">
        <v>38</v>
      </c>
      <c r="N126" t="s">
        <v>39</v>
      </c>
      <c r="O126" t="s">
        <v>39</v>
      </c>
      <c r="P126">
        <v>3000</v>
      </c>
      <c r="Q126">
        <v>0</v>
      </c>
      <c r="R126">
        <v>0.65052812500000001</v>
      </c>
      <c r="S126">
        <v>0</v>
      </c>
      <c r="T126" s="1" t="s">
        <v>194</v>
      </c>
      <c r="U126">
        <v>0</v>
      </c>
      <c r="V126">
        <v>1</v>
      </c>
      <c r="W126">
        <v>0.92899999810666667</v>
      </c>
      <c r="X126">
        <v>0</v>
      </c>
      <c r="Y126" t="b">
        <v>0</v>
      </c>
      <c r="Z126" t="b">
        <v>0</v>
      </c>
      <c r="AA126" s="1" t="s">
        <v>66</v>
      </c>
      <c r="AB126" s="1" t="s">
        <v>66</v>
      </c>
      <c r="AC126" s="1" t="s">
        <v>42</v>
      </c>
      <c r="AD126" t="s">
        <v>66</v>
      </c>
    </row>
    <row r="127" spans="1:30" x14ac:dyDescent="0.25">
      <c r="A127">
        <v>12</v>
      </c>
      <c r="B127" s="1" t="s">
        <v>63</v>
      </c>
      <c r="C127" s="1" t="s">
        <v>282</v>
      </c>
      <c r="D127" s="1" t="s">
        <v>283</v>
      </c>
      <c r="E127" s="1" t="s">
        <v>32</v>
      </c>
      <c r="F127" s="1" t="s">
        <v>32</v>
      </c>
      <c r="G127" s="1" t="s">
        <v>189</v>
      </c>
      <c r="H127" s="1" t="s">
        <v>190</v>
      </c>
      <c r="I127" s="1" t="s">
        <v>191</v>
      </c>
      <c r="J127" s="1" t="s">
        <v>192</v>
      </c>
      <c r="K127">
        <v>97</v>
      </c>
      <c r="L127" s="1" t="s">
        <v>193</v>
      </c>
      <c r="M127" s="1" t="s">
        <v>38</v>
      </c>
      <c r="N127" t="s">
        <v>39</v>
      </c>
      <c r="O127" t="s">
        <v>39</v>
      </c>
      <c r="P127">
        <v>1000</v>
      </c>
      <c r="Q127">
        <v>0</v>
      </c>
      <c r="R127">
        <v>0.81235892857142844</v>
      </c>
      <c r="S127">
        <v>0</v>
      </c>
      <c r="T127" s="1" t="s">
        <v>194</v>
      </c>
      <c r="U127">
        <v>0</v>
      </c>
      <c r="V127">
        <v>1</v>
      </c>
      <c r="W127">
        <v>0.90147016368761701</v>
      </c>
      <c r="X127">
        <v>0</v>
      </c>
      <c r="Y127" t="b">
        <v>0</v>
      </c>
      <c r="Z127" t="b">
        <v>0</v>
      </c>
      <c r="AA127" s="1" t="s">
        <v>66</v>
      </c>
      <c r="AB127" s="1" t="s">
        <v>66</v>
      </c>
      <c r="AC127" s="1" t="s">
        <v>42</v>
      </c>
      <c r="AD127" t="s">
        <v>66</v>
      </c>
    </row>
    <row r="128" spans="1:30" x14ac:dyDescent="0.25">
      <c r="A128">
        <v>12</v>
      </c>
      <c r="B128" s="1" t="s">
        <v>63</v>
      </c>
      <c r="C128" s="1" t="s">
        <v>284</v>
      </c>
      <c r="D128" s="1" t="s">
        <v>105</v>
      </c>
      <c r="E128" s="1" t="s">
        <v>32</v>
      </c>
      <c r="F128" s="1" t="s">
        <v>32</v>
      </c>
      <c r="G128" s="1" t="s">
        <v>189</v>
      </c>
      <c r="H128" s="1" t="s">
        <v>190</v>
      </c>
      <c r="I128" s="1" t="s">
        <v>191</v>
      </c>
      <c r="J128" s="1" t="s">
        <v>192</v>
      </c>
      <c r="K128">
        <v>97</v>
      </c>
      <c r="L128" s="1" t="s">
        <v>193</v>
      </c>
      <c r="M128" s="1" t="s">
        <v>38</v>
      </c>
      <c r="N128" t="s">
        <v>39</v>
      </c>
      <c r="O128" t="s">
        <v>39</v>
      </c>
      <c r="P128">
        <v>84000</v>
      </c>
      <c r="Q128">
        <v>0</v>
      </c>
      <c r="R128">
        <v>0.61017403715802609</v>
      </c>
      <c r="S128">
        <v>0</v>
      </c>
      <c r="T128" s="1" t="s">
        <v>194</v>
      </c>
      <c r="U128">
        <v>0</v>
      </c>
      <c r="V128">
        <v>1</v>
      </c>
      <c r="W128">
        <v>0.93768980778685429</v>
      </c>
      <c r="X128">
        <v>0</v>
      </c>
      <c r="Y128" t="b">
        <v>0</v>
      </c>
      <c r="Z128" t="b">
        <v>0</v>
      </c>
      <c r="AA128" s="1" t="s">
        <v>66</v>
      </c>
      <c r="AB128" s="1" t="s">
        <v>66</v>
      </c>
      <c r="AC128" s="1" t="s">
        <v>42</v>
      </c>
      <c r="AD128" t="s">
        <v>66</v>
      </c>
    </row>
    <row r="129" spans="1:30" x14ac:dyDescent="0.25">
      <c r="A129">
        <v>13</v>
      </c>
      <c r="B129" s="1" t="s">
        <v>285</v>
      </c>
      <c r="C129" s="1" t="s">
        <v>32</v>
      </c>
      <c r="D129" s="1" t="s">
        <v>32</v>
      </c>
      <c r="E129" s="1" t="s">
        <v>32</v>
      </c>
      <c r="F129" s="1" t="s">
        <v>32</v>
      </c>
      <c r="G129" s="1" t="s">
        <v>189</v>
      </c>
      <c r="H129" s="1" t="s">
        <v>190</v>
      </c>
      <c r="I129" s="1" t="s">
        <v>191</v>
      </c>
      <c r="J129" s="1" t="s">
        <v>192</v>
      </c>
      <c r="K129">
        <v>97</v>
      </c>
      <c r="L129" s="1" t="s">
        <v>193</v>
      </c>
      <c r="M129" s="1" t="s">
        <v>38</v>
      </c>
      <c r="N129" t="s">
        <v>39</v>
      </c>
      <c r="O129" t="s">
        <v>39</v>
      </c>
      <c r="P129">
        <v>4000</v>
      </c>
      <c r="Q129">
        <v>0</v>
      </c>
      <c r="R129">
        <v>0.62284119840555485</v>
      </c>
      <c r="S129">
        <v>0</v>
      </c>
      <c r="T129" s="1" t="s">
        <v>194</v>
      </c>
      <c r="U129">
        <v>0</v>
      </c>
      <c r="V129">
        <v>1</v>
      </c>
      <c r="W129">
        <v>0.93661275687284107</v>
      </c>
      <c r="X129">
        <v>0</v>
      </c>
      <c r="Y129" t="b">
        <v>1</v>
      </c>
      <c r="Z129" t="b">
        <v>0</v>
      </c>
      <c r="AA129" s="1" t="s">
        <v>66</v>
      </c>
      <c r="AB129" s="1" t="s">
        <v>66</v>
      </c>
      <c r="AC129" s="1" t="s">
        <v>42</v>
      </c>
      <c r="AD129" t="s">
        <v>66</v>
      </c>
    </row>
    <row r="130" spans="1:30" x14ac:dyDescent="0.25">
      <c r="A130">
        <v>14</v>
      </c>
      <c r="B130" s="1" t="s">
        <v>286</v>
      </c>
      <c r="C130" s="1" t="s">
        <v>287</v>
      </c>
      <c r="D130" s="1" t="s">
        <v>288</v>
      </c>
      <c r="E130" s="1" t="s">
        <v>32</v>
      </c>
      <c r="F130" s="1" t="s">
        <v>32</v>
      </c>
      <c r="G130" s="1" t="s">
        <v>189</v>
      </c>
      <c r="H130" s="1" t="s">
        <v>190</v>
      </c>
      <c r="I130" s="1" t="s">
        <v>191</v>
      </c>
      <c r="J130" s="1" t="s">
        <v>192</v>
      </c>
      <c r="K130">
        <v>97</v>
      </c>
      <c r="L130" s="1" t="s">
        <v>193</v>
      </c>
      <c r="M130" s="1" t="s">
        <v>38</v>
      </c>
      <c r="N130" t="s">
        <v>39</v>
      </c>
      <c r="O130" t="s">
        <v>39</v>
      </c>
      <c r="P130">
        <v>0</v>
      </c>
      <c r="Q130">
        <v>0</v>
      </c>
      <c r="S130">
        <v>0</v>
      </c>
      <c r="T130" s="1" t="s">
        <v>194</v>
      </c>
      <c r="U130">
        <v>0</v>
      </c>
      <c r="V130">
        <v>1</v>
      </c>
      <c r="W130">
        <v>1</v>
      </c>
      <c r="X130">
        <v>0</v>
      </c>
      <c r="Y130" t="b">
        <v>0</v>
      </c>
      <c r="Z130" t="b">
        <v>0</v>
      </c>
      <c r="AA130" s="1" t="s">
        <v>66</v>
      </c>
      <c r="AB130" s="1" t="s">
        <v>66</v>
      </c>
      <c r="AC130" s="1" t="s">
        <v>42</v>
      </c>
      <c r="AD130" t="s">
        <v>66</v>
      </c>
    </row>
    <row r="131" spans="1:30" x14ac:dyDescent="0.25">
      <c r="A131">
        <v>14</v>
      </c>
      <c r="B131" s="1" t="s">
        <v>286</v>
      </c>
      <c r="C131" s="1" t="s">
        <v>289</v>
      </c>
      <c r="D131" s="1" t="s">
        <v>290</v>
      </c>
      <c r="E131" s="1" t="s">
        <v>32</v>
      </c>
      <c r="F131" s="1" t="s">
        <v>32</v>
      </c>
      <c r="G131" s="1" t="s">
        <v>189</v>
      </c>
      <c r="H131" s="1" t="s">
        <v>190</v>
      </c>
      <c r="I131" s="1" t="s">
        <v>191</v>
      </c>
      <c r="J131" s="1" t="s">
        <v>192</v>
      </c>
      <c r="K131">
        <v>97</v>
      </c>
      <c r="L131" s="1" t="s">
        <v>193</v>
      </c>
      <c r="M131" s="1" t="s">
        <v>38</v>
      </c>
      <c r="N131" t="s">
        <v>39</v>
      </c>
      <c r="O131" t="s">
        <v>39</v>
      </c>
      <c r="P131">
        <v>0</v>
      </c>
      <c r="Q131">
        <v>0</v>
      </c>
      <c r="S131">
        <v>0</v>
      </c>
      <c r="T131" s="1" t="s">
        <v>194</v>
      </c>
      <c r="U131">
        <v>0</v>
      </c>
      <c r="V131">
        <v>1</v>
      </c>
      <c r="W131">
        <v>1</v>
      </c>
      <c r="X131">
        <v>0</v>
      </c>
      <c r="Y131" t="b">
        <v>0</v>
      </c>
      <c r="Z131" t="b">
        <v>0</v>
      </c>
      <c r="AA131" s="1" t="s">
        <v>66</v>
      </c>
      <c r="AB131" s="1" t="s">
        <v>66</v>
      </c>
      <c r="AC131" s="1" t="s">
        <v>42</v>
      </c>
      <c r="AD131" t="s">
        <v>66</v>
      </c>
    </row>
    <row r="132" spans="1:30" x14ac:dyDescent="0.25">
      <c r="A132">
        <v>14</v>
      </c>
      <c r="B132" s="1" t="s">
        <v>286</v>
      </c>
      <c r="C132" s="1" t="s">
        <v>291</v>
      </c>
      <c r="D132" s="1" t="s">
        <v>292</v>
      </c>
      <c r="E132" s="1" t="s">
        <v>32</v>
      </c>
      <c r="F132" s="1" t="s">
        <v>32</v>
      </c>
      <c r="G132" s="1" t="s">
        <v>189</v>
      </c>
      <c r="H132" s="1" t="s">
        <v>190</v>
      </c>
      <c r="I132" s="1" t="s">
        <v>191</v>
      </c>
      <c r="J132" s="1" t="s">
        <v>192</v>
      </c>
      <c r="K132">
        <v>97</v>
      </c>
      <c r="L132" s="1" t="s">
        <v>193</v>
      </c>
      <c r="M132" s="1" t="s">
        <v>38</v>
      </c>
      <c r="N132" t="s">
        <v>39</v>
      </c>
      <c r="O132" t="s">
        <v>39</v>
      </c>
      <c r="P132">
        <v>0</v>
      </c>
      <c r="Q132">
        <v>0</v>
      </c>
      <c r="S132">
        <v>0</v>
      </c>
      <c r="T132" s="1" t="s">
        <v>194</v>
      </c>
      <c r="U132">
        <v>0</v>
      </c>
      <c r="V132">
        <v>1</v>
      </c>
      <c r="W132">
        <v>1</v>
      </c>
      <c r="X132">
        <v>0</v>
      </c>
      <c r="Y132" t="b">
        <v>0</v>
      </c>
      <c r="Z132" t="b">
        <v>0</v>
      </c>
      <c r="AA132" s="1" t="s">
        <v>66</v>
      </c>
      <c r="AB132" s="1" t="s">
        <v>66</v>
      </c>
      <c r="AC132" s="1" t="s">
        <v>42</v>
      </c>
      <c r="AD132" t="s">
        <v>66</v>
      </c>
    </row>
    <row r="133" spans="1:30" x14ac:dyDescent="0.25">
      <c r="A133">
        <v>14</v>
      </c>
      <c r="B133" s="1" t="s">
        <v>286</v>
      </c>
      <c r="C133" s="1" t="s">
        <v>293</v>
      </c>
      <c r="D133" s="1" t="s">
        <v>294</v>
      </c>
      <c r="E133" s="1" t="s">
        <v>32</v>
      </c>
      <c r="F133" s="1" t="s">
        <v>32</v>
      </c>
      <c r="G133" s="1" t="s">
        <v>189</v>
      </c>
      <c r="H133" s="1" t="s">
        <v>190</v>
      </c>
      <c r="I133" s="1" t="s">
        <v>191</v>
      </c>
      <c r="J133" s="1" t="s">
        <v>192</v>
      </c>
      <c r="K133">
        <v>97</v>
      </c>
      <c r="L133" s="1" t="s">
        <v>193</v>
      </c>
      <c r="M133" s="1" t="s">
        <v>38</v>
      </c>
      <c r="N133" t="s">
        <v>39</v>
      </c>
      <c r="O133" t="s">
        <v>39</v>
      </c>
      <c r="P133">
        <v>0</v>
      </c>
      <c r="Q133">
        <v>0</v>
      </c>
      <c r="S133">
        <v>0</v>
      </c>
      <c r="T133" s="1" t="s">
        <v>194</v>
      </c>
      <c r="U133">
        <v>0</v>
      </c>
      <c r="V133">
        <v>1</v>
      </c>
      <c r="W133">
        <v>1</v>
      </c>
      <c r="X133">
        <v>0</v>
      </c>
      <c r="Y133" t="b">
        <v>0</v>
      </c>
      <c r="Z133" t="b">
        <v>0</v>
      </c>
      <c r="AA133" s="1" t="s">
        <v>66</v>
      </c>
      <c r="AB133" s="1" t="s">
        <v>66</v>
      </c>
      <c r="AC133" s="1" t="s">
        <v>42</v>
      </c>
      <c r="AD133" t="s">
        <v>66</v>
      </c>
    </row>
    <row r="134" spans="1:30" x14ac:dyDescent="0.25">
      <c r="A134">
        <v>14</v>
      </c>
      <c r="B134" s="1" t="s">
        <v>286</v>
      </c>
      <c r="C134" s="1" t="s">
        <v>295</v>
      </c>
      <c r="D134" s="1" t="s">
        <v>296</v>
      </c>
      <c r="E134" s="1" t="s">
        <v>32</v>
      </c>
      <c r="F134" s="1" t="s">
        <v>32</v>
      </c>
      <c r="G134" s="1" t="s">
        <v>189</v>
      </c>
      <c r="H134" s="1" t="s">
        <v>190</v>
      </c>
      <c r="I134" s="1" t="s">
        <v>191</v>
      </c>
      <c r="J134" s="1" t="s">
        <v>192</v>
      </c>
      <c r="K134">
        <v>97</v>
      </c>
      <c r="L134" s="1" t="s">
        <v>193</v>
      </c>
      <c r="M134" s="1" t="s">
        <v>38</v>
      </c>
      <c r="N134" t="s">
        <v>39</v>
      </c>
      <c r="O134" t="s">
        <v>39</v>
      </c>
      <c r="P134">
        <v>0</v>
      </c>
      <c r="Q134">
        <v>0</v>
      </c>
      <c r="S134">
        <v>0</v>
      </c>
      <c r="T134" s="1" t="s">
        <v>194</v>
      </c>
      <c r="U134">
        <v>0</v>
      </c>
      <c r="V134">
        <v>1</v>
      </c>
      <c r="W134">
        <v>1</v>
      </c>
      <c r="X134">
        <v>0</v>
      </c>
      <c r="Y134" t="b">
        <v>0</v>
      </c>
      <c r="Z134" t="b">
        <v>0</v>
      </c>
      <c r="AA134" s="1" t="s">
        <v>66</v>
      </c>
      <c r="AB134" s="1" t="s">
        <v>66</v>
      </c>
      <c r="AC134" s="1" t="s">
        <v>42</v>
      </c>
      <c r="AD134" t="s">
        <v>66</v>
      </c>
    </row>
    <row r="135" spans="1:30" x14ac:dyDescent="0.25">
      <c r="A135">
        <v>15</v>
      </c>
      <c r="B135" s="1" t="s">
        <v>50</v>
      </c>
      <c r="C135" s="1" t="s">
        <v>125</v>
      </c>
      <c r="D135" s="1" t="s">
        <v>126</v>
      </c>
      <c r="E135" s="1" t="s">
        <v>32</v>
      </c>
      <c r="F135" s="1" t="s">
        <v>32</v>
      </c>
      <c r="G135" s="1" t="s">
        <v>189</v>
      </c>
      <c r="H135" s="1" t="s">
        <v>190</v>
      </c>
      <c r="I135" s="1" t="s">
        <v>191</v>
      </c>
      <c r="J135" s="1" t="s">
        <v>192</v>
      </c>
      <c r="K135">
        <v>97</v>
      </c>
      <c r="L135" s="1" t="s">
        <v>193</v>
      </c>
      <c r="M135" s="1" t="s">
        <v>38</v>
      </c>
      <c r="N135" t="s">
        <v>39</v>
      </c>
      <c r="O135" t="s">
        <v>39</v>
      </c>
      <c r="P135">
        <v>4500</v>
      </c>
      <c r="Q135">
        <v>0</v>
      </c>
      <c r="R135">
        <v>0.63388768361581915</v>
      </c>
      <c r="S135">
        <v>0</v>
      </c>
      <c r="T135" s="1" t="s">
        <v>194</v>
      </c>
      <c r="U135">
        <v>1</v>
      </c>
      <c r="V135">
        <v>1</v>
      </c>
      <c r="W135">
        <v>0.9377589314895961</v>
      </c>
      <c r="X135">
        <v>0</v>
      </c>
      <c r="Y135" t="b">
        <v>0</v>
      </c>
      <c r="Z135" t="b">
        <v>0</v>
      </c>
      <c r="AA135" s="1" t="s">
        <v>54</v>
      </c>
      <c r="AB135" s="1" t="s">
        <v>55</v>
      </c>
      <c r="AC135" s="1" t="s">
        <v>42</v>
      </c>
      <c r="AD135" t="s">
        <v>850</v>
      </c>
    </row>
    <row r="136" spans="1:30" x14ac:dyDescent="0.25">
      <c r="A136">
        <v>15</v>
      </c>
      <c r="B136" s="1" t="s">
        <v>50</v>
      </c>
      <c r="C136" s="1" t="s">
        <v>51</v>
      </c>
      <c r="D136" s="1" t="s">
        <v>52</v>
      </c>
      <c r="E136" s="1" t="s">
        <v>32</v>
      </c>
      <c r="F136" s="1" t="s">
        <v>32</v>
      </c>
      <c r="G136" s="1" t="s">
        <v>189</v>
      </c>
      <c r="H136" s="1" t="s">
        <v>190</v>
      </c>
      <c r="I136" s="1" t="s">
        <v>191</v>
      </c>
      <c r="J136" s="1" t="s">
        <v>192</v>
      </c>
      <c r="K136">
        <v>97</v>
      </c>
      <c r="L136" s="1" t="s">
        <v>193</v>
      </c>
      <c r="M136" s="1" t="s">
        <v>38</v>
      </c>
      <c r="N136" t="s">
        <v>39</v>
      </c>
      <c r="O136" t="s">
        <v>39</v>
      </c>
      <c r="P136">
        <v>10000</v>
      </c>
      <c r="Q136">
        <v>0</v>
      </c>
      <c r="R136">
        <v>0.61738816753926706</v>
      </c>
      <c r="S136">
        <v>0</v>
      </c>
      <c r="T136" s="1" t="s">
        <v>194</v>
      </c>
      <c r="U136">
        <v>1</v>
      </c>
      <c r="V136">
        <v>1</v>
      </c>
      <c r="W136">
        <v>0.93525855821974502</v>
      </c>
      <c r="X136">
        <v>0</v>
      </c>
      <c r="Y136" t="b">
        <v>0</v>
      </c>
      <c r="Z136" t="b">
        <v>0</v>
      </c>
      <c r="AA136" s="1" t="s">
        <v>54</v>
      </c>
      <c r="AB136" s="1" t="s">
        <v>55</v>
      </c>
      <c r="AC136" s="1" t="s">
        <v>42</v>
      </c>
      <c r="AD136" t="s">
        <v>850</v>
      </c>
    </row>
    <row r="137" spans="1:30" x14ac:dyDescent="0.25">
      <c r="A137">
        <v>15</v>
      </c>
      <c r="B137" s="1" t="s">
        <v>50</v>
      </c>
      <c r="C137" s="1" t="s">
        <v>149</v>
      </c>
      <c r="D137" s="1" t="s">
        <v>150</v>
      </c>
      <c r="E137" s="1" t="s">
        <v>32</v>
      </c>
      <c r="F137" s="1" t="s">
        <v>32</v>
      </c>
      <c r="G137" s="1" t="s">
        <v>189</v>
      </c>
      <c r="H137" s="1" t="s">
        <v>190</v>
      </c>
      <c r="I137" s="1" t="s">
        <v>191</v>
      </c>
      <c r="J137" s="1" t="s">
        <v>192</v>
      </c>
      <c r="K137">
        <v>97</v>
      </c>
      <c r="L137" s="1" t="s">
        <v>193</v>
      </c>
      <c r="M137" s="1" t="s">
        <v>38</v>
      </c>
      <c r="N137" t="s">
        <v>39</v>
      </c>
      <c r="O137" t="s">
        <v>39</v>
      </c>
      <c r="P137">
        <v>5000</v>
      </c>
      <c r="Q137">
        <v>0</v>
      </c>
      <c r="R137">
        <v>0.62371707841031143</v>
      </c>
      <c r="S137">
        <v>0</v>
      </c>
      <c r="T137" s="1" t="s">
        <v>194</v>
      </c>
      <c r="U137">
        <v>1</v>
      </c>
      <c r="V137">
        <v>1</v>
      </c>
      <c r="W137">
        <v>0.93384845978707409</v>
      </c>
      <c r="X137">
        <v>0</v>
      </c>
      <c r="Y137" t="b">
        <v>0</v>
      </c>
      <c r="Z137" t="b">
        <v>0</v>
      </c>
      <c r="AA137" s="1" t="s">
        <v>54</v>
      </c>
      <c r="AB137" s="1" t="s">
        <v>55</v>
      </c>
      <c r="AC137" s="1" t="s">
        <v>42</v>
      </c>
      <c r="AD137" t="s">
        <v>850</v>
      </c>
    </row>
    <row r="138" spans="1:30" x14ac:dyDescent="0.25">
      <c r="A138">
        <v>15</v>
      </c>
      <c r="B138" s="1" t="s">
        <v>50</v>
      </c>
      <c r="C138" s="1" t="s">
        <v>297</v>
      </c>
      <c r="D138" s="1" t="s">
        <v>71</v>
      </c>
      <c r="E138" s="1" t="s">
        <v>32</v>
      </c>
      <c r="F138" s="1" t="s">
        <v>32</v>
      </c>
      <c r="G138" s="1" t="s">
        <v>189</v>
      </c>
      <c r="H138" s="1" t="s">
        <v>190</v>
      </c>
      <c r="I138" s="1" t="s">
        <v>191</v>
      </c>
      <c r="J138" s="1" t="s">
        <v>192</v>
      </c>
      <c r="K138">
        <v>97</v>
      </c>
      <c r="L138" s="1" t="s">
        <v>193</v>
      </c>
      <c r="M138" s="1" t="s">
        <v>38</v>
      </c>
      <c r="N138" t="s">
        <v>39</v>
      </c>
      <c r="O138" t="s">
        <v>39</v>
      </c>
      <c r="P138">
        <v>24500</v>
      </c>
      <c r="Q138">
        <v>0</v>
      </c>
      <c r="R138">
        <v>0.61164391836734699</v>
      </c>
      <c r="S138">
        <v>0</v>
      </c>
      <c r="T138" s="1" t="s">
        <v>194</v>
      </c>
      <c r="U138">
        <v>1</v>
      </c>
      <c r="V138">
        <v>1</v>
      </c>
      <c r="W138">
        <v>0.93795155439713784</v>
      </c>
      <c r="X138">
        <v>0</v>
      </c>
      <c r="Y138" t="b">
        <v>0</v>
      </c>
      <c r="Z138" t="b">
        <v>0</v>
      </c>
      <c r="AA138" s="1" t="s">
        <v>54</v>
      </c>
      <c r="AB138" s="1" t="s">
        <v>298</v>
      </c>
      <c r="AC138" s="1" t="s">
        <v>42</v>
      </c>
      <c r="AD138" t="s">
        <v>850</v>
      </c>
    </row>
    <row r="139" spans="1:30" x14ac:dyDescent="0.25">
      <c r="A139">
        <v>15</v>
      </c>
      <c r="B139" s="1" t="s">
        <v>50</v>
      </c>
      <c r="C139" s="1" t="s">
        <v>299</v>
      </c>
      <c r="D139" s="1" t="s">
        <v>170</v>
      </c>
      <c r="E139" s="1" t="s">
        <v>32</v>
      </c>
      <c r="F139" s="1" t="s">
        <v>32</v>
      </c>
      <c r="G139" s="1" t="s">
        <v>189</v>
      </c>
      <c r="H139" s="1" t="s">
        <v>190</v>
      </c>
      <c r="I139" s="1" t="s">
        <v>191</v>
      </c>
      <c r="J139" s="1" t="s">
        <v>192</v>
      </c>
      <c r="K139">
        <v>97</v>
      </c>
      <c r="L139" s="1" t="s">
        <v>193</v>
      </c>
      <c r="M139" s="1" t="s">
        <v>38</v>
      </c>
      <c r="N139" t="s">
        <v>39</v>
      </c>
      <c r="O139" t="s">
        <v>39</v>
      </c>
      <c r="P139">
        <v>4500</v>
      </c>
      <c r="Q139">
        <v>0</v>
      </c>
      <c r="R139">
        <v>0.64021554285714288</v>
      </c>
      <c r="S139">
        <v>0</v>
      </c>
      <c r="T139" s="1" t="s">
        <v>194</v>
      </c>
      <c r="U139">
        <v>1</v>
      </c>
      <c r="V139">
        <v>1</v>
      </c>
      <c r="W139">
        <v>0.9372904717888646</v>
      </c>
      <c r="X139">
        <v>0</v>
      </c>
      <c r="Y139" t="b">
        <v>0</v>
      </c>
      <c r="Z139" t="b">
        <v>0</v>
      </c>
      <c r="AA139" s="1" t="s">
        <v>54</v>
      </c>
      <c r="AB139" s="1" t="s">
        <v>298</v>
      </c>
      <c r="AC139" s="1" t="s">
        <v>42</v>
      </c>
      <c r="AD139" t="s">
        <v>850</v>
      </c>
    </row>
    <row r="140" spans="1:30" x14ac:dyDescent="0.25">
      <c r="A140">
        <v>15</v>
      </c>
      <c r="B140" s="1" t="s">
        <v>50</v>
      </c>
      <c r="C140" s="1" t="s">
        <v>300</v>
      </c>
      <c r="D140" s="1" t="s">
        <v>301</v>
      </c>
      <c r="E140" s="1" t="s">
        <v>32</v>
      </c>
      <c r="F140" s="1" t="s">
        <v>32</v>
      </c>
      <c r="G140" s="1" t="s">
        <v>189</v>
      </c>
      <c r="H140" s="1" t="s">
        <v>190</v>
      </c>
      <c r="I140" s="1" t="s">
        <v>191</v>
      </c>
      <c r="J140" s="1" t="s">
        <v>192</v>
      </c>
      <c r="K140">
        <v>97</v>
      </c>
      <c r="L140" s="1" t="s">
        <v>193</v>
      </c>
      <c r="M140" s="1" t="s">
        <v>38</v>
      </c>
      <c r="N140" t="s">
        <v>39</v>
      </c>
      <c r="O140" t="s">
        <v>39</v>
      </c>
      <c r="P140">
        <v>14000</v>
      </c>
      <c r="Q140">
        <v>0</v>
      </c>
      <c r="R140">
        <v>0.60950107142857135</v>
      </c>
      <c r="S140">
        <v>0</v>
      </c>
      <c r="T140" s="1" t="s">
        <v>194</v>
      </c>
      <c r="U140">
        <v>1</v>
      </c>
      <c r="V140">
        <v>1</v>
      </c>
      <c r="W140">
        <v>0.93786894474618687</v>
      </c>
      <c r="X140">
        <v>0</v>
      </c>
      <c r="Y140" t="b">
        <v>0</v>
      </c>
      <c r="Z140" t="b">
        <v>0</v>
      </c>
      <c r="AA140" s="1" t="s">
        <v>54</v>
      </c>
      <c r="AB140" s="1" t="s">
        <v>298</v>
      </c>
      <c r="AC140" s="1" t="s">
        <v>42</v>
      </c>
      <c r="AD140" t="s">
        <v>850</v>
      </c>
    </row>
    <row r="141" spans="1:30" x14ac:dyDescent="0.25">
      <c r="A141">
        <v>15</v>
      </c>
      <c r="B141" s="1" t="s">
        <v>50</v>
      </c>
      <c r="C141" s="1" t="s">
        <v>302</v>
      </c>
      <c r="D141" s="1" t="s">
        <v>303</v>
      </c>
      <c r="E141" s="1" t="s">
        <v>32</v>
      </c>
      <c r="F141" s="1" t="s">
        <v>32</v>
      </c>
      <c r="G141" s="1" t="s">
        <v>189</v>
      </c>
      <c r="H141" s="1" t="s">
        <v>190</v>
      </c>
      <c r="I141" s="1" t="s">
        <v>191</v>
      </c>
      <c r="J141" s="1" t="s">
        <v>192</v>
      </c>
      <c r="K141">
        <v>97</v>
      </c>
      <c r="L141" s="1" t="s">
        <v>193</v>
      </c>
      <c r="M141" s="1" t="s">
        <v>38</v>
      </c>
      <c r="N141" t="s">
        <v>39</v>
      </c>
      <c r="O141" t="s">
        <v>39</v>
      </c>
      <c r="P141">
        <v>6500</v>
      </c>
      <c r="Q141">
        <v>0</v>
      </c>
      <c r="R141">
        <v>0.62021538461538461</v>
      </c>
      <c r="S141">
        <v>0</v>
      </c>
      <c r="T141" s="1" t="s">
        <v>194</v>
      </c>
      <c r="U141">
        <v>1</v>
      </c>
      <c r="V141">
        <v>1</v>
      </c>
      <c r="W141">
        <v>0.93827981085135881</v>
      </c>
      <c r="X141">
        <v>0</v>
      </c>
      <c r="Y141" t="b">
        <v>0</v>
      </c>
      <c r="Z141" t="b">
        <v>0</v>
      </c>
      <c r="AA141" s="1" t="s">
        <v>62</v>
      </c>
      <c r="AB141" s="1" t="s">
        <v>173</v>
      </c>
      <c r="AC141" s="1" t="s">
        <v>42</v>
      </c>
      <c r="AD141" t="s">
        <v>850</v>
      </c>
    </row>
    <row r="142" spans="1:30" x14ac:dyDescent="0.25">
      <c r="A142">
        <v>15</v>
      </c>
      <c r="B142" s="1" t="s">
        <v>50</v>
      </c>
      <c r="C142" s="1" t="s">
        <v>304</v>
      </c>
      <c r="D142" s="1" t="s">
        <v>101</v>
      </c>
      <c r="E142" s="1" t="s">
        <v>32</v>
      </c>
      <c r="F142" s="1" t="s">
        <v>32</v>
      </c>
      <c r="G142" s="1" t="s">
        <v>189</v>
      </c>
      <c r="H142" s="1" t="s">
        <v>190</v>
      </c>
      <c r="I142" s="1" t="s">
        <v>191</v>
      </c>
      <c r="J142" s="1" t="s">
        <v>192</v>
      </c>
      <c r="K142">
        <v>97</v>
      </c>
      <c r="L142" s="1" t="s">
        <v>193</v>
      </c>
      <c r="M142" s="1" t="s">
        <v>38</v>
      </c>
      <c r="N142" t="s">
        <v>39</v>
      </c>
      <c r="O142" t="s">
        <v>39</v>
      </c>
      <c r="P142">
        <v>231000</v>
      </c>
      <c r="Q142">
        <v>0</v>
      </c>
      <c r="R142">
        <v>0.60923415025592087</v>
      </c>
      <c r="S142">
        <v>0</v>
      </c>
      <c r="T142" s="1" t="s">
        <v>194</v>
      </c>
      <c r="U142">
        <v>1</v>
      </c>
      <c r="V142">
        <v>1</v>
      </c>
      <c r="W142">
        <v>0.93773464755348201</v>
      </c>
      <c r="X142">
        <v>0</v>
      </c>
      <c r="Y142" t="b">
        <v>0</v>
      </c>
      <c r="Z142" t="b">
        <v>0</v>
      </c>
      <c r="AA142" s="1" t="s">
        <v>62</v>
      </c>
      <c r="AB142" s="1" t="s">
        <v>173</v>
      </c>
      <c r="AC142" s="1" t="s">
        <v>42</v>
      </c>
      <c r="AD142" t="s">
        <v>850</v>
      </c>
    </row>
    <row r="143" spans="1:30" x14ac:dyDescent="0.25">
      <c r="A143">
        <v>16</v>
      </c>
      <c r="B143" s="1" t="s">
        <v>305</v>
      </c>
      <c r="C143" s="1" t="s">
        <v>32</v>
      </c>
      <c r="D143" s="1" t="s">
        <v>32</v>
      </c>
      <c r="E143" s="1" t="s">
        <v>32</v>
      </c>
      <c r="F143" s="1" t="s">
        <v>32</v>
      </c>
      <c r="G143" s="1" t="s">
        <v>189</v>
      </c>
      <c r="H143" s="1" t="s">
        <v>190</v>
      </c>
      <c r="I143" s="1" t="s">
        <v>191</v>
      </c>
      <c r="J143" s="1" t="s">
        <v>192</v>
      </c>
      <c r="K143">
        <v>97</v>
      </c>
      <c r="L143" s="1" t="s">
        <v>193</v>
      </c>
      <c r="M143" s="1" t="s">
        <v>38</v>
      </c>
      <c r="N143" t="s">
        <v>39</v>
      </c>
      <c r="O143" t="s">
        <v>39</v>
      </c>
      <c r="P143">
        <v>12500</v>
      </c>
      <c r="Q143">
        <v>0</v>
      </c>
      <c r="R143">
        <v>0.62064657578576921</v>
      </c>
      <c r="S143">
        <v>0</v>
      </c>
      <c r="T143" s="1" t="s">
        <v>194</v>
      </c>
      <c r="U143">
        <v>0</v>
      </c>
      <c r="V143">
        <v>1</v>
      </c>
      <c r="W143">
        <v>0.93759984648563832</v>
      </c>
      <c r="X143">
        <v>0</v>
      </c>
      <c r="Y143" t="b">
        <v>1</v>
      </c>
      <c r="Z143" t="b">
        <v>0</v>
      </c>
      <c r="AA143" s="1" t="s">
        <v>66</v>
      </c>
      <c r="AB143" s="1" t="s">
        <v>66</v>
      </c>
      <c r="AC143" s="1" t="s">
        <v>42</v>
      </c>
      <c r="AD143" t="s">
        <v>66</v>
      </c>
    </row>
    <row r="144" spans="1:30" x14ac:dyDescent="0.25">
      <c r="A144">
        <v>17</v>
      </c>
      <c r="B144" s="1" t="s">
        <v>306</v>
      </c>
      <c r="C144" s="1" t="s">
        <v>307</v>
      </c>
      <c r="D144" s="1" t="s">
        <v>44</v>
      </c>
      <c r="E144" s="1" t="s">
        <v>32</v>
      </c>
      <c r="F144" s="1" t="s">
        <v>32</v>
      </c>
      <c r="G144" s="1" t="s">
        <v>189</v>
      </c>
      <c r="H144" s="1" t="s">
        <v>190</v>
      </c>
      <c r="I144" s="1" t="s">
        <v>191</v>
      </c>
      <c r="J144" s="1" t="s">
        <v>192</v>
      </c>
      <c r="K144">
        <v>97</v>
      </c>
      <c r="L144" s="1" t="s">
        <v>193</v>
      </c>
      <c r="M144" s="1" t="s">
        <v>38</v>
      </c>
      <c r="N144" t="s">
        <v>39</v>
      </c>
      <c r="O144" t="s">
        <v>39</v>
      </c>
      <c r="P144">
        <v>1500</v>
      </c>
      <c r="Q144">
        <v>0</v>
      </c>
      <c r="R144">
        <v>0.64688199999999996</v>
      </c>
      <c r="S144">
        <v>0</v>
      </c>
      <c r="T144" s="1" t="s">
        <v>194</v>
      </c>
      <c r="U144">
        <v>0</v>
      </c>
      <c r="V144">
        <v>1</v>
      </c>
      <c r="W144">
        <v>0.93927919547362837</v>
      </c>
      <c r="X144">
        <v>0</v>
      </c>
      <c r="Y144" t="b">
        <v>1</v>
      </c>
      <c r="Z144" t="b">
        <v>0</v>
      </c>
      <c r="AA144" s="1" t="s">
        <v>66</v>
      </c>
      <c r="AB144" s="1" t="s">
        <v>66</v>
      </c>
      <c r="AC144" s="1" t="s">
        <v>42</v>
      </c>
      <c r="AD144" t="s">
        <v>66</v>
      </c>
    </row>
    <row r="145" spans="1:30" x14ac:dyDescent="0.25">
      <c r="A145">
        <v>17</v>
      </c>
      <c r="B145" s="1" t="s">
        <v>306</v>
      </c>
      <c r="C145" s="1" t="s">
        <v>308</v>
      </c>
      <c r="D145" s="1" t="s">
        <v>71</v>
      </c>
      <c r="E145" s="1" t="s">
        <v>32</v>
      </c>
      <c r="F145" s="1" t="s">
        <v>32</v>
      </c>
      <c r="G145" s="1" t="s">
        <v>189</v>
      </c>
      <c r="H145" s="1" t="s">
        <v>190</v>
      </c>
      <c r="I145" s="1" t="s">
        <v>191</v>
      </c>
      <c r="J145" s="1" t="s">
        <v>192</v>
      </c>
      <c r="K145">
        <v>97</v>
      </c>
      <c r="L145" s="1" t="s">
        <v>193</v>
      </c>
      <c r="M145" s="1" t="s">
        <v>38</v>
      </c>
      <c r="N145" t="s">
        <v>39</v>
      </c>
      <c r="O145" t="s">
        <v>39</v>
      </c>
      <c r="P145">
        <v>1000</v>
      </c>
      <c r="Q145">
        <v>0</v>
      </c>
      <c r="R145">
        <v>0.84944615384615396</v>
      </c>
      <c r="S145">
        <v>0</v>
      </c>
      <c r="T145" s="1" t="s">
        <v>194</v>
      </c>
      <c r="U145">
        <v>0</v>
      </c>
      <c r="V145">
        <v>1</v>
      </c>
      <c r="W145">
        <v>0.89601876653301615</v>
      </c>
      <c r="X145">
        <v>0</v>
      </c>
      <c r="Y145" t="b">
        <v>1</v>
      </c>
      <c r="Z145" t="b">
        <v>0</v>
      </c>
      <c r="AA145" s="1" t="s">
        <v>66</v>
      </c>
      <c r="AB145" s="1" t="s">
        <v>66</v>
      </c>
      <c r="AC145" s="1" t="s">
        <v>42</v>
      </c>
      <c r="AD145" t="s">
        <v>66</v>
      </c>
    </row>
    <row r="146" spans="1:30" x14ac:dyDescent="0.25">
      <c r="A146">
        <v>18</v>
      </c>
      <c r="B146" s="1" t="s">
        <v>886</v>
      </c>
      <c r="C146" s="1" t="s">
        <v>32</v>
      </c>
      <c r="D146" s="1" t="s">
        <v>32</v>
      </c>
      <c r="E146" s="1" t="s">
        <v>32</v>
      </c>
      <c r="F146" s="1" t="s">
        <v>32</v>
      </c>
      <c r="G146" s="1" t="s">
        <v>189</v>
      </c>
      <c r="H146" s="1" t="s">
        <v>190</v>
      </c>
      <c r="I146" s="1" t="s">
        <v>191</v>
      </c>
      <c r="J146" s="1" t="s">
        <v>192</v>
      </c>
      <c r="K146">
        <v>97</v>
      </c>
      <c r="L146" s="1" t="s">
        <v>193</v>
      </c>
      <c r="M146" s="1" t="s">
        <v>38</v>
      </c>
      <c r="N146" t="s">
        <v>39</v>
      </c>
      <c r="O146" t="s">
        <v>39</v>
      </c>
      <c r="P146">
        <v>1500</v>
      </c>
      <c r="Q146">
        <v>0</v>
      </c>
      <c r="R146">
        <v>0.72783523809523809</v>
      </c>
      <c r="S146">
        <v>0</v>
      </c>
      <c r="T146" s="1" t="s">
        <v>194</v>
      </c>
      <c r="U146">
        <v>0</v>
      </c>
      <c r="V146">
        <v>1</v>
      </c>
      <c r="W146">
        <v>0.91732015894372643</v>
      </c>
      <c r="X146">
        <v>0</v>
      </c>
      <c r="Y146" t="b">
        <v>1</v>
      </c>
      <c r="Z146" t="b">
        <v>0</v>
      </c>
      <c r="AA146" s="1" t="s">
        <v>66</v>
      </c>
      <c r="AB146" s="1" t="s">
        <v>66</v>
      </c>
      <c r="AC146" s="1" t="s">
        <v>42</v>
      </c>
      <c r="AD146" t="s">
        <v>66</v>
      </c>
    </row>
    <row r="147" spans="1:30" x14ac:dyDescent="0.25">
      <c r="A147">
        <v>19</v>
      </c>
      <c r="B147" s="1" t="s">
        <v>309</v>
      </c>
      <c r="C147" s="1" t="s">
        <v>310</v>
      </c>
      <c r="D147" s="1" t="s">
        <v>288</v>
      </c>
      <c r="E147" s="1" t="s">
        <v>32</v>
      </c>
      <c r="F147" s="1" t="s">
        <v>32</v>
      </c>
      <c r="G147" s="1" t="s">
        <v>189</v>
      </c>
      <c r="H147" s="1" t="s">
        <v>190</v>
      </c>
      <c r="I147" s="1" t="s">
        <v>191</v>
      </c>
      <c r="J147" s="1" t="s">
        <v>192</v>
      </c>
      <c r="K147">
        <v>97</v>
      </c>
      <c r="L147" s="1" t="s">
        <v>193</v>
      </c>
      <c r="M147" s="1" t="s">
        <v>38</v>
      </c>
      <c r="N147" t="s">
        <v>39</v>
      </c>
      <c r="O147" t="s">
        <v>39</v>
      </c>
      <c r="P147">
        <v>0</v>
      </c>
      <c r="Q147">
        <v>0</v>
      </c>
      <c r="S147">
        <v>0</v>
      </c>
      <c r="T147" s="1" t="s">
        <v>194</v>
      </c>
      <c r="U147">
        <v>0</v>
      </c>
      <c r="V147">
        <v>0</v>
      </c>
      <c r="W147">
        <v>1</v>
      </c>
      <c r="X147">
        <v>0</v>
      </c>
      <c r="Y147" t="b">
        <v>0</v>
      </c>
      <c r="Z147" t="b">
        <v>0</v>
      </c>
      <c r="AA147" s="1" t="s">
        <v>66</v>
      </c>
      <c r="AB147" s="1" t="s">
        <v>66</v>
      </c>
      <c r="AC147" s="1" t="s">
        <v>73</v>
      </c>
      <c r="AD147" t="s">
        <v>66</v>
      </c>
    </row>
    <row r="148" spans="1:30" x14ac:dyDescent="0.25">
      <c r="A148">
        <v>19</v>
      </c>
      <c r="B148" s="1" t="s">
        <v>309</v>
      </c>
      <c r="C148" s="1" t="s">
        <v>311</v>
      </c>
      <c r="D148" s="1" t="s">
        <v>312</v>
      </c>
      <c r="E148" s="1" t="s">
        <v>32</v>
      </c>
      <c r="F148" s="1" t="s">
        <v>32</v>
      </c>
      <c r="G148" s="1" t="s">
        <v>189</v>
      </c>
      <c r="H148" s="1" t="s">
        <v>190</v>
      </c>
      <c r="I148" s="1" t="s">
        <v>191</v>
      </c>
      <c r="J148" s="1" t="s">
        <v>192</v>
      </c>
      <c r="K148">
        <v>97</v>
      </c>
      <c r="L148" s="1" t="s">
        <v>193</v>
      </c>
      <c r="M148" s="1" t="s">
        <v>38</v>
      </c>
      <c r="N148" t="s">
        <v>39</v>
      </c>
      <c r="O148" t="s">
        <v>39</v>
      </c>
      <c r="P148">
        <v>0</v>
      </c>
      <c r="Q148">
        <v>0</v>
      </c>
      <c r="S148">
        <v>0</v>
      </c>
      <c r="T148" s="1" t="s">
        <v>194</v>
      </c>
      <c r="U148">
        <v>0</v>
      </c>
      <c r="V148">
        <v>0</v>
      </c>
      <c r="W148">
        <v>1</v>
      </c>
      <c r="X148">
        <v>0</v>
      </c>
      <c r="Y148" t="b">
        <v>0</v>
      </c>
      <c r="Z148" t="b">
        <v>0</v>
      </c>
      <c r="AA148" s="1" t="s">
        <v>66</v>
      </c>
      <c r="AB148" s="1" t="s">
        <v>66</v>
      </c>
      <c r="AC148" s="1" t="s">
        <v>73</v>
      </c>
      <c r="AD148" t="s">
        <v>66</v>
      </c>
    </row>
    <row r="149" spans="1:30" x14ac:dyDescent="0.25">
      <c r="A149">
        <v>19</v>
      </c>
      <c r="B149" s="1" t="s">
        <v>309</v>
      </c>
      <c r="C149" s="1" t="s">
        <v>313</v>
      </c>
      <c r="D149" s="1" t="s">
        <v>314</v>
      </c>
      <c r="E149" s="1" t="s">
        <v>32</v>
      </c>
      <c r="F149" s="1" t="s">
        <v>32</v>
      </c>
      <c r="G149" s="1" t="s">
        <v>189</v>
      </c>
      <c r="H149" s="1" t="s">
        <v>190</v>
      </c>
      <c r="I149" s="1" t="s">
        <v>191</v>
      </c>
      <c r="J149" s="1" t="s">
        <v>192</v>
      </c>
      <c r="K149">
        <v>97</v>
      </c>
      <c r="L149" s="1" t="s">
        <v>193</v>
      </c>
      <c r="M149" s="1" t="s">
        <v>38</v>
      </c>
      <c r="N149" t="s">
        <v>39</v>
      </c>
      <c r="O149" t="s">
        <v>39</v>
      </c>
      <c r="P149">
        <v>0</v>
      </c>
      <c r="Q149">
        <v>0</v>
      </c>
      <c r="S149">
        <v>0</v>
      </c>
      <c r="T149" s="1" t="s">
        <v>194</v>
      </c>
      <c r="U149">
        <v>0</v>
      </c>
      <c r="V149">
        <v>0</v>
      </c>
      <c r="W149">
        <v>1</v>
      </c>
      <c r="X149">
        <v>0</v>
      </c>
      <c r="Y149" t="b">
        <v>0</v>
      </c>
      <c r="Z149" t="b">
        <v>0</v>
      </c>
      <c r="AA149" s="1" t="s">
        <v>66</v>
      </c>
      <c r="AB149" s="1" t="s">
        <v>66</v>
      </c>
      <c r="AC149" s="1" t="s">
        <v>73</v>
      </c>
      <c r="AD149" t="s">
        <v>66</v>
      </c>
    </row>
    <row r="150" spans="1:30" x14ac:dyDescent="0.25">
      <c r="A150">
        <v>19</v>
      </c>
      <c r="B150" s="1" t="s">
        <v>309</v>
      </c>
      <c r="C150" s="1" t="s">
        <v>315</v>
      </c>
      <c r="D150" s="1" t="s">
        <v>296</v>
      </c>
      <c r="E150" s="1" t="s">
        <v>32</v>
      </c>
      <c r="F150" s="1" t="s">
        <v>32</v>
      </c>
      <c r="G150" s="1" t="s">
        <v>189</v>
      </c>
      <c r="H150" s="1" t="s">
        <v>190</v>
      </c>
      <c r="I150" s="1" t="s">
        <v>191</v>
      </c>
      <c r="J150" s="1" t="s">
        <v>192</v>
      </c>
      <c r="K150">
        <v>97</v>
      </c>
      <c r="L150" s="1" t="s">
        <v>193</v>
      </c>
      <c r="M150" s="1" t="s">
        <v>38</v>
      </c>
      <c r="N150" t="s">
        <v>39</v>
      </c>
      <c r="O150" t="s">
        <v>39</v>
      </c>
      <c r="P150">
        <v>0</v>
      </c>
      <c r="Q150">
        <v>0</v>
      </c>
      <c r="S150">
        <v>0</v>
      </c>
      <c r="T150" s="1" t="s">
        <v>194</v>
      </c>
      <c r="U150">
        <v>0</v>
      </c>
      <c r="V150">
        <v>0</v>
      </c>
      <c r="W150">
        <v>1</v>
      </c>
      <c r="X150">
        <v>0</v>
      </c>
      <c r="Y150" t="b">
        <v>0</v>
      </c>
      <c r="Z150" t="b">
        <v>0</v>
      </c>
      <c r="AA150" s="1" t="s">
        <v>66</v>
      </c>
      <c r="AB150" s="1" t="s">
        <v>66</v>
      </c>
      <c r="AC150" s="1" t="s">
        <v>73</v>
      </c>
      <c r="AD150" t="s">
        <v>66</v>
      </c>
    </row>
    <row r="151" spans="1:30" x14ac:dyDescent="0.25">
      <c r="A151">
        <v>20</v>
      </c>
      <c r="B151" s="1" t="s">
        <v>316</v>
      </c>
      <c r="C151" s="1" t="s">
        <v>317</v>
      </c>
      <c r="D151" s="1" t="s">
        <v>44</v>
      </c>
      <c r="E151" s="1" t="s">
        <v>32</v>
      </c>
      <c r="F151" s="1" t="s">
        <v>32</v>
      </c>
      <c r="G151" s="1" t="s">
        <v>189</v>
      </c>
      <c r="H151" s="1" t="s">
        <v>190</v>
      </c>
      <c r="I151" s="1" t="s">
        <v>191</v>
      </c>
      <c r="J151" s="1" t="s">
        <v>192</v>
      </c>
      <c r="K151">
        <v>97</v>
      </c>
      <c r="L151" s="1" t="s">
        <v>193</v>
      </c>
      <c r="M151" s="1" t="s">
        <v>38</v>
      </c>
      <c r="N151" t="s">
        <v>39</v>
      </c>
      <c r="O151" t="s">
        <v>39</v>
      </c>
      <c r="P151">
        <v>58000</v>
      </c>
      <c r="Q151">
        <v>0</v>
      </c>
      <c r="R151">
        <v>0.85205364624076485</v>
      </c>
      <c r="S151">
        <v>0</v>
      </c>
      <c r="T151" s="1" t="s">
        <v>194</v>
      </c>
      <c r="U151">
        <v>0</v>
      </c>
      <c r="V151">
        <v>0</v>
      </c>
      <c r="W151">
        <v>0.94556003917649756</v>
      </c>
      <c r="X151">
        <v>0</v>
      </c>
      <c r="Y151" t="b">
        <v>1</v>
      </c>
      <c r="Z151" t="b">
        <v>0</v>
      </c>
      <c r="AA151" s="1" t="s">
        <v>66</v>
      </c>
      <c r="AB151" s="1" t="s">
        <v>66</v>
      </c>
      <c r="AC151" s="1" t="s">
        <v>73</v>
      </c>
      <c r="AD151" t="s">
        <v>66</v>
      </c>
    </row>
    <row r="152" spans="1:30" x14ac:dyDescent="0.25">
      <c r="A152">
        <v>20</v>
      </c>
      <c r="B152" s="1" t="s">
        <v>316</v>
      </c>
      <c r="C152" s="1" t="s">
        <v>318</v>
      </c>
      <c r="D152" s="1" t="s">
        <v>71</v>
      </c>
      <c r="E152" s="1" t="s">
        <v>32</v>
      </c>
      <c r="F152" s="1" t="s">
        <v>32</v>
      </c>
      <c r="G152" s="1" t="s">
        <v>189</v>
      </c>
      <c r="H152" s="1" t="s">
        <v>190</v>
      </c>
      <c r="I152" s="1" t="s">
        <v>191</v>
      </c>
      <c r="J152" s="1" t="s">
        <v>192</v>
      </c>
      <c r="K152">
        <v>97</v>
      </c>
      <c r="L152" s="1" t="s">
        <v>193</v>
      </c>
      <c r="M152" s="1" t="s">
        <v>38</v>
      </c>
      <c r="N152" t="s">
        <v>39</v>
      </c>
      <c r="O152" t="s">
        <v>39</v>
      </c>
      <c r="P152">
        <v>2500</v>
      </c>
      <c r="Q152">
        <v>0</v>
      </c>
      <c r="R152">
        <v>0.87242337662337666</v>
      </c>
      <c r="S152">
        <v>0</v>
      </c>
      <c r="T152" s="1" t="s">
        <v>194</v>
      </c>
      <c r="U152">
        <v>0</v>
      </c>
      <c r="V152">
        <v>0</v>
      </c>
      <c r="W152">
        <v>0.94220051427670415</v>
      </c>
      <c r="X152">
        <v>0</v>
      </c>
      <c r="Y152" t="b">
        <v>0</v>
      </c>
      <c r="Z152" t="b">
        <v>0</v>
      </c>
      <c r="AA152" s="1" t="s">
        <v>66</v>
      </c>
      <c r="AB152" s="1" t="s">
        <v>66</v>
      </c>
      <c r="AC152" s="1" t="s">
        <v>73</v>
      </c>
      <c r="AD152" t="s">
        <v>66</v>
      </c>
    </row>
    <row r="153" spans="1:30" x14ac:dyDescent="0.25">
      <c r="A153">
        <v>20</v>
      </c>
      <c r="B153" s="1" t="s">
        <v>316</v>
      </c>
      <c r="C153" s="1" t="s">
        <v>319</v>
      </c>
      <c r="D153" s="1" t="s">
        <v>105</v>
      </c>
      <c r="E153" s="1" t="s">
        <v>32</v>
      </c>
      <c r="F153" s="1" t="s">
        <v>32</v>
      </c>
      <c r="G153" s="1" t="s">
        <v>189</v>
      </c>
      <c r="H153" s="1" t="s">
        <v>190</v>
      </c>
      <c r="I153" s="1" t="s">
        <v>191</v>
      </c>
      <c r="J153" s="1" t="s">
        <v>192</v>
      </c>
      <c r="K153">
        <v>97</v>
      </c>
      <c r="L153" s="1" t="s">
        <v>193</v>
      </c>
      <c r="M153" s="1" t="s">
        <v>38</v>
      </c>
      <c r="N153" t="s">
        <v>39</v>
      </c>
      <c r="O153" t="s">
        <v>39</v>
      </c>
      <c r="P153">
        <v>39500</v>
      </c>
      <c r="Q153">
        <v>0</v>
      </c>
      <c r="R153">
        <v>0.85420873979310619</v>
      </c>
      <c r="S153">
        <v>0</v>
      </c>
      <c r="T153" s="1" t="s">
        <v>194</v>
      </c>
      <c r="U153">
        <v>0</v>
      </c>
      <c r="V153">
        <v>0</v>
      </c>
      <c r="W153">
        <v>0.94538491392226898</v>
      </c>
      <c r="X153">
        <v>0</v>
      </c>
      <c r="Y153" t="b">
        <v>0</v>
      </c>
      <c r="Z153" t="b">
        <v>0</v>
      </c>
      <c r="AA153" s="1" t="s">
        <v>66</v>
      </c>
      <c r="AB153" s="1" t="s">
        <v>66</v>
      </c>
      <c r="AC153" s="1" t="s">
        <v>73</v>
      </c>
      <c r="AD153" t="s">
        <v>66</v>
      </c>
    </row>
    <row r="154" spans="1:30" x14ac:dyDescent="0.25">
      <c r="A154">
        <v>21</v>
      </c>
      <c r="B154" s="1" t="s">
        <v>69</v>
      </c>
      <c r="C154" s="1" t="s">
        <v>121</v>
      </c>
      <c r="D154" s="1" t="s">
        <v>44</v>
      </c>
      <c r="E154" s="1" t="s">
        <v>32</v>
      </c>
      <c r="F154" s="1" t="s">
        <v>32</v>
      </c>
      <c r="G154" s="1" t="s">
        <v>189</v>
      </c>
      <c r="H154" s="1" t="s">
        <v>190</v>
      </c>
      <c r="I154" s="1" t="s">
        <v>191</v>
      </c>
      <c r="J154" s="1" t="s">
        <v>192</v>
      </c>
      <c r="K154">
        <v>97</v>
      </c>
      <c r="L154" s="1" t="s">
        <v>193</v>
      </c>
      <c r="M154" s="1" t="s">
        <v>38</v>
      </c>
      <c r="N154" t="s">
        <v>39</v>
      </c>
      <c r="O154" t="s">
        <v>39</v>
      </c>
      <c r="P154">
        <v>1000</v>
      </c>
      <c r="Q154">
        <v>0</v>
      </c>
      <c r="R154">
        <v>0.99957096774193555</v>
      </c>
      <c r="S154">
        <v>0</v>
      </c>
      <c r="T154" s="1" t="s">
        <v>194</v>
      </c>
      <c r="U154">
        <v>0</v>
      </c>
      <c r="V154">
        <v>0</v>
      </c>
      <c r="W154">
        <v>0.91933753530999396</v>
      </c>
      <c r="X154">
        <v>0</v>
      </c>
      <c r="Y154" t="b">
        <v>0</v>
      </c>
      <c r="Z154" t="b">
        <v>0</v>
      </c>
      <c r="AA154" s="1" t="s">
        <v>66</v>
      </c>
      <c r="AB154" s="1" t="s">
        <v>66</v>
      </c>
      <c r="AC154" s="1" t="s">
        <v>73</v>
      </c>
      <c r="AD154" t="s">
        <v>66</v>
      </c>
    </row>
    <row r="155" spans="1:30" x14ac:dyDescent="0.25">
      <c r="A155">
        <v>21</v>
      </c>
      <c r="B155" s="1" t="s">
        <v>69</v>
      </c>
      <c r="C155" s="1" t="s">
        <v>153</v>
      </c>
      <c r="D155" s="1" t="s">
        <v>154</v>
      </c>
      <c r="E155" s="1" t="s">
        <v>32</v>
      </c>
      <c r="F155" s="1" t="s">
        <v>32</v>
      </c>
      <c r="G155" s="1" t="s">
        <v>189</v>
      </c>
      <c r="H155" s="1" t="s">
        <v>190</v>
      </c>
      <c r="I155" s="1" t="s">
        <v>191</v>
      </c>
      <c r="J155" s="1" t="s">
        <v>192</v>
      </c>
      <c r="K155">
        <v>97</v>
      </c>
      <c r="L155" s="1" t="s">
        <v>193</v>
      </c>
      <c r="M155" s="1" t="s">
        <v>38</v>
      </c>
      <c r="N155" t="s">
        <v>39</v>
      </c>
      <c r="O155" t="s">
        <v>39</v>
      </c>
      <c r="P155">
        <v>12500</v>
      </c>
      <c r="Q155">
        <v>0</v>
      </c>
      <c r="R155">
        <v>0.85835295546558699</v>
      </c>
      <c r="S155">
        <v>0</v>
      </c>
      <c r="T155" s="1" t="s">
        <v>194</v>
      </c>
      <c r="U155">
        <v>0</v>
      </c>
      <c r="V155">
        <v>0</v>
      </c>
      <c r="W155">
        <v>0.94553533299414194</v>
      </c>
      <c r="X155">
        <v>0</v>
      </c>
      <c r="Y155" t="b">
        <v>0</v>
      </c>
      <c r="Z155" t="b">
        <v>0</v>
      </c>
      <c r="AA155" s="1" t="s">
        <v>66</v>
      </c>
      <c r="AB155" s="1" t="s">
        <v>66</v>
      </c>
      <c r="AC155" s="1" t="s">
        <v>73</v>
      </c>
      <c r="AD155" t="s">
        <v>66</v>
      </c>
    </row>
    <row r="156" spans="1:30" x14ac:dyDescent="0.25">
      <c r="A156">
        <v>21</v>
      </c>
      <c r="B156" s="1" t="s">
        <v>69</v>
      </c>
      <c r="C156" s="1" t="s">
        <v>70</v>
      </c>
      <c r="D156" s="1" t="s">
        <v>71</v>
      </c>
      <c r="E156" s="1" t="s">
        <v>32</v>
      </c>
      <c r="F156" s="1" t="s">
        <v>32</v>
      </c>
      <c r="G156" s="1" t="s">
        <v>189</v>
      </c>
      <c r="H156" s="1" t="s">
        <v>190</v>
      </c>
      <c r="I156" s="1" t="s">
        <v>191</v>
      </c>
      <c r="J156" s="1" t="s">
        <v>192</v>
      </c>
      <c r="K156">
        <v>97</v>
      </c>
      <c r="L156" s="1" t="s">
        <v>193</v>
      </c>
      <c r="M156" s="1" t="s">
        <v>38</v>
      </c>
      <c r="N156" t="s">
        <v>39</v>
      </c>
      <c r="O156" t="s">
        <v>39</v>
      </c>
      <c r="P156">
        <v>19500</v>
      </c>
      <c r="Q156">
        <v>0</v>
      </c>
      <c r="R156">
        <v>0.8551278476091746</v>
      </c>
      <c r="S156">
        <v>0</v>
      </c>
      <c r="T156" s="1" t="s">
        <v>194</v>
      </c>
      <c r="U156">
        <v>0</v>
      </c>
      <c r="V156">
        <v>0</v>
      </c>
      <c r="W156">
        <v>0.94551558933104707</v>
      </c>
      <c r="X156">
        <v>0</v>
      </c>
      <c r="Y156" t="b">
        <v>0</v>
      </c>
      <c r="Z156" t="b">
        <v>0</v>
      </c>
      <c r="AA156" s="1" t="s">
        <v>66</v>
      </c>
      <c r="AB156" s="1" t="s">
        <v>66</v>
      </c>
      <c r="AC156" s="1" t="s">
        <v>73</v>
      </c>
      <c r="AD156" t="s">
        <v>66</v>
      </c>
    </row>
    <row r="157" spans="1:30" x14ac:dyDescent="0.25">
      <c r="A157">
        <v>21</v>
      </c>
      <c r="B157" s="1" t="s">
        <v>69</v>
      </c>
      <c r="C157" s="1" t="s">
        <v>176</v>
      </c>
      <c r="D157" s="1" t="s">
        <v>177</v>
      </c>
      <c r="E157" s="1" t="s">
        <v>32</v>
      </c>
      <c r="F157" s="1" t="s">
        <v>32</v>
      </c>
      <c r="G157" s="1" t="s">
        <v>189</v>
      </c>
      <c r="H157" s="1" t="s">
        <v>190</v>
      </c>
      <c r="I157" s="1" t="s">
        <v>191</v>
      </c>
      <c r="J157" s="1" t="s">
        <v>192</v>
      </c>
      <c r="K157">
        <v>97</v>
      </c>
      <c r="L157" s="1" t="s">
        <v>193</v>
      </c>
      <c r="M157" s="1" t="s">
        <v>38</v>
      </c>
      <c r="N157" t="s">
        <v>39</v>
      </c>
      <c r="O157" t="s">
        <v>39</v>
      </c>
      <c r="P157">
        <v>8000</v>
      </c>
      <c r="Q157">
        <v>0</v>
      </c>
      <c r="R157">
        <v>0.86483182198212116</v>
      </c>
      <c r="S157">
        <v>0</v>
      </c>
      <c r="T157" s="1" t="s">
        <v>194</v>
      </c>
      <c r="U157">
        <v>0</v>
      </c>
      <c r="V157">
        <v>0</v>
      </c>
      <c r="W157">
        <v>0.94482048898013438</v>
      </c>
      <c r="X157">
        <v>0</v>
      </c>
      <c r="Y157" t="b">
        <v>0</v>
      </c>
      <c r="Z157" t="b">
        <v>0</v>
      </c>
      <c r="AA157" s="1" t="s">
        <v>66</v>
      </c>
      <c r="AB157" s="1" t="s">
        <v>66</v>
      </c>
      <c r="AC157" s="1" t="s">
        <v>73</v>
      </c>
      <c r="AD157" t="s">
        <v>66</v>
      </c>
    </row>
    <row r="158" spans="1:30" x14ac:dyDescent="0.25">
      <c r="A158">
        <v>21</v>
      </c>
      <c r="B158" s="1" t="s">
        <v>69</v>
      </c>
      <c r="C158" s="1" t="s">
        <v>320</v>
      </c>
      <c r="D158" s="1" t="s">
        <v>321</v>
      </c>
      <c r="E158" s="1" t="s">
        <v>32</v>
      </c>
      <c r="F158" s="1" t="s">
        <v>32</v>
      </c>
      <c r="G158" s="1" t="s">
        <v>189</v>
      </c>
      <c r="H158" s="1" t="s">
        <v>190</v>
      </c>
      <c r="I158" s="1" t="s">
        <v>191</v>
      </c>
      <c r="J158" s="1" t="s">
        <v>192</v>
      </c>
      <c r="K158">
        <v>97</v>
      </c>
      <c r="L158" s="1" t="s">
        <v>193</v>
      </c>
      <c r="M158" s="1" t="s">
        <v>38</v>
      </c>
      <c r="N158" t="s">
        <v>39</v>
      </c>
      <c r="O158" t="s">
        <v>39</v>
      </c>
      <c r="P158">
        <v>500</v>
      </c>
      <c r="Q158">
        <v>0</v>
      </c>
      <c r="R158">
        <v>1.4971117166212533</v>
      </c>
      <c r="S158">
        <v>0</v>
      </c>
      <c r="T158" s="1" t="s">
        <v>194</v>
      </c>
      <c r="U158">
        <v>0</v>
      </c>
      <c r="V158">
        <v>0</v>
      </c>
      <c r="W158">
        <v>0.89088210903059661</v>
      </c>
      <c r="X158">
        <v>0</v>
      </c>
      <c r="Y158" t="b">
        <v>0</v>
      </c>
      <c r="Z158" t="b">
        <v>0</v>
      </c>
      <c r="AA158" s="1" t="s">
        <v>66</v>
      </c>
      <c r="AB158" s="1" t="s">
        <v>66</v>
      </c>
      <c r="AC158" s="1" t="s">
        <v>73</v>
      </c>
      <c r="AD158" t="s">
        <v>66</v>
      </c>
    </row>
    <row r="159" spans="1:30" x14ac:dyDescent="0.25">
      <c r="A159">
        <v>21</v>
      </c>
      <c r="B159" s="1" t="s">
        <v>69</v>
      </c>
      <c r="C159" s="1" t="s">
        <v>135</v>
      </c>
      <c r="D159" s="1" t="s">
        <v>105</v>
      </c>
      <c r="E159" s="1" t="s">
        <v>32</v>
      </c>
      <c r="F159" s="1" t="s">
        <v>32</v>
      </c>
      <c r="G159" s="1" t="s">
        <v>189</v>
      </c>
      <c r="H159" s="1" t="s">
        <v>190</v>
      </c>
      <c r="I159" s="1" t="s">
        <v>191</v>
      </c>
      <c r="J159" s="1" t="s">
        <v>192</v>
      </c>
      <c r="K159">
        <v>97</v>
      </c>
      <c r="L159" s="1" t="s">
        <v>193</v>
      </c>
      <c r="M159" s="1" t="s">
        <v>38</v>
      </c>
      <c r="N159" t="s">
        <v>39</v>
      </c>
      <c r="O159" t="s">
        <v>39</v>
      </c>
      <c r="P159">
        <v>28000</v>
      </c>
      <c r="Q159">
        <v>0</v>
      </c>
      <c r="R159">
        <v>0.85389854395110565</v>
      </c>
      <c r="S159">
        <v>0</v>
      </c>
      <c r="T159" s="1" t="s">
        <v>194</v>
      </c>
      <c r="U159">
        <v>0</v>
      </c>
      <c r="V159">
        <v>0</v>
      </c>
      <c r="W159">
        <v>0.94570085343520061</v>
      </c>
      <c r="X159">
        <v>0</v>
      </c>
      <c r="Y159" t="b">
        <v>0</v>
      </c>
      <c r="Z159" t="b">
        <v>0</v>
      </c>
      <c r="AA159" s="1" t="s">
        <v>66</v>
      </c>
      <c r="AB159" s="1" t="s">
        <v>66</v>
      </c>
      <c r="AC159" s="1" t="s">
        <v>73</v>
      </c>
      <c r="AD159" t="s">
        <v>66</v>
      </c>
    </row>
    <row r="160" spans="1:30" x14ac:dyDescent="0.25">
      <c r="A160">
        <v>22</v>
      </c>
      <c r="B160" s="1" t="s">
        <v>136</v>
      </c>
      <c r="C160" s="1" t="s">
        <v>322</v>
      </c>
      <c r="D160" s="1" t="s">
        <v>44</v>
      </c>
      <c r="E160" s="1" t="s">
        <v>32</v>
      </c>
      <c r="F160" s="1" t="s">
        <v>32</v>
      </c>
      <c r="G160" s="1" t="s">
        <v>189</v>
      </c>
      <c r="H160" s="1" t="s">
        <v>190</v>
      </c>
      <c r="I160" s="1" t="s">
        <v>191</v>
      </c>
      <c r="J160" s="1" t="s">
        <v>192</v>
      </c>
      <c r="K160">
        <v>97</v>
      </c>
      <c r="L160" s="1" t="s">
        <v>193</v>
      </c>
      <c r="M160" s="1" t="s">
        <v>38</v>
      </c>
      <c r="N160" t="s">
        <v>39</v>
      </c>
      <c r="O160" t="s">
        <v>39</v>
      </c>
      <c r="P160">
        <v>500</v>
      </c>
      <c r="Q160">
        <v>0</v>
      </c>
      <c r="R160">
        <v>1.040216</v>
      </c>
      <c r="S160">
        <v>0</v>
      </c>
      <c r="T160" s="1" t="s">
        <v>194</v>
      </c>
      <c r="U160">
        <v>0</v>
      </c>
      <c r="V160">
        <v>0</v>
      </c>
      <c r="W160">
        <v>0.95098558191877725</v>
      </c>
      <c r="X160">
        <v>0</v>
      </c>
      <c r="Y160" t="b">
        <v>0</v>
      </c>
      <c r="Z160" t="b">
        <v>0</v>
      </c>
      <c r="AA160" s="1" t="s">
        <v>66</v>
      </c>
      <c r="AB160" s="1" t="s">
        <v>66</v>
      </c>
      <c r="AC160" s="1" t="s">
        <v>73</v>
      </c>
      <c r="AD160" t="s">
        <v>66</v>
      </c>
    </row>
    <row r="161" spans="1:30" x14ac:dyDescent="0.25">
      <c r="A161">
        <v>22</v>
      </c>
      <c r="B161" s="1" t="s">
        <v>136</v>
      </c>
      <c r="C161" s="1" t="s">
        <v>323</v>
      </c>
      <c r="D161" s="1" t="s">
        <v>324</v>
      </c>
      <c r="E161" s="1" t="s">
        <v>32</v>
      </c>
      <c r="F161" s="1" t="s">
        <v>32</v>
      </c>
      <c r="G161" s="1" t="s">
        <v>189</v>
      </c>
      <c r="H161" s="1" t="s">
        <v>190</v>
      </c>
      <c r="I161" s="1" t="s">
        <v>191</v>
      </c>
      <c r="J161" s="1" t="s">
        <v>192</v>
      </c>
      <c r="K161">
        <v>97</v>
      </c>
      <c r="L161" s="1" t="s">
        <v>193</v>
      </c>
      <c r="M161" s="1" t="s">
        <v>38</v>
      </c>
      <c r="N161" t="s">
        <v>39</v>
      </c>
      <c r="O161" t="s">
        <v>39</v>
      </c>
      <c r="P161">
        <v>9500</v>
      </c>
      <c r="Q161">
        <v>0</v>
      </c>
      <c r="R161">
        <v>0.86585071823204429</v>
      </c>
      <c r="S161">
        <v>0</v>
      </c>
      <c r="T161" s="1" t="s">
        <v>194</v>
      </c>
      <c r="U161">
        <v>0</v>
      </c>
      <c r="V161">
        <v>0</v>
      </c>
      <c r="W161">
        <v>0.94374020672453762</v>
      </c>
      <c r="X161">
        <v>0</v>
      </c>
      <c r="Y161" t="b">
        <v>0</v>
      </c>
      <c r="Z161" t="b">
        <v>0</v>
      </c>
      <c r="AA161" s="1" t="s">
        <v>66</v>
      </c>
      <c r="AB161" s="1" t="s">
        <v>66</v>
      </c>
      <c r="AC161" s="1" t="s">
        <v>73</v>
      </c>
      <c r="AD161" t="s">
        <v>66</v>
      </c>
    </row>
    <row r="162" spans="1:30" x14ac:dyDescent="0.25">
      <c r="A162">
        <v>22</v>
      </c>
      <c r="B162" s="1" t="s">
        <v>136</v>
      </c>
      <c r="C162" s="1" t="s">
        <v>325</v>
      </c>
      <c r="D162" s="1" t="s">
        <v>183</v>
      </c>
      <c r="E162" s="1" t="s">
        <v>32</v>
      </c>
      <c r="F162" s="1" t="s">
        <v>32</v>
      </c>
      <c r="G162" s="1" t="s">
        <v>189</v>
      </c>
      <c r="H162" s="1" t="s">
        <v>190</v>
      </c>
      <c r="I162" s="1" t="s">
        <v>191</v>
      </c>
      <c r="J162" s="1" t="s">
        <v>192</v>
      </c>
      <c r="K162">
        <v>97</v>
      </c>
      <c r="L162" s="1" t="s">
        <v>193</v>
      </c>
      <c r="M162" s="1" t="s">
        <v>38</v>
      </c>
      <c r="N162" t="s">
        <v>39</v>
      </c>
      <c r="O162" t="s">
        <v>39</v>
      </c>
      <c r="P162">
        <v>3000</v>
      </c>
      <c r="Q162">
        <v>0</v>
      </c>
      <c r="R162">
        <v>0.87870885122410547</v>
      </c>
      <c r="S162">
        <v>0</v>
      </c>
      <c r="T162" s="1" t="s">
        <v>194</v>
      </c>
      <c r="U162">
        <v>0</v>
      </c>
      <c r="V162">
        <v>0</v>
      </c>
      <c r="W162">
        <v>0.93985531594804461</v>
      </c>
      <c r="X162">
        <v>0</v>
      </c>
      <c r="Y162" t="b">
        <v>0</v>
      </c>
      <c r="Z162" t="b">
        <v>0</v>
      </c>
      <c r="AA162" s="1" t="s">
        <v>66</v>
      </c>
      <c r="AB162" s="1" t="s">
        <v>66</v>
      </c>
      <c r="AC162" s="1" t="s">
        <v>73</v>
      </c>
      <c r="AD162" t="s">
        <v>66</v>
      </c>
    </row>
    <row r="163" spans="1:30" x14ac:dyDescent="0.25">
      <c r="A163">
        <v>22</v>
      </c>
      <c r="B163" s="1" t="s">
        <v>136</v>
      </c>
      <c r="C163" s="1" t="s">
        <v>326</v>
      </c>
      <c r="D163" s="1" t="s">
        <v>321</v>
      </c>
      <c r="E163" s="1" t="s">
        <v>32</v>
      </c>
      <c r="F163" s="1" t="s">
        <v>32</v>
      </c>
      <c r="G163" s="1" t="s">
        <v>189</v>
      </c>
      <c r="H163" s="1" t="s">
        <v>190</v>
      </c>
      <c r="I163" s="1" t="s">
        <v>191</v>
      </c>
      <c r="J163" s="1" t="s">
        <v>192</v>
      </c>
      <c r="K163">
        <v>97</v>
      </c>
      <c r="L163" s="1" t="s">
        <v>193</v>
      </c>
      <c r="M163" s="1" t="s">
        <v>38</v>
      </c>
      <c r="N163" t="s">
        <v>39</v>
      </c>
      <c r="O163" t="s">
        <v>39</v>
      </c>
      <c r="P163">
        <v>2000</v>
      </c>
      <c r="Q163">
        <v>0</v>
      </c>
      <c r="R163">
        <v>0.95185731343283586</v>
      </c>
      <c r="S163">
        <v>0</v>
      </c>
      <c r="T163" s="1" t="s">
        <v>194</v>
      </c>
      <c r="U163">
        <v>0</v>
      </c>
      <c r="V163">
        <v>0</v>
      </c>
      <c r="W163">
        <v>0.93882596629738957</v>
      </c>
      <c r="X163">
        <v>0</v>
      </c>
      <c r="Y163" t="b">
        <v>0</v>
      </c>
      <c r="Z163" t="b">
        <v>0</v>
      </c>
      <c r="AA163" s="1" t="s">
        <v>66</v>
      </c>
      <c r="AB163" s="1" t="s">
        <v>66</v>
      </c>
      <c r="AC163" s="1" t="s">
        <v>73</v>
      </c>
      <c r="AD163" t="s">
        <v>66</v>
      </c>
    </row>
    <row r="164" spans="1:30" x14ac:dyDescent="0.25">
      <c r="A164">
        <v>22</v>
      </c>
      <c r="B164" s="1" t="s">
        <v>136</v>
      </c>
      <c r="C164" s="1" t="s">
        <v>137</v>
      </c>
      <c r="D164" s="1" t="s">
        <v>105</v>
      </c>
      <c r="E164" s="1" t="s">
        <v>32</v>
      </c>
      <c r="F164" s="1" t="s">
        <v>32</v>
      </c>
      <c r="G164" s="1" t="s">
        <v>189</v>
      </c>
      <c r="H164" s="1" t="s">
        <v>190</v>
      </c>
      <c r="I164" s="1" t="s">
        <v>191</v>
      </c>
      <c r="J164" s="1" t="s">
        <v>192</v>
      </c>
      <c r="K164">
        <v>97</v>
      </c>
      <c r="L164" s="1" t="s">
        <v>193</v>
      </c>
      <c r="M164" s="1" t="s">
        <v>38</v>
      </c>
      <c r="N164" t="s">
        <v>39</v>
      </c>
      <c r="O164" t="s">
        <v>39</v>
      </c>
      <c r="P164">
        <v>43500</v>
      </c>
      <c r="Q164">
        <v>0</v>
      </c>
      <c r="R164">
        <v>0.85124977011494252</v>
      </c>
      <c r="S164">
        <v>0</v>
      </c>
      <c r="T164" s="1" t="s">
        <v>194</v>
      </c>
      <c r="U164">
        <v>0</v>
      </c>
      <c r="V164">
        <v>0</v>
      </c>
      <c r="W164">
        <v>0.94598243758658718</v>
      </c>
      <c r="X164">
        <v>0</v>
      </c>
      <c r="Y164" t="b">
        <v>0</v>
      </c>
      <c r="Z164" t="b">
        <v>0</v>
      </c>
      <c r="AA164" s="1" t="s">
        <v>66</v>
      </c>
      <c r="AB164" s="1" t="s">
        <v>66</v>
      </c>
      <c r="AC164" s="1" t="s">
        <v>73</v>
      </c>
      <c r="AD164" t="s">
        <v>66</v>
      </c>
    </row>
    <row r="165" spans="1:30" x14ac:dyDescent="0.25">
      <c r="A165">
        <v>23</v>
      </c>
      <c r="B165" s="1" t="s">
        <v>178</v>
      </c>
      <c r="C165" s="1" t="s">
        <v>327</v>
      </c>
      <c r="D165" s="1" t="s">
        <v>44</v>
      </c>
      <c r="E165" s="1" t="s">
        <v>32</v>
      </c>
      <c r="F165" s="1" t="s">
        <v>32</v>
      </c>
      <c r="G165" s="1" t="s">
        <v>189</v>
      </c>
      <c r="H165" s="1" t="s">
        <v>190</v>
      </c>
      <c r="I165" s="1" t="s">
        <v>191</v>
      </c>
      <c r="J165" s="1" t="s">
        <v>192</v>
      </c>
      <c r="K165">
        <v>97</v>
      </c>
      <c r="L165" s="1" t="s">
        <v>193</v>
      </c>
      <c r="M165" s="1" t="s">
        <v>38</v>
      </c>
      <c r="N165" t="s">
        <v>39</v>
      </c>
      <c r="O165" t="s">
        <v>39</v>
      </c>
      <c r="P165">
        <v>24500</v>
      </c>
      <c r="Q165">
        <v>0</v>
      </c>
      <c r="R165">
        <v>0.8545407604251839</v>
      </c>
      <c r="S165">
        <v>0</v>
      </c>
      <c r="T165" s="1" t="s">
        <v>194</v>
      </c>
      <c r="U165">
        <v>0</v>
      </c>
      <c r="V165">
        <v>0</v>
      </c>
      <c r="W165">
        <v>0.94599011548569867</v>
      </c>
      <c r="X165">
        <v>0</v>
      </c>
      <c r="Y165" t="b">
        <v>0</v>
      </c>
      <c r="Z165" t="b">
        <v>0</v>
      </c>
      <c r="AA165" s="1" t="s">
        <v>66</v>
      </c>
      <c r="AB165" s="1" t="s">
        <v>66</v>
      </c>
      <c r="AC165" s="1" t="s">
        <v>73</v>
      </c>
      <c r="AD165" t="s">
        <v>66</v>
      </c>
    </row>
    <row r="166" spans="1:30" x14ac:dyDescent="0.25">
      <c r="A166">
        <v>23</v>
      </c>
      <c r="B166" s="1" t="s">
        <v>178</v>
      </c>
      <c r="C166" s="1" t="s">
        <v>328</v>
      </c>
      <c r="D166" s="1" t="s">
        <v>329</v>
      </c>
      <c r="E166" s="1" t="s">
        <v>32</v>
      </c>
      <c r="F166" s="1" t="s">
        <v>32</v>
      </c>
      <c r="G166" s="1" t="s">
        <v>189</v>
      </c>
      <c r="H166" s="1" t="s">
        <v>190</v>
      </c>
      <c r="I166" s="1" t="s">
        <v>191</v>
      </c>
      <c r="J166" s="1" t="s">
        <v>192</v>
      </c>
      <c r="K166">
        <v>97</v>
      </c>
      <c r="L166" s="1" t="s">
        <v>193</v>
      </c>
      <c r="M166" s="1" t="s">
        <v>38</v>
      </c>
      <c r="N166" t="s">
        <v>39</v>
      </c>
      <c r="O166" t="s">
        <v>39</v>
      </c>
      <c r="P166">
        <v>16500</v>
      </c>
      <c r="Q166">
        <v>0</v>
      </c>
      <c r="R166">
        <v>0.85614123456790125</v>
      </c>
      <c r="S166">
        <v>0</v>
      </c>
      <c r="T166" s="1" t="s">
        <v>194</v>
      </c>
      <c r="U166">
        <v>0</v>
      </c>
      <c r="V166">
        <v>0</v>
      </c>
      <c r="W166">
        <v>0.94512710026855129</v>
      </c>
      <c r="X166">
        <v>0</v>
      </c>
      <c r="Y166" t="b">
        <v>0</v>
      </c>
      <c r="Z166" t="b">
        <v>0</v>
      </c>
      <c r="AA166" s="1" t="s">
        <v>66</v>
      </c>
      <c r="AB166" s="1" t="s">
        <v>66</v>
      </c>
      <c r="AC166" s="1" t="s">
        <v>73</v>
      </c>
      <c r="AD166" t="s">
        <v>66</v>
      </c>
    </row>
    <row r="167" spans="1:30" x14ac:dyDescent="0.25">
      <c r="A167">
        <v>23</v>
      </c>
      <c r="B167" s="1" t="s">
        <v>178</v>
      </c>
      <c r="C167" s="1" t="s">
        <v>179</v>
      </c>
      <c r="D167" s="1" t="s">
        <v>180</v>
      </c>
      <c r="E167" s="1" t="s">
        <v>32</v>
      </c>
      <c r="F167" s="1" t="s">
        <v>32</v>
      </c>
      <c r="G167" s="1" t="s">
        <v>189</v>
      </c>
      <c r="H167" s="1" t="s">
        <v>190</v>
      </c>
      <c r="I167" s="1" t="s">
        <v>191</v>
      </c>
      <c r="J167" s="1" t="s">
        <v>192</v>
      </c>
      <c r="K167">
        <v>97</v>
      </c>
      <c r="L167" s="1" t="s">
        <v>193</v>
      </c>
      <c r="M167" s="1" t="s">
        <v>38</v>
      </c>
      <c r="N167" t="s">
        <v>39</v>
      </c>
      <c r="O167" t="s">
        <v>39</v>
      </c>
      <c r="P167">
        <v>3500</v>
      </c>
      <c r="Q167">
        <v>0</v>
      </c>
      <c r="R167">
        <v>0.87723044776119408</v>
      </c>
      <c r="S167">
        <v>0</v>
      </c>
      <c r="T167" s="1" t="s">
        <v>194</v>
      </c>
      <c r="U167">
        <v>0</v>
      </c>
      <c r="V167">
        <v>0</v>
      </c>
      <c r="W167">
        <v>0.94434481282524496</v>
      </c>
      <c r="X167">
        <v>0</v>
      </c>
      <c r="Y167" t="b">
        <v>0</v>
      </c>
      <c r="Z167" t="b">
        <v>0</v>
      </c>
      <c r="AA167" s="1" t="s">
        <v>66</v>
      </c>
      <c r="AB167" s="1" t="s">
        <v>66</v>
      </c>
      <c r="AC167" s="1" t="s">
        <v>73</v>
      </c>
      <c r="AD167" t="s">
        <v>66</v>
      </c>
    </row>
    <row r="168" spans="1:30" x14ac:dyDescent="0.25">
      <c r="A168">
        <v>23</v>
      </c>
      <c r="B168" s="1" t="s">
        <v>178</v>
      </c>
      <c r="C168" s="1" t="s">
        <v>330</v>
      </c>
      <c r="D168" s="1" t="s">
        <v>105</v>
      </c>
      <c r="E168" s="1" t="s">
        <v>32</v>
      </c>
      <c r="F168" s="1" t="s">
        <v>32</v>
      </c>
      <c r="G168" s="1" t="s">
        <v>189</v>
      </c>
      <c r="H168" s="1" t="s">
        <v>190</v>
      </c>
      <c r="I168" s="1" t="s">
        <v>191</v>
      </c>
      <c r="J168" s="1" t="s">
        <v>192</v>
      </c>
      <c r="K168">
        <v>97</v>
      </c>
      <c r="L168" s="1" t="s">
        <v>193</v>
      </c>
      <c r="M168" s="1" t="s">
        <v>38</v>
      </c>
      <c r="N168" t="s">
        <v>39</v>
      </c>
      <c r="O168" t="s">
        <v>39</v>
      </c>
      <c r="P168">
        <v>38500</v>
      </c>
      <c r="Q168">
        <v>0</v>
      </c>
      <c r="R168">
        <v>0.85517256346179138</v>
      </c>
      <c r="S168">
        <v>0</v>
      </c>
      <c r="T168" s="1" t="s">
        <v>194</v>
      </c>
      <c r="U168">
        <v>0</v>
      </c>
      <c r="V168">
        <v>0</v>
      </c>
      <c r="W168">
        <v>0.94540895322943974</v>
      </c>
      <c r="X168">
        <v>0</v>
      </c>
      <c r="Y168" t="b">
        <v>0</v>
      </c>
      <c r="Z168" t="b">
        <v>0</v>
      </c>
      <c r="AA168" s="1" t="s">
        <v>66</v>
      </c>
      <c r="AB168" s="1" t="s">
        <v>66</v>
      </c>
      <c r="AC168" s="1" t="s">
        <v>73</v>
      </c>
      <c r="AD168" t="s">
        <v>66</v>
      </c>
    </row>
    <row r="169" spans="1:30" x14ac:dyDescent="0.25">
      <c r="A169">
        <v>24</v>
      </c>
      <c r="B169" s="1" t="s">
        <v>156</v>
      </c>
      <c r="C169" s="1" t="s">
        <v>157</v>
      </c>
      <c r="D169" s="1" t="s">
        <v>44</v>
      </c>
      <c r="E169" s="1" t="s">
        <v>32</v>
      </c>
      <c r="F169" s="1" t="s">
        <v>32</v>
      </c>
      <c r="G169" s="1" t="s">
        <v>189</v>
      </c>
      <c r="H169" s="1" t="s">
        <v>190</v>
      </c>
      <c r="I169" s="1" t="s">
        <v>191</v>
      </c>
      <c r="J169" s="1" t="s">
        <v>192</v>
      </c>
      <c r="K169">
        <v>97</v>
      </c>
      <c r="L169" s="1" t="s">
        <v>193</v>
      </c>
      <c r="M169" s="1" t="s">
        <v>38</v>
      </c>
      <c r="N169" t="s">
        <v>39</v>
      </c>
      <c r="O169" t="s">
        <v>39</v>
      </c>
      <c r="P169">
        <v>6000</v>
      </c>
      <c r="Q169">
        <v>0</v>
      </c>
      <c r="R169">
        <v>0.66665610169491529</v>
      </c>
      <c r="S169">
        <v>0</v>
      </c>
      <c r="T169" s="1" t="s">
        <v>194</v>
      </c>
      <c r="U169">
        <v>0</v>
      </c>
      <c r="V169">
        <v>0</v>
      </c>
      <c r="W169">
        <v>0.93898266405959929</v>
      </c>
      <c r="X169">
        <v>0</v>
      </c>
      <c r="Y169" t="b">
        <v>0</v>
      </c>
      <c r="Z169" t="b">
        <v>0</v>
      </c>
      <c r="AA169" s="1" t="s">
        <v>66</v>
      </c>
      <c r="AB169" s="1" t="s">
        <v>66</v>
      </c>
      <c r="AC169" s="1" t="s">
        <v>73</v>
      </c>
      <c r="AD169" t="s">
        <v>66</v>
      </c>
    </row>
    <row r="170" spans="1:30" x14ac:dyDescent="0.25">
      <c r="A170">
        <v>24</v>
      </c>
      <c r="B170" s="1" t="s">
        <v>156</v>
      </c>
      <c r="C170" s="1" t="s">
        <v>331</v>
      </c>
      <c r="D170" s="1" t="s">
        <v>332</v>
      </c>
      <c r="E170" s="1" t="s">
        <v>32</v>
      </c>
      <c r="F170" s="1" t="s">
        <v>32</v>
      </c>
      <c r="G170" s="1" t="s">
        <v>189</v>
      </c>
      <c r="H170" s="1" t="s">
        <v>190</v>
      </c>
      <c r="I170" s="1" t="s">
        <v>191</v>
      </c>
      <c r="J170" s="1" t="s">
        <v>192</v>
      </c>
      <c r="K170">
        <v>97</v>
      </c>
      <c r="L170" s="1" t="s">
        <v>193</v>
      </c>
      <c r="M170" s="1" t="s">
        <v>38</v>
      </c>
      <c r="N170" t="s">
        <v>39</v>
      </c>
      <c r="O170" t="s">
        <v>39</v>
      </c>
      <c r="P170">
        <v>10500</v>
      </c>
      <c r="Q170">
        <v>0</v>
      </c>
      <c r="R170">
        <v>0.66273961165048534</v>
      </c>
      <c r="S170">
        <v>0</v>
      </c>
      <c r="T170" s="1" t="s">
        <v>194</v>
      </c>
      <c r="U170">
        <v>0</v>
      </c>
      <c r="V170">
        <v>0</v>
      </c>
      <c r="W170">
        <v>0.93869049196968068</v>
      </c>
      <c r="X170">
        <v>0</v>
      </c>
      <c r="Y170" t="b">
        <v>0</v>
      </c>
      <c r="Z170" t="b">
        <v>0</v>
      </c>
      <c r="AA170" s="1" t="s">
        <v>66</v>
      </c>
      <c r="AB170" s="1" t="s">
        <v>66</v>
      </c>
      <c r="AC170" s="1" t="s">
        <v>73</v>
      </c>
      <c r="AD170" t="s">
        <v>66</v>
      </c>
    </row>
    <row r="171" spans="1:30" x14ac:dyDescent="0.25">
      <c r="A171">
        <v>24</v>
      </c>
      <c r="B171" s="1" t="s">
        <v>156</v>
      </c>
      <c r="C171" s="1" t="s">
        <v>333</v>
      </c>
      <c r="D171" s="1" t="s">
        <v>105</v>
      </c>
      <c r="E171" s="1" t="s">
        <v>32</v>
      </c>
      <c r="F171" s="1" t="s">
        <v>32</v>
      </c>
      <c r="G171" s="1" t="s">
        <v>189</v>
      </c>
      <c r="H171" s="1" t="s">
        <v>190</v>
      </c>
      <c r="I171" s="1" t="s">
        <v>191</v>
      </c>
      <c r="J171" s="1" t="s">
        <v>192</v>
      </c>
      <c r="K171">
        <v>97</v>
      </c>
      <c r="L171" s="1" t="s">
        <v>193</v>
      </c>
      <c r="M171" s="1" t="s">
        <v>38</v>
      </c>
      <c r="N171" t="s">
        <v>39</v>
      </c>
      <c r="O171" t="s">
        <v>39</v>
      </c>
      <c r="P171">
        <v>44500</v>
      </c>
      <c r="Q171">
        <v>0</v>
      </c>
      <c r="R171">
        <v>0.66022781021484034</v>
      </c>
      <c r="S171">
        <v>0</v>
      </c>
      <c r="T171" s="1" t="s">
        <v>194</v>
      </c>
      <c r="U171">
        <v>0</v>
      </c>
      <c r="V171">
        <v>0</v>
      </c>
      <c r="W171">
        <v>0.9392244191858703</v>
      </c>
      <c r="X171">
        <v>0</v>
      </c>
      <c r="Y171" t="b">
        <v>0</v>
      </c>
      <c r="Z171" t="b">
        <v>0</v>
      </c>
      <c r="AA171" s="1" t="s">
        <v>66</v>
      </c>
      <c r="AB171" s="1" t="s">
        <v>66</v>
      </c>
      <c r="AC171" s="1" t="s">
        <v>73</v>
      </c>
      <c r="AD171" t="s">
        <v>66</v>
      </c>
    </row>
    <row r="172" spans="1:30" x14ac:dyDescent="0.25">
      <c r="A172">
        <v>25</v>
      </c>
      <c r="B172" s="1" t="s">
        <v>138</v>
      </c>
      <c r="C172" s="1" t="s">
        <v>139</v>
      </c>
      <c r="D172" s="1" t="s">
        <v>44</v>
      </c>
      <c r="E172" s="1" t="s">
        <v>32</v>
      </c>
      <c r="F172" s="1" t="s">
        <v>32</v>
      </c>
      <c r="G172" s="1" t="s">
        <v>189</v>
      </c>
      <c r="H172" s="1" t="s">
        <v>190</v>
      </c>
      <c r="I172" s="1" t="s">
        <v>191</v>
      </c>
      <c r="J172" s="1" t="s">
        <v>192</v>
      </c>
      <c r="K172">
        <v>97</v>
      </c>
      <c r="L172" s="1" t="s">
        <v>193</v>
      </c>
      <c r="M172" s="1" t="s">
        <v>38</v>
      </c>
      <c r="N172" t="s">
        <v>39</v>
      </c>
      <c r="O172" t="s">
        <v>39</v>
      </c>
      <c r="P172">
        <v>3500</v>
      </c>
      <c r="Q172">
        <v>0</v>
      </c>
      <c r="R172">
        <v>0.90745813953488363</v>
      </c>
      <c r="S172">
        <v>0</v>
      </c>
      <c r="T172" s="1" t="s">
        <v>194</v>
      </c>
      <c r="U172">
        <v>0</v>
      </c>
      <c r="V172">
        <v>0</v>
      </c>
      <c r="W172">
        <v>0.9390397789826227</v>
      </c>
      <c r="X172">
        <v>0</v>
      </c>
      <c r="Y172" t="b">
        <v>0</v>
      </c>
      <c r="Z172" t="b">
        <v>0</v>
      </c>
      <c r="AA172" s="1" t="s">
        <v>66</v>
      </c>
      <c r="AB172" s="1" t="s">
        <v>66</v>
      </c>
      <c r="AC172" s="1" t="s">
        <v>73</v>
      </c>
      <c r="AD172" t="s">
        <v>66</v>
      </c>
    </row>
    <row r="173" spans="1:30" x14ac:dyDescent="0.25">
      <c r="A173">
        <v>25</v>
      </c>
      <c r="B173" s="1" t="s">
        <v>138</v>
      </c>
      <c r="C173" s="1" t="s">
        <v>334</v>
      </c>
      <c r="D173" s="1" t="s">
        <v>335</v>
      </c>
      <c r="E173" s="1" t="s">
        <v>32</v>
      </c>
      <c r="F173" s="1" t="s">
        <v>32</v>
      </c>
      <c r="G173" s="1" t="s">
        <v>189</v>
      </c>
      <c r="H173" s="1" t="s">
        <v>190</v>
      </c>
      <c r="I173" s="1" t="s">
        <v>191</v>
      </c>
      <c r="J173" s="1" t="s">
        <v>192</v>
      </c>
      <c r="K173">
        <v>97</v>
      </c>
      <c r="L173" s="1" t="s">
        <v>193</v>
      </c>
      <c r="M173" s="1" t="s">
        <v>38</v>
      </c>
      <c r="N173" t="s">
        <v>39</v>
      </c>
      <c r="O173" t="s">
        <v>39</v>
      </c>
      <c r="P173">
        <v>3500</v>
      </c>
      <c r="Q173">
        <v>0</v>
      </c>
      <c r="R173">
        <v>0.89050482315112545</v>
      </c>
      <c r="S173">
        <v>0</v>
      </c>
      <c r="T173" s="1" t="s">
        <v>194</v>
      </c>
      <c r="U173">
        <v>0</v>
      </c>
      <c r="V173">
        <v>0</v>
      </c>
      <c r="W173">
        <v>0.94047082475121058</v>
      </c>
      <c r="X173">
        <v>0</v>
      </c>
      <c r="Y173" t="b">
        <v>0</v>
      </c>
      <c r="Z173" t="b">
        <v>0</v>
      </c>
      <c r="AA173" s="1" t="s">
        <v>66</v>
      </c>
      <c r="AB173" s="1" t="s">
        <v>66</v>
      </c>
      <c r="AC173" s="1" t="s">
        <v>73</v>
      </c>
      <c r="AD173" t="s">
        <v>66</v>
      </c>
    </row>
    <row r="174" spans="1:30" x14ac:dyDescent="0.25">
      <c r="A174">
        <v>25</v>
      </c>
      <c r="B174" s="1" t="s">
        <v>138</v>
      </c>
      <c r="C174" s="1" t="s">
        <v>336</v>
      </c>
      <c r="D174" s="1" t="s">
        <v>101</v>
      </c>
      <c r="E174" s="1" t="s">
        <v>32</v>
      </c>
      <c r="F174" s="1" t="s">
        <v>32</v>
      </c>
      <c r="G174" s="1" t="s">
        <v>189</v>
      </c>
      <c r="H174" s="1" t="s">
        <v>190</v>
      </c>
      <c r="I174" s="1" t="s">
        <v>191</v>
      </c>
      <c r="J174" s="1" t="s">
        <v>192</v>
      </c>
      <c r="K174">
        <v>97</v>
      </c>
      <c r="L174" s="1" t="s">
        <v>193</v>
      </c>
      <c r="M174" s="1" t="s">
        <v>38</v>
      </c>
      <c r="N174" t="s">
        <v>39</v>
      </c>
      <c r="O174" t="s">
        <v>39</v>
      </c>
      <c r="P174">
        <v>46000</v>
      </c>
      <c r="Q174">
        <v>0</v>
      </c>
      <c r="R174">
        <v>0.85344627537026885</v>
      </c>
      <c r="S174">
        <v>0</v>
      </c>
      <c r="T174" s="1" t="s">
        <v>194</v>
      </c>
      <c r="U174">
        <v>0</v>
      </c>
      <c r="V174">
        <v>0</v>
      </c>
      <c r="W174">
        <v>0.94554332103393723</v>
      </c>
      <c r="X174">
        <v>0</v>
      </c>
      <c r="Y174" t="b">
        <v>0</v>
      </c>
      <c r="Z174" t="b">
        <v>0</v>
      </c>
      <c r="AA174" s="1" t="s">
        <v>66</v>
      </c>
      <c r="AB174" s="1" t="s">
        <v>66</v>
      </c>
      <c r="AC174" s="1" t="s">
        <v>73</v>
      </c>
      <c r="AD174" t="s">
        <v>66</v>
      </c>
    </row>
    <row r="175" spans="1:30" x14ac:dyDescent="0.25">
      <c r="A175">
        <v>26</v>
      </c>
      <c r="B175" s="1" t="s">
        <v>99</v>
      </c>
      <c r="C175" s="1" t="s">
        <v>337</v>
      </c>
      <c r="D175" s="1" t="s">
        <v>242</v>
      </c>
      <c r="E175" s="1" t="s">
        <v>32</v>
      </c>
      <c r="F175" s="1" t="s">
        <v>32</v>
      </c>
      <c r="G175" s="1" t="s">
        <v>189</v>
      </c>
      <c r="H175" s="1" t="s">
        <v>190</v>
      </c>
      <c r="I175" s="1" t="s">
        <v>191</v>
      </c>
      <c r="J175" s="1" t="s">
        <v>192</v>
      </c>
      <c r="K175">
        <v>97</v>
      </c>
      <c r="L175" s="1" t="s">
        <v>193</v>
      </c>
      <c r="M175" s="1" t="s">
        <v>38</v>
      </c>
      <c r="N175" t="s">
        <v>39</v>
      </c>
      <c r="O175" t="s">
        <v>39</v>
      </c>
      <c r="P175">
        <v>11000</v>
      </c>
      <c r="Q175">
        <v>0</v>
      </c>
      <c r="R175">
        <v>1.1022362799263352</v>
      </c>
      <c r="S175">
        <v>0</v>
      </c>
      <c r="T175" s="1" t="s">
        <v>194</v>
      </c>
      <c r="U175">
        <v>0</v>
      </c>
      <c r="V175">
        <v>0</v>
      </c>
      <c r="W175">
        <v>0.95181838720723866</v>
      </c>
      <c r="X175">
        <v>0</v>
      </c>
      <c r="Y175" t="b">
        <v>0</v>
      </c>
      <c r="Z175" t="b">
        <v>0</v>
      </c>
      <c r="AA175" s="1" t="s">
        <v>66</v>
      </c>
      <c r="AB175" s="1" t="s">
        <v>66</v>
      </c>
      <c r="AC175" s="1" t="s">
        <v>73</v>
      </c>
      <c r="AD175" t="s">
        <v>66</v>
      </c>
    </row>
    <row r="176" spans="1:30" x14ac:dyDescent="0.25">
      <c r="A176">
        <v>26</v>
      </c>
      <c r="B176" s="1" t="s">
        <v>99</v>
      </c>
      <c r="C176" s="1" t="s">
        <v>338</v>
      </c>
      <c r="D176" s="1" t="s">
        <v>339</v>
      </c>
      <c r="E176" s="1" t="s">
        <v>32</v>
      </c>
      <c r="F176" s="1" t="s">
        <v>32</v>
      </c>
      <c r="G176" s="1" t="s">
        <v>189</v>
      </c>
      <c r="H176" s="1" t="s">
        <v>190</v>
      </c>
      <c r="I176" s="1" t="s">
        <v>191</v>
      </c>
      <c r="J176" s="1" t="s">
        <v>192</v>
      </c>
      <c r="K176">
        <v>97</v>
      </c>
      <c r="L176" s="1" t="s">
        <v>193</v>
      </c>
      <c r="M176" s="1" t="s">
        <v>38</v>
      </c>
      <c r="N176" t="s">
        <v>39</v>
      </c>
      <c r="O176" t="s">
        <v>39</v>
      </c>
      <c r="P176">
        <v>2500</v>
      </c>
      <c r="Q176">
        <v>0</v>
      </c>
      <c r="R176">
        <v>1.1367501006036216</v>
      </c>
      <c r="S176">
        <v>0</v>
      </c>
      <c r="T176" s="1" t="s">
        <v>194</v>
      </c>
      <c r="U176">
        <v>0</v>
      </c>
      <c r="V176">
        <v>0</v>
      </c>
      <c r="W176">
        <v>0.95291746016440471</v>
      </c>
      <c r="X176">
        <v>0</v>
      </c>
      <c r="Y176" t="b">
        <v>0</v>
      </c>
      <c r="Z176" t="b">
        <v>0</v>
      </c>
      <c r="AA176" s="1" t="s">
        <v>66</v>
      </c>
      <c r="AB176" s="1" t="s">
        <v>66</v>
      </c>
      <c r="AC176" s="1" t="s">
        <v>73</v>
      </c>
      <c r="AD176" t="s">
        <v>66</v>
      </c>
    </row>
    <row r="177" spans="1:30" x14ac:dyDescent="0.25">
      <c r="A177">
        <v>26</v>
      </c>
      <c r="B177" s="1" t="s">
        <v>99</v>
      </c>
      <c r="C177" s="1" t="s">
        <v>340</v>
      </c>
      <c r="D177" s="1" t="s">
        <v>303</v>
      </c>
      <c r="E177" s="1" t="s">
        <v>32</v>
      </c>
      <c r="F177" s="1" t="s">
        <v>32</v>
      </c>
      <c r="G177" s="1" t="s">
        <v>189</v>
      </c>
      <c r="H177" s="1" t="s">
        <v>190</v>
      </c>
      <c r="I177" s="1" t="s">
        <v>191</v>
      </c>
      <c r="J177" s="1" t="s">
        <v>192</v>
      </c>
      <c r="K177">
        <v>97</v>
      </c>
      <c r="L177" s="1" t="s">
        <v>193</v>
      </c>
      <c r="M177" s="1" t="s">
        <v>38</v>
      </c>
      <c r="N177" t="s">
        <v>39</v>
      </c>
      <c r="O177" t="s">
        <v>39</v>
      </c>
      <c r="P177">
        <v>6500</v>
      </c>
      <c r="Q177">
        <v>0</v>
      </c>
      <c r="R177">
        <v>1.1063543076923077</v>
      </c>
      <c r="S177">
        <v>0</v>
      </c>
      <c r="T177" s="1" t="s">
        <v>194</v>
      </c>
      <c r="U177">
        <v>0</v>
      </c>
      <c r="V177">
        <v>0</v>
      </c>
      <c r="W177">
        <v>0.95252460631394986</v>
      </c>
      <c r="X177">
        <v>0</v>
      </c>
      <c r="Y177" t="b">
        <v>0</v>
      </c>
      <c r="Z177" t="b">
        <v>0</v>
      </c>
      <c r="AA177" s="1" t="s">
        <v>66</v>
      </c>
      <c r="AB177" s="1" t="s">
        <v>66</v>
      </c>
      <c r="AC177" s="1" t="s">
        <v>73</v>
      </c>
      <c r="AD177" t="s">
        <v>66</v>
      </c>
    </row>
    <row r="178" spans="1:30" x14ac:dyDescent="0.25">
      <c r="A178">
        <v>26</v>
      </c>
      <c r="B178" s="1" t="s">
        <v>99</v>
      </c>
      <c r="C178" s="1" t="s">
        <v>100</v>
      </c>
      <c r="D178" s="1" t="s">
        <v>101</v>
      </c>
      <c r="E178" s="1" t="s">
        <v>32</v>
      </c>
      <c r="F178" s="1" t="s">
        <v>32</v>
      </c>
      <c r="G178" s="1" t="s">
        <v>189</v>
      </c>
      <c r="H178" s="1" t="s">
        <v>190</v>
      </c>
      <c r="I178" s="1" t="s">
        <v>191</v>
      </c>
      <c r="J178" s="1" t="s">
        <v>192</v>
      </c>
      <c r="K178">
        <v>97</v>
      </c>
      <c r="L178" s="1" t="s">
        <v>193</v>
      </c>
      <c r="M178" s="1" t="s">
        <v>38</v>
      </c>
      <c r="N178" t="s">
        <v>39</v>
      </c>
      <c r="O178" t="s">
        <v>39</v>
      </c>
      <c r="P178">
        <v>22000</v>
      </c>
      <c r="Q178">
        <v>0</v>
      </c>
      <c r="R178">
        <v>1.0929896606695513</v>
      </c>
      <c r="S178">
        <v>0</v>
      </c>
      <c r="T178" s="1" t="s">
        <v>194</v>
      </c>
      <c r="U178">
        <v>0</v>
      </c>
      <c r="V178">
        <v>0</v>
      </c>
      <c r="W178">
        <v>0.95212352617715845</v>
      </c>
      <c r="X178">
        <v>0</v>
      </c>
      <c r="Y178" t="b">
        <v>0</v>
      </c>
      <c r="Z178" t="b">
        <v>0</v>
      </c>
      <c r="AA178" s="1" t="s">
        <v>66</v>
      </c>
      <c r="AB178" s="1" t="s">
        <v>66</v>
      </c>
      <c r="AC178" s="1" t="s">
        <v>73</v>
      </c>
      <c r="AD178" t="s">
        <v>66</v>
      </c>
    </row>
    <row r="179" spans="1:30" x14ac:dyDescent="0.25">
      <c r="A179">
        <v>27</v>
      </c>
      <c r="B179" s="1" t="s">
        <v>341</v>
      </c>
      <c r="C179" s="1" t="s">
        <v>342</v>
      </c>
      <c r="D179" s="1" t="s">
        <v>303</v>
      </c>
      <c r="E179" s="1" t="s">
        <v>32</v>
      </c>
      <c r="F179" s="1" t="s">
        <v>32</v>
      </c>
      <c r="G179" s="1" t="s">
        <v>189</v>
      </c>
      <c r="H179" s="1" t="s">
        <v>190</v>
      </c>
      <c r="I179" s="1" t="s">
        <v>191</v>
      </c>
      <c r="J179" s="1" t="s">
        <v>192</v>
      </c>
      <c r="K179">
        <v>97</v>
      </c>
      <c r="L179" s="1" t="s">
        <v>193</v>
      </c>
      <c r="M179" s="1" t="s">
        <v>38</v>
      </c>
      <c r="N179" t="s">
        <v>39</v>
      </c>
      <c r="O179" t="s">
        <v>39</v>
      </c>
      <c r="P179">
        <v>6500</v>
      </c>
      <c r="Q179">
        <v>0</v>
      </c>
      <c r="R179">
        <v>1.1063692307692308</v>
      </c>
      <c r="S179">
        <v>0</v>
      </c>
      <c r="T179" s="1" t="s">
        <v>194</v>
      </c>
      <c r="U179">
        <v>0</v>
      </c>
      <c r="V179">
        <v>0</v>
      </c>
      <c r="W179">
        <v>0.95252494266473842</v>
      </c>
      <c r="X179">
        <v>0</v>
      </c>
      <c r="Y179" t="b">
        <v>1</v>
      </c>
      <c r="Z179" t="b">
        <v>0</v>
      </c>
      <c r="AA179" s="1" t="s">
        <v>66</v>
      </c>
      <c r="AB179" s="1" t="s">
        <v>66</v>
      </c>
      <c r="AC179" s="1" t="s">
        <v>73</v>
      </c>
      <c r="AD179" t="s">
        <v>66</v>
      </c>
    </row>
    <row r="180" spans="1:30" x14ac:dyDescent="0.25">
      <c r="A180">
        <v>27</v>
      </c>
      <c r="B180" s="1" t="s">
        <v>341</v>
      </c>
      <c r="C180" s="1" t="s">
        <v>343</v>
      </c>
      <c r="D180" s="1" t="s">
        <v>105</v>
      </c>
      <c r="E180" s="1" t="s">
        <v>32</v>
      </c>
      <c r="F180" s="1" t="s">
        <v>32</v>
      </c>
      <c r="G180" s="1" t="s">
        <v>189</v>
      </c>
      <c r="H180" s="1" t="s">
        <v>190</v>
      </c>
      <c r="I180" s="1" t="s">
        <v>191</v>
      </c>
      <c r="J180" s="1" t="s">
        <v>192</v>
      </c>
      <c r="K180">
        <v>97</v>
      </c>
      <c r="L180" s="1" t="s">
        <v>193</v>
      </c>
      <c r="M180" s="1" t="s">
        <v>38</v>
      </c>
      <c r="N180" t="s">
        <v>39</v>
      </c>
      <c r="O180" t="s">
        <v>39</v>
      </c>
      <c r="P180">
        <v>8500</v>
      </c>
      <c r="Q180">
        <v>0</v>
      </c>
      <c r="R180">
        <v>1.1110415536374847</v>
      </c>
      <c r="S180">
        <v>0</v>
      </c>
      <c r="T180" s="1" t="s">
        <v>194</v>
      </c>
      <c r="U180">
        <v>0</v>
      </c>
      <c r="V180">
        <v>0</v>
      </c>
      <c r="W180">
        <v>0.95035205358800745</v>
      </c>
      <c r="X180">
        <v>0</v>
      </c>
      <c r="Y180" t="b">
        <v>1</v>
      </c>
      <c r="Z180" t="b">
        <v>0</v>
      </c>
      <c r="AA180" s="1" t="s">
        <v>66</v>
      </c>
      <c r="AB180" s="1" t="s">
        <v>66</v>
      </c>
      <c r="AC180" s="1" t="s">
        <v>73</v>
      </c>
      <c r="AD180" t="s">
        <v>66</v>
      </c>
    </row>
    <row r="181" spans="1:30" x14ac:dyDescent="0.25">
      <c r="A181">
        <v>28</v>
      </c>
      <c r="B181" s="1" t="s">
        <v>94</v>
      </c>
      <c r="C181" s="1" t="s">
        <v>344</v>
      </c>
      <c r="D181" s="1" t="s">
        <v>242</v>
      </c>
      <c r="E181" s="1" t="s">
        <v>32</v>
      </c>
      <c r="F181" s="1" t="s">
        <v>32</v>
      </c>
      <c r="G181" s="1" t="s">
        <v>189</v>
      </c>
      <c r="H181" s="1" t="s">
        <v>190</v>
      </c>
      <c r="I181" s="1" t="s">
        <v>191</v>
      </c>
      <c r="J181" s="1" t="s">
        <v>192</v>
      </c>
      <c r="K181">
        <v>97</v>
      </c>
      <c r="L181" s="1" t="s">
        <v>193</v>
      </c>
      <c r="M181" s="1" t="s">
        <v>38</v>
      </c>
      <c r="N181" t="s">
        <v>39</v>
      </c>
      <c r="O181" t="s">
        <v>39</v>
      </c>
      <c r="P181">
        <v>82500</v>
      </c>
      <c r="Q181">
        <v>0</v>
      </c>
      <c r="R181">
        <v>0.85211736322651388</v>
      </c>
      <c r="S181">
        <v>0</v>
      </c>
      <c r="T181" s="1" t="s">
        <v>194</v>
      </c>
      <c r="U181">
        <v>0</v>
      </c>
      <c r="V181">
        <v>0</v>
      </c>
      <c r="W181">
        <v>0.94572485255448979</v>
      </c>
      <c r="X181">
        <v>0</v>
      </c>
      <c r="Y181" t="b">
        <v>0</v>
      </c>
      <c r="Z181" t="b">
        <v>0</v>
      </c>
      <c r="AA181" s="1" t="s">
        <v>66</v>
      </c>
      <c r="AB181" s="1" t="s">
        <v>66</v>
      </c>
      <c r="AC181" s="1" t="s">
        <v>73</v>
      </c>
      <c r="AD181" t="s">
        <v>66</v>
      </c>
    </row>
    <row r="182" spans="1:30" x14ac:dyDescent="0.25">
      <c r="A182">
        <v>28</v>
      </c>
      <c r="B182" s="1" t="s">
        <v>94</v>
      </c>
      <c r="C182" s="1" t="s">
        <v>110</v>
      </c>
      <c r="D182" s="1" t="s">
        <v>111</v>
      </c>
      <c r="E182" s="1" t="s">
        <v>32</v>
      </c>
      <c r="F182" s="1" t="s">
        <v>32</v>
      </c>
      <c r="G182" s="1" t="s">
        <v>189</v>
      </c>
      <c r="H182" s="1" t="s">
        <v>190</v>
      </c>
      <c r="I182" s="1" t="s">
        <v>191</v>
      </c>
      <c r="J182" s="1" t="s">
        <v>192</v>
      </c>
      <c r="K182">
        <v>97</v>
      </c>
      <c r="L182" s="1" t="s">
        <v>193</v>
      </c>
      <c r="M182" s="1" t="s">
        <v>38</v>
      </c>
      <c r="N182" t="s">
        <v>39</v>
      </c>
      <c r="O182" t="s">
        <v>39</v>
      </c>
      <c r="P182">
        <v>6500</v>
      </c>
      <c r="Q182">
        <v>0</v>
      </c>
      <c r="R182">
        <v>0.866044766505636</v>
      </c>
      <c r="S182">
        <v>0</v>
      </c>
      <c r="T182" s="1" t="s">
        <v>194</v>
      </c>
      <c r="U182">
        <v>0</v>
      </c>
      <c r="V182">
        <v>0</v>
      </c>
      <c r="W182">
        <v>0.94390815849793985</v>
      </c>
      <c r="X182">
        <v>0</v>
      </c>
      <c r="Y182" t="b">
        <v>0</v>
      </c>
      <c r="Z182" t="b">
        <v>0</v>
      </c>
      <c r="AA182" s="1" t="s">
        <v>66</v>
      </c>
      <c r="AB182" s="1" t="s">
        <v>66</v>
      </c>
      <c r="AC182" s="1" t="s">
        <v>73</v>
      </c>
      <c r="AD182" t="s">
        <v>66</v>
      </c>
    </row>
    <row r="183" spans="1:30" x14ac:dyDescent="0.25">
      <c r="A183">
        <v>28</v>
      </c>
      <c r="B183" s="1" t="s">
        <v>94</v>
      </c>
      <c r="C183" s="1" t="s">
        <v>95</v>
      </c>
      <c r="D183" s="1" t="s">
        <v>96</v>
      </c>
      <c r="E183" s="1" t="s">
        <v>32</v>
      </c>
      <c r="F183" s="1" t="s">
        <v>32</v>
      </c>
      <c r="G183" s="1" t="s">
        <v>189</v>
      </c>
      <c r="H183" s="1" t="s">
        <v>190</v>
      </c>
      <c r="I183" s="1" t="s">
        <v>191</v>
      </c>
      <c r="J183" s="1" t="s">
        <v>192</v>
      </c>
      <c r="K183">
        <v>97</v>
      </c>
      <c r="L183" s="1" t="s">
        <v>193</v>
      </c>
      <c r="M183" s="1" t="s">
        <v>38</v>
      </c>
      <c r="N183" t="s">
        <v>39</v>
      </c>
      <c r="O183" t="s">
        <v>39</v>
      </c>
      <c r="P183">
        <v>4000</v>
      </c>
      <c r="Q183">
        <v>0</v>
      </c>
      <c r="R183">
        <v>0.89367966339410942</v>
      </c>
      <c r="S183">
        <v>0</v>
      </c>
      <c r="T183" s="1" t="s">
        <v>194</v>
      </c>
      <c r="U183">
        <v>0</v>
      </c>
      <c r="V183">
        <v>0</v>
      </c>
      <c r="W183">
        <v>0.94074923773894348</v>
      </c>
      <c r="X183">
        <v>0</v>
      </c>
      <c r="Y183" t="b">
        <v>0</v>
      </c>
      <c r="Z183" t="b">
        <v>0</v>
      </c>
      <c r="AA183" s="1" t="s">
        <v>66</v>
      </c>
      <c r="AB183" s="1" t="s">
        <v>66</v>
      </c>
      <c r="AC183" s="1" t="s">
        <v>73</v>
      </c>
      <c r="AD183" t="s">
        <v>66</v>
      </c>
    </row>
    <row r="184" spans="1:30" x14ac:dyDescent="0.25">
      <c r="A184">
        <v>28</v>
      </c>
      <c r="B184" s="1" t="s">
        <v>94</v>
      </c>
      <c r="C184" s="1" t="s">
        <v>345</v>
      </c>
      <c r="D184" s="1" t="s">
        <v>329</v>
      </c>
      <c r="E184" s="1" t="s">
        <v>32</v>
      </c>
      <c r="F184" s="1" t="s">
        <v>32</v>
      </c>
      <c r="G184" s="1" t="s">
        <v>189</v>
      </c>
      <c r="H184" s="1" t="s">
        <v>190</v>
      </c>
      <c r="I184" s="1" t="s">
        <v>191</v>
      </c>
      <c r="J184" s="1" t="s">
        <v>192</v>
      </c>
      <c r="K184">
        <v>97</v>
      </c>
      <c r="L184" s="1" t="s">
        <v>193</v>
      </c>
      <c r="M184" s="1" t="s">
        <v>38</v>
      </c>
      <c r="N184" t="s">
        <v>39</v>
      </c>
      <c r="O184" t="s">
        <v>39</v>
      </c>
      <c r="P184">
        <v>2000</v>
      </c>
      <c r="Q184">
        <v>0</v>
      </c>
      <c r="R184">
        <v>0.88554880000000002</v>
      </c>
      <c r="S184">
        <v>0</v>
      </c>
      <c r="T184" s="1" t="s">
        <v>194</v>
      </c>
      <c r="U184">
        <v>0</v>
      </c>
      <c r="V184">
        <v>0</v>
      </c>
      <c r="W184">
        <v>0.94342937893377954</v>
      </c>
      <c r="X184">
        <v>0</v>
      </c>
      <c r="Y184" t="b">
        <v>0</v>
      </c>
      <c r="Z184" t="b">
        <v>0</v>
      </c>
      <c r="AA184" s="1" t="s">
        <v>66</v>
      </c>
      <c r="AB184" s="1" t="s">
        <v>66</v>
      </c>
      <c r="AC184" s="1" t="s">
        <v>73</v>
      </c>
      <c r="AD184" t="s">
        <v>66</v>
      </c>
    </row>
    <row r="185" spans="1:30" x14ac:dyDescent="0.25">
      <c r="A185">
        <v>28</v>
      </c>
      <c r="B185" s="1" t="s">
        <v>94</v>
      </c>
      <c r="C185" s="1" t="s">
        <v>346</v>
      </c>
      <c r="D185" s="1" t="s">
        <v>303</v>
      </c>
      <c r="E185" s="1" t="s">
        <v>32</v>
      </c>
      <c r="F185" s="1" t="s">
        <v>32</v>
      </c>
      <c r="G185" s="1" t="s">
        <v>189</v>
      </c>
      <c r="H185" s="1" t="s">
        <v>190</v>
      </c>
      <c r="I185" s="1" t="s">
        <v>191</v>
      </c>
      <c r="J185" s="1" t="s">
        <v>192</v>
      </c>
      <c r="K185">
        <v>97</v>
      </c>
      <c r="L185" s="1" t="s">
        <v>193</v>
      </c>
      <c r="M185" s="1" t="s">
        <v>38</v>
      </c>
      <c r="N185" t="s">
        <v>39</v>
      </c>
      <c r="O185" t="s">
        <v>39</v>
      </c>
      <c r="P185">
        <v>6500</v>
      </c>
      <c r="Q185">
        <v>0</v>
      </c>
      <c r="R185">
        <v>0.86329230769230769</v>
      </c>
      <c r="S185">
        <v>0</v>
      </c>
      <c r="T185" s="1" t="s">
        <v>194</v>
      </c>
      <c r="U185">
        <v>0</v>
      </c>
      <c r="V185">
        <v>0</v>
      </c>
      <c r="W185">
        <v>0.94633155539409153</v>
      </c>
      <c r="X185">
        <v>0</v>
      </c>
      <c r="Y185" t="b">
        <v>0</v>
      </c>
      <c r="Z185" t="b">
        <v>0</v>
      </c>
      <c r="AA185" s="1" t="s">
        <v>66</v>
      </c>
      <c r="AB185" s="1" t="s">
        <v>66</v>
      </c>
      <c r="AC185" s="1" t="s">
        <v>73</v>
      </c>
      <c r="AD185" t="s">
        <v>66</v>
      </c>
    </row>
    <row r="186" spans="1:30" x14ac:dyDescent="0.25">
      <c r="A186">
        <v>28</v>
      </c>
      <c r="B186" s="1" t="s">
        <v>94</v>
      </c>
      <c r="C186" s="1" t="s">
        <v>347</v>
      </c>
      <c r="D186" s="1" t="s">
        <v>101</v>
      </c>
      <c r="E186" s="1" t="s">
        <v>32</v>
      </c>
      <c r="F186" s="1" t="s">
        <v>32</v>
      </c>
      <c r="G186" s="1" t="s">
        <v>189</v>
      </c>
      <c r="H186" s="1" t="s">
        <v>190</v>
      </c>
      <c r="I186" s="1" t="s">
        <v>191</v>
      </c>
      <c r="J186" s="1" t="s">
        <v>192</v>
      </c>
      <c r="K186">
        <v>97</v>
      </c>
      <c r="L186" s="1" t="s">
        <v>193</v>
      </c>
      <c r="M186" s="1" t="s">
        <v>38</v>
      </c>
      <c r="N186" t="s">
        <v>39</v>
      </c>
      <c r="O186" t="s">
        <v>39</v>
      </c>
      <c r="P186">
        <v>8500</v>
      </c>
      <c r="Q186">
        <v>0</v>
      </c>
      <c r="R186">
        <v>0.86383398533007327</v>
      </c>
      <c r="S186">
        <v>0</v>
      </c>
      <c r="T186" s="1" t="s">
        <v>194</v>
      </c>
      <c r="U186">
        <v>0</v>
      </c>
      <c r="V186">
        <v>0</v>
      </c>
      <c r="W186">
        <v>0.94424826392373373</v>
      </c>
      <c r="X186">
        <v>0</v>
      </c>
      <c r="Y186" t="b">
        <v>0</v>
      </c>
      <c r="Z186" t="b">
        <v>0</v>
      </c>
      <c r="AA186" s="1" t="s">
        <v>66</v>
      </c>
      <c r="AB186" s="1" t="s">
        <v>66</v>
      </c>
      <c r="AC186" s="1" t="s">
        <v>73</v>
      </c>
      <c r="AD186" t="s">
        <v>66</v>
      </c>
    </row>
    <row r="187" spans="1:30" x14ac:dyDescent="0.25">
      <c r="A187">
        <v>29</v>
      </c>
      <c r="B187" s="1" t="s">
        <v>348</v>
      </c>
      <c r="C187" s="1" t="s">
        <v>349</v>
      </c>
      <c r="D187" s="1" t="s">
        <v>242</v>
      </c>
      <c r="E187" s="1" t="s">
        <v>32</v>
      </c>
      <c r="F187" s="1" t="s">
        <v>32</v>
      </c>
      <c r="G187" s="1" t="s">
        <v>189</v>
      </c>
      <c r="H187" s="1" t="s">
        <v>190</v>
      </c>
      <c r="I187" s="1" t="s">
        <v>191</v>
      </c>
      <c r="J187" s="1" t="s">
        <v>192</v>
      </c>
      <c r="K187">
        <v>97</v>
      </c>
      <c r="L187" s="1" t="s">
        <v>193</v>
      </c>
      <c r="M187" s="1" t="s">
        <v>38</v>
      </c>
      <c r="N187" t="s">
        <v>39</v>
      </c>
      <c r="O187" t="s">
        <v>39</v>
      </c>
      <c r="P187">
        <v>5500</v>
      </c>
      <c r="Q187">
        <v>0</v>
      </c>
      <c r="R187">
        <v>0.94813999999999998</v>
      </c>
      <c r="S187">
        <v>0</v>
      </c>
      <c r="T187" s="1" t="s">
        <v>194</v>
      </c>
      <c r="U187">
        <v>0</v>
      </c>
      <c r="V187">
        <v>0</v>
      </c>
      <c r="W187">
        <v>0.9467319674634983</v>
      </c>
      <c r="X187">
        <v>0</v>
      </c>
      <c r="Y187" t="b">
        <v>0</v>
      </c>
      <c r="Z187" t="b">
        <v>0</v>
      </c>
      <c r="AA187" s="1" t="s">
        <v>66</v>
      </c>
      <c r="AB187" s="1" t="s">
        <v>66</v>
      </c>
      <c r="AC187" s="1" t="s">
        <v>73</v>
      </c>
      <c r="AD187" t="s">
        <v>66</v>
      </c>
    </row>
    <row r="188" spans="1:30" x14ac:dyDescent="0.25">
      <c r="A188">
        <v>29</v>
      </c>
      <c r="B188" s="1" t="s">
        <v>348</v>
      </c>
      <c r="C188" s="1" t="s">
        <v>350</v>
      </c>
      <c r="D188" s="1" t="s">
        <v>329</v>
      </c>
      <c r="E188" s="1" t="s">
        <v>32</v>
      </c>
      <c r="F188" s="1" t="s">
        <v>32</v>
      </c>
      <c r="G188" s="1" t="s">
        <v>189</v>
      </c>
      <c r="H188" s="1" t="s">
        <v>190</v>
      </c>
      <c r="I188" s="1" t="s">
        <v>191</v>
      </c>
      <c r="J188" s="1" t="s">
        <v>192</v>
      </c>
      <c r="K188">
        <v>97</v>
      </c>
      <c r="L188" s="1" t="s">
        <v>193</v>
      </c>
      <c r="M188" s="1" t="s">
        <v>38</v>
      </c>
      <c r="N188" t="s">
        <v>39</v>
      </c>
      <c r="O188" t="s">
        <v>39</v>
      </c>
      <c r="P188">
        <v>3000</v>
      </c>
      <c r="Q188">
        <v>0</v>
      </c>
      <c r="R188">
        <v>0.97562825688073396</v>
      </c>
      <c r="S188">
        <v>0</v>
      </c>
      <c r="T188" s="1" t="s">
        <v>194</v>
      </c>
      <c r="U188">
        <v>0</v>
      </c>
      <c r="V188">
        <v>0</v>
      </c>
      <c r="W188">
        <v>0.9442750716204642</v>
      </c>
      <c r="X188">
        <v>0</v>
      </c>
      <c r="Y188" t="b">
        <v>0</v>
      </c>
      <c r="Z188" t="b">
        <v>0</v>
      </c>
      <c r="AA188" s="1" t="s">
        <v>66</v>
      </c>
      <c r="AB188" s="1" t="s">
        <v>66</v>
      </c>
      <c r="AC188" s="1" t="s">
        <v>73</v>
      </c>
      <c r="AD188" t="s">
        <v>66</v>
      </c>
    </row>
    <row r="189" spans="1:30" x14ac:dyDescent="0.25">
      <c r="A189">
        <v>29</v>
      </c>
      <c r="B189" s="1" t="s">
        <v>348</v>
      </c>
      <c r="C189" s="1" t="s">
        <v>351</v>
      </c>
      <c r="D189" s="1" t="s">
        <v>339</v>
      </c>
      <c r="E189" s="1" t="s">
        <v>32</v>
      </c>
      <c r="F189" s="1" t="s">
        <v>32</v>
      </c>
      <c r="G189" s="1" t="s">
        <v>189</v>
      </c>
      <c r="H189" s="1" t="s">
        <v>190</v>
      </c>
      <c r="I189" s="1" t="s">
        <v>191</v>
      </c>
      <c r="J189" s="1" t="s">
        <v>192</v>
      </c>
      <c r="K189">
        <v>97</v>
      </c>
      <c r="L189" s="1" t="s">
        <v>193</v>
      </c>
      <c r="M189" s="1" t="s">
        <v>38</v>
      </c>
      <c r="N189" t="s">
        <v>39</v>
      </c>
      <c r="O189" t="s">
        <v>39</v>
      </c>
      <c r="P189">
        <v>500</v>
      </c>
      <c r="Q189">
        <v>0</v>
      </c>
      <c r="R189">
        <v>1.2230742857142858</v>
      </c>
      <c r="S189">
        <v>0</v>
      </c>
      <c r="T189" s="1" t="s">
        <v>194</v>
      </c>
      <c r="U189">
        <v>0</v>
      </c>
      <c r="V189">
        <v>0</v>
      </c>
      <c r="W189">
        <v>0.93573892524637692</v>
      </c>
      <c r="X189">
        <v>0</v>
      </c>
      <c r="Y189" t="b">
        <v>0</v>
      </c>
      <c r="Z189" t="b">
        <v>0</v>
      </c>
      <c r="AA189" s="1" t="s">
        <v>66</v>
      </c>
      <c r="AB189" s="1" t="s">
        <v>66</v>
      </c>
      <c r="AC189" s="1" t="s">
        <v>73</v>
      </c>
      <c r="AD189" t="s">
        <v>66</v>
      </c>
    </row>
    <row r="190" spans="1:30" x14ac:dyDescent="0.25">
      <c r="A190">
        <v>29</v>
      </c>
      <c r="B190" s="1" t="s">
        <v>348</v>
      </c>
      <c r="C190" s="1" t="s">
        <v>352</v>
      </c>
      <c r="D190" s="1" t="s">
        <v>353</v>
      </c>
      <c r="E190" s="1" t="s">
        <v>32</v>
      </c>
      <c r="F190" s="1" t="s">
        <v>32</v>
      </c>
      <c r="G190" s="1" t="s">
        <v>189</v>
      </c>
      <c r="H190" s="1" t="s">
        <v>190</v>
      </c>
      <c r="I190" s="1" t="s">
        <v>191</v>
      </c>
      <c r="J190" s="1" t="s">
        <v>192</v>
      </c>
      <c r="K190">
        <v>97</v>
      </c>
      <c r="L190" s="1" t="s">
        <v>193</v>
      </c>
      <c r="M190" s="1" t="s">
        <v>38</v>
      </c>
      <c r="N190" t="s">
        <v>39</v>
      </c>
      <c r="O190" t="s">
        <v>39</v>
      </c>
      <c r="P190">
        <v>4500</v>
      </c>
      <c r="Q190">
        <v>0</v>
      </c>
      <c r="R190">
        <v>0.96430636363636368</v>
      </c>
      <c r="S190">
        <v>0</v>
      </c>
      <c r="T190" s="1" t="s">
        <v>194</v>
      </c>
      <c r="U190">
        <v>0</v>
      </c>
      <c r="V190">
        <v>0</v>
      </c>
      <c r="W190">
        <v>0.94793443163142943</v>
      </c>
      <c r="X190">
        <v>0</v>
      </c>
      <c r="Y190" t="b">
        <v>0</v>
      </c>
      <c r="Z190" t="b">
        <v>0</v>
      </c>
      <c r="AA190" s="1" t="s">
        <v>66</v>
      </c>
      <c r="AB190" s="1" t="s">
        <v>66</v>
      </c>
      <c r="AC190" s="1" t="s">
        <v>73</v>
      </c>
      <c r="AD190" t="s">
        <v>66</v>
      </c>
    </row>
    <row r="191" spans="1:30" x14ac:dyDescent="0.25">
      <c r="A191">
        <v>29</v>
      </c>
      <c r="B191" s="1" t="s">
        <v>348</v>
      </c>
      <c r="C191" s="1" t="s">
        <v>354</v>
      </c>
      <c r="D191" s="1" t="s">
        <v>303</v>
      </c>
      <c r="E191" s="1" t="s">
        <v>32</v>
      </c>
      <c r="F191" s="1" t="s">
        <v>32</v>
      </c>
      <c r="G191" s="1" t="s">
        <v>189</v>
      </c>
      <c r="H191" s="1" t="s">
        <v>190</v>
      </c>
      <c r="I191" s="1" t="s">
        <v>191</v>
      </c>
      <c r="J191" s="1" t="s">
        <v>192</v>
      </c>
      <c r="K191">
        <v>97</v>
      </c>
      <c r="L191" s="1" t="s">
        <v>193</v>
      </c>
      <c r="M191" s="1" t="s">
        <v>38</v>
      </c>
      <c r="N191" t="s">
        <v>39</v>
      </c>
      <c r="O191" t="s">
        <v>39</v>
      </c>
      <c r="P191">
        <v>6500</v>
      </c>
      <c r="Q191">
        <v>0</v>
      </c>
      <c r="R191">
        <v>0.94483076923076925</v>
      </c>
      <c r="S191">
        <v>0</v>
      </c>
      <c r="T191" s="1" t="s">
        <v>194</v>
      </c>
      <c r="U191">
        <v>0</v>
      </c>
      <c r="V191">
        <v>0</v>
      </c>
      <c r="W191">
        <v>0.94858164443811599</v>
      </c>
      <c r="X191">
        <v>0</v>
      </c>
      <c r="Y191" t="b">
        <v>0</v>
      </c>
      <c r="Z191" t="b">
        <v>0</v>
      </c>
      <c r="AA191" s="1" t="s">
        <v>66</v>
      </c>
      <c r="AB191" s="1" t="s">
        <v>66</v>
      </c>
      <c r="AC191" s="1" t="s">
        <v>73</v>
      </c>
      <c r="AD191" t="s">
        <v>66</v>
      </c>
    </row>
    <row r="192" spans="1:30" x14ac:dyDescent="0.25">
      <c r="A192">
        <v>29</v>
      </c>
      <c r="B192" s="1" t="s">
        <v>348</v>
      </c>
      <c r="C192" s="1" t="s">
        <v>355</v>
      </c>
      <c r="D192" s="1" t="s">
        <v>101</v>
      </c>
      <c r="E192" s="1" t="s">
        <v>32</v>
      </c>
      <c r="F192" s="1" t="s">
        <v>32</v>
      </c>
      <c r="G192" s="1" t="s">
        <v>189</v>
      </c>
      <c r="H192" s="1" t="s">
        <v>190</v>
      </c>
      <c r="I192" s="1" t="s">
        <v>191</v>
      </c>
      <c r="J192" s="1" t="s">
        <v>192</v>
      </c>
      <c r="K192">
        <v>97</v>
      </c>
      <c r="L192" s="1" t="s">
        <v>193</v>
      </c>
      <c r="M192" s="1" t="s">
        <v>38</v>
      </c>
      <c r="N192" t="s">
        <v>39</v>
      </c>
      <c r="O192" t="s">
        <v>39</v>
      </c>
      <c r="P192">
        <v>49000</v>
      </c>
      <c r="Q192">
        <v>0</v>
      </c>
      <c r="R192">
        <v>0.93321994863893165</v>
      </c>
      <c r="S192">
        <v>0</v>
      </c>
      <c r="T192" s="1" t="s">
        <v>194</v>
      </c>
      <c r="U192">
        <v>0</v>
      </c>
      <c r="V192">
        <v>0</v>
      </c>
      <c r="W192">
        <v>0.94792744924916217</v>
      </c>
      <c r="X192">
        <v>0</v>
      </c>
      <c r="Y192" t="b">
        <v>0</v>
      </c>
      <c r="Z192" t="b">
        <v>0</v>
      </c>
      <c r="AA192" s="1" t="s">
        <v>66</v>
      </c>
      <c r="AB192" s="1" t="s">
        <v>66</v>
      </c>
      <c r="AC192" s="1" t="s">
        <v>73</v>
      </c>
      <c r="AD192" t="s">
        <v>66</v>
      </c>
    </row>
    <row r="193" spans="1:30" x14ac:dyDescent="0.25">
      <c r="A193">
        <v>30</v>
      </c>
      <c r="B193" s="1" t="s">
        <v>356</v>
      </c>
      <c r="C193" s="1" t="s">
        <v>357</v>
      </c>
      <c r="D193" s="1" t="s">
        <v>242</v>
      </c>
      <c r="E193" s="1" t="s">
        <v>32</v>
      </c>
      <c r="F193" s="1" t="s">
        <v>32</v>
      </c>
      <c r="G193" s="1" t="s">
        <v>189</v>
      </c>
      <c r="H193" s="1" t="s">
        <v>190</v>
      </c>
      <c r="I193" s="1" t="s">
        <v>191</v>
      </c>
      <c r="J193" s="1" t="s">
        <v>192</v>
      </c>
      <c r="K193">
        <v>97</v>
      </c>
      <c r="L193" s="1" t="s">
        <v>193</v>
      </c>
      <c r="M193" s="1" t="s">
        <v>38</v>
      </c>
      <c r="N193" t="s">
        <v>39</v>
      </c>
      <c r="O193" t="s">
        <v>39</v>
      </c>
      <c r="P193">
        <v>8000</v>
      </c>
      <c r="Q193">
        <v>0</v>
      </c>
      <c r="R193">
        <v>1.1743183186951067</v>
      </c>
      <c r="S193">
        <v>0</v>
      </c>
      <c r="T193" s="1" t="s">
        <v>194</v>
      </c>
      <c r="U193">
        <v>0</v>
      </c>
      <c r="V193">
        <v>0</v>
      </c>
      <c r="W193">
        <v>0.9538354569888704</v>
      </c>
      <c r="X193">
        <v>0</v>
      </c>
      <c r="Y193" t="b">
        <v>0</v>
      </c>
      <c r="Z193" t="b">
        <v>0</v>
      </c>
      <c r="AA193" s="1" t="s">
        <v>66</v>
      </c>
      <c r="AB193" s="1" t="s">
        <v>66</v>
      </c>
      <c r="AC193" s="1" t="s">
        <v>73</v>
      </c>
      <c r="AD193" t="s">
        <v>66</v>
      </c>
    </row>
    <row r="194" spans="1:30" x14ac:dyDescent="0.25">
      <c r="A194">
        <v>30</v>
      </c>
      <c r="B194" s="1" t="s">
        <v>356</v>
      </c>
      <c r="C194" s="1" t="s">
        <v>358</v>
      </c>
      <c r="D194" s="1" t="s">
        <v>359</v>
      </c>
      <c r="E194" s="1" t="s">
        <v>32</v>
      </c>
      <c r="F194" s="1" t="s">
        <v>32</v>
      </c>
      <c r="G194" s="1" t="s">
        <v>189</v>
      </c>
      <c r="H194" s="1" t="s">
        <v>190</v>
      </c>
      <c r="I194" s="1" t="s">
        <v>191</v>
      </c>
      <c r="J194" s="1" t="s">
        <v>192</v>
      </c>
      <c r="K194">
        <v>97</v>
      </c>
      <c r="L194" s="1" t="s">
        <v>193</v>
      </c>
      <c r="M194" s="1" t="s">
        <v>38</v>
      </c>
      <c r="N194" t="s">
        <v>39</v>
      </c>
      <c r="O194" t="s">
        <v>39</v>
      </c>
      <c r="P194">
        <v>500</v>
      </c>
      <c r="Q194">
        <v>0</v>
      </c>
      <c r="R194">
        <v>1.6328473684210525</v>
      </c>
      <c r="S194">
        <v>0</v>
      </c>
      <c r="T194" s="1" t="s">
        <v>194</v>
      </c>
      <c r="U194">
        <v>0</v>
      </c>
      <c r="V194">
        <v>0</v>
      </c>
      <c r="W194">
        <v>0.95002408838939634</v>
      </c>
      <c r="X194">
        <v>0</v>
      </c>
      <c r="Y194" t="b">
        <v>0</v>
      </c>
      <c r="Z194" t="b">
        <v>0</v>
      </c>
      <c r="AA194" s="1" t="s">
        <v>66</v>
      </c>
      <c r="AB194" s="1" t="s">
        <v>66</v>
      </c>
      <c r="AC194" s="1" t="s">
        <v>73</v>
      </c>
      <c r="AD194" t="s">
        <v>66</v>
      </c>
    </row>
    <row r="195" spans="1:30" x14ac:dyDescent="0.25">
      <c r="A195">
        <v>30</v>
      </c>
      <c r="B195" s="1" t="s">
        <v>356</v>
      </c>
      <c r="C195" s="1" t="s">
        <v>360</v>
      </c>
      <c r="D195" s="1" t="s">
        <v>101</v>
      </c>
      <c r="E195" s="1" t="s">
        <v>32</v>
      </c>
      <c r="F195" s="1" t="s">
        <v>32</v>
      </c>
      <c r="G195" s="1" t="s">
        <v>189</v>
      </c>
      <c r="H195" s="1" t="s">
        <v>190</v>
      </c>
      <c r="I195" s="1" t="s">
        <v>191</v>
      </c>
      <c r="J195" s="1" t="s">
        <v>192</v>
      </c>
      <c r="K195">
        <v>97</v>
      </c>
      <c r="L195" s="1" t="s">
        <v>193</v>
      </c>
      <c r="M195" s="1" t="s">
        <v>38</v>
      </c>
      <c r="N195" t="s">
        <v>39</v>
      </c>
      <c r="O195" t="s">
        <v>39</v>
      </c>
      <c r="P195">
        <v>33000</v>
      </c>
      <c r="Q195">
        <v>0</v>
      </c>
      <c r="R195">
        <v>1.1750812567049809</v>
      </c>
      <c r="S195">
        <v>0</v>
      </c>
      <c r="T195" s="1" t="s">
        <v>194</v>
      </c>
      <c r="U195">
        <v>0</v>
      </c>
      <c r="V195">
        <v>0</v>
      </c>
      <c r="W195">
        <v>0.95349625446150599</v>
      </c>
      <c r="X195">
        <v>0</v>
      </c>
      <c r="Y195" t="b">
        <v>0</v>
      </c>
      <c r="Z195" t="b">
        <v>0</v>
      </c>
      <c r="AA195" s="1" t="s">
        <v>66</v>
      </c>
      <c r="AB195" s="1" t="s">
        <v>66</v>
      </c>
      <c r="AC195" s="1" t="s">
        <v>73</v>
      </c>
      <c r="AD195" t="s">
        <v>66</v>
      </c>
    </row>
    <row r="196" spans="1:30" x14ac:dyDescent="0.25">
      <c r="A196">
        <v>31</v>
      </c>
      <c r="B196" s="1" t="s">
        <v>361</v>
      </c>
      <c r="C196" s="1" t="s">
        <v>362</v>
      </c>
      <c r="D196" s="1" t="s">
        <v>44</v>
      </c>
      <c r="E196" s="1" t="s">
        <v>32</v>
      </c>
      <c r="F196" s="1" t="s">
        <v>32</v>
      </c>
      <c r="G196" s="1" t="s">
        <v>189</v>
      </c>
      <c r="H196" s="1" t="s">
        <v>190</v>
      </c>
      <c r="I196" s="1" t="s">
        <v>191</v>
      </c>
      <c r="J196" s="1" t="s">
        <v>192</v>
      </c>
      <c r="K196">
        <v>97</v>
      </c>
      <c r="L196" s="1" t="s">
        <v>193</v>
      </c>
      <c r="M196" s="1" t="s">
        <v>38</v>
      </c>
      <c r="N196" t="s">
        <v>39</v>
      </c>
      <c r="O196" t="s">
        <v>39</v>
      </c>
      <c r="P196">
        <v>48000</v>
      </c>
      <c r="Q196">
        <v>0</v>
      </c>
      <c r="R196">
        <v>0.77045310805173117</v>
      </c>
      <c r="S196">
        <v>0</v>
      </c>
      <c r="T196" s="1" t="s">
        <v>194</v>
      </c>
      <c r="U196">
        <v>1</v>
      </c>
      <c r="V196">
        <v>0</v>
      </c>
      <c r="W196">
        <v>0.94344659229312311</v>
      </c>
      <c r="X196">
        <v>0</v>
      </c>
      <c r="Y196" t="b">
        <v>0</v>
      </c>
      <c r="Z196" t="b">
        <v>0</v>
      </c>
      <c r="AA196" s="1" t="s">
        <v>62</v>
      </c>
      <c r="AB196" s="1" t="s">
        <v>55</v>
      </c>
      <c r="AC196" s="1" t="s">
        <v>73</v>
      </c>
      <c r="AD196" t="s">
        <v>850</v>
      </c>
    </row>
    <row r="197" spans="1:30" x14ac:dyDescent="0.25">
      <c r="A197">
        <v>31</v>
      </c>
      <c r="B197" s="1" t="s">
        <v>361</v>
      </c>
      <c r="C197" s="1" t="s">
        <v>363</v>
      </c>
      <c r="D197" s="1" t="s">
        <v>364</v>
      </c>
      <c r="E197" s="1" t="s">
        <v>32</v>
      </c>
      <c r="F197" s="1" t="s">
        <v>32</v>
      </c>
      <c r="G197" s="1" t="s">
        <v>189</v>
      </c>
      <c r="H197" s="1" t="s">
        <v>190</v>
      </c>
      <c r="I197" s="1" t="s">
        <v>191</v>
      </c>
      <c r="J197" s="1" t="s">
        <v>192</v>
      </c>
      <c r="K197">
        <v>97</v>
      </c>
      <c r="L197" s="1" t="s">
        <v>193</v>
      </c>
      <c r="M197" s="1" t="s">
        <v>38</v>
      </c>
      <c r="N197" t="s">
        <v>39</v>
      </c>
      <c r="O197" t="s">
        <v>39</v>
      </c>
      <c r="P197">
        <v>6000</v>
      </c>
      <c r="Q197">
        <v>0</v>
      </c>
      <c r="R197">
        <v>0.79719658580413277</v>
      </c>
      <c r="S197">
        <v>0</v>
      </c>
      <c r="T197" s="1" t="s">
        <v>194</v>
      </c>
      <c r="U197">
        <v>1</v>
      </c>
      <c r="V197">
        <v>0</v>
      </c>
      <c r="W197">
        <v>0.9400083928258437</v>
      </c>
      <c r="X197">
        <v>0</v>
      </c>
      <c r="Y197" t="b">
        <v>0</v>
      </c>
      <c r="Z197" t="b">
        <v>0</v>
      </c>
      <c r="AA197" s="1" t="s">
        <v>62</v>
      </c>
      <c r="AB197" s="1" t="s">
        <v>55</v>
      </c>
      <c r="AC197" s="1" t="s">
        <v>73</v>
      </c>
      <c r="AD197" t="s">
        <v>850</v>
      </c>
    </row>
    <row r="198" spans="1:30" x14ac:dyDescent="0.25">
      <c r="A198">
        <v>31</v>
      </c>
      <c r="B198" s="1" t="s">
        <v>361</v>
      </c>
      <c r="C198" s="1" t="s">
        <v>365</v>
      </c>
      <c r="D198" s="1" t="s">
        <v>71</v>
      </c>
      <c r="E198" s="1" t="s">
        <v>32</v>
      </c>
      <c r="F198" s="1" t="s">
        <v>32</v>
      </c>
      <c r="G198" s="1" t="s">
        <v>189</v>
      </c>
      <c r="H198" s="1" t="s">
        <v>190</v>
      </c>
      <c r="I198" s="1" t="s">
        <v>191</v>
      </c>
      <c r="J198" s="1" t="s">
        <v>192</v>
      </c>
      <c r="K198">
        <v>97</v>
      </c>
      <c r="L198" s="1" t="s">
        <v>193</v>
      </c>
      <c r="M198" s="1" t="s">
        <v>38</v>
      </c>
      <c r="N198" t="s">
        <v>39</v>
      </c>
      <c r="O198" t="s">
        <v>39</v>
      </c>
      <c r="P198">
        <v>2000</v>
      </c>
      <c r="Q198">
        <v>0</v>
      </c>
      <c r="R198">
        <v>0.81872757111597372</v>
      </c>
      <c r="S198">
        <v>0</v>
      </c>
      <c r="T198" s="1" t="s">
        <v>194</v>
      </c>
      <c r="U198">
        <v>1</v>
      </c>
      <c r="V198">
        <v>0</v>
      </c>
      <c r="W198">
        <v>0.93984300226731721</v>
      </c>
      <c r="X198">
        <v>0</v>
      </c>
      <c r="Y198" t="b">
        <v>0</v>
      </c>
      <c r="Z198" t="b">
        <v>0</v>
      </c>
      <c r="AA198" s="1" t="s">
        <v>62</v>
      </c>
      <c r="AB198" s="1" t="s">
        <v>55</v>
      </c>
      <c r="AC198" s="1" t="s">
        <v>73</v>
      </c>
      <c r="AD198" t="s">
        <v>850</v>
      </c>
    </row>
    <row r="199" spans="1:30" x14ac:dyDescent="0.25">
      <c r="A199">
        <v>31</v>
      </c>
      <c r="B199" s="1" t="s">
        <v>361</v>
      </c>
      <c r="C199" s="1" t="s">
        <v>366</v>
      </c>
      <c r="D199" s="1" t="s">
        <v>367</v>
      </c>
      <c r="E199" s="1" t="s">
        <v>32</v>
      </c>
      <c r="F199" s="1" t="s">
        <v>32</v>
      </c>
      <c r="G199" s="1" t="s">
        <v>189</v>
      </c>
      <c r="H199" s="1" t="s">
        <v>190</v>
      </c>
      <c r="I199" s="1" t="s">
        <v>191</v>
      </c>
      <c r="J199" s="1" t="s">
        <v>192</v>
      </c>
      <c r="K199">
        <v>97</v>
      </c>
      <c r="L199" s="1" t="s">
        <v>193</v>
      </c>
      <c r="M199" s="1" t="s">
        <v>38</v>
      </c>
      <c r="N199" t="s">
        <v>39</v>
      </c>
      <c r="O199" t="s">
        <v>39</v>
      </c>
      <c r="P199">
        <v>3000</v>
      </c>
      <c r="Q199">
        <v>0</v>
      </c>
      <c r="R199">
        <v>0.82183274161735698</v>
      </c>
      <c r="S199">
        <v>0</v>
      </c>
      <c r="T199" s="1" t="s">
        <v>194</v>
      </c>
      <c r="U199">
        <v>1</v>
      </c>
      <c r="V199">
        <v>0</v>
      </c>
      <c r="W199">
        <v>0.93504167942375904</v>
      </c>
      <c r="X199">
        <v>0</v>
      </c>
      <c r="Y199" t="b">
        <v>0</v>
      </c>
      <c r="Z199" t="b">
        <v>0</v>
      </c>
      <c r="AA199" s="1" t="s">
        <v>62</v>
      </c>
      <c r="AB199" s="1" t="s">
        <v>173</v>
      </c>
      <c r="AC199" s="1" t="s">
        <v>73</v>
      </c>
      <c r="AD199" t="s">
        <v>850</v>
      </c>
    </row>
    <row r="200" spans="1:30" x14ac:dyDescent="0.25">
      <c r="A200">
        <v>31</v>
      </c>
      <c r="B200" s="1" t="s">
        <v>361</v>
      </c>
      <c r="C200" s="1" t="s">
        <v>368</v>
      </c>
      <c r="D200" s="1" t="s">
        <v>105</v>
      </c>
      <c r="E200" s="1" t="s">
        <v>32</v>
      </c>
      <c r="F200" s="1" t="s">
        <v>32</v>
      </c>
      <c r="G200" s="1" t="s">
        <v>189</v>
      </c>
      <c r="H200" s="1" t="s">
        <v>190</v>
      </c>
      <c r="I200" s="1" t="s">
        <v>191</v>
      </c>
      <c r="J200" s="1" t="s">
        <v>192</v>
      </c>
      <c r="K200">
        <v>97</v>
      </c>
      <c r="L200" s="1" t="s">
        <v>193</v>
      </c>
      <c r="M200" s="1" t="s">
        <v>38</v>
      </c>
      <c r="N200" t="s">
        <v>39</v>
      </c>
      <c r="O200" t="s">
        <v>39</v>
      </c>
      <c r="P200">
        <v>34500</v>
      </c>
      <c r="Q200">
        <v>0</v>
      </c>
      <c r="R200">
        <v>0.77328604418108149</v>
      </c>
      <c r="S200">
        <v>0</v>
      </c>
      <c r="T200" s="1" t="s">
        <v>194</v>
      </c>
      <c r="U200">
        <v>1</v>
      </c>
      <c r="V200">
        <v>0</v>
      </c>
      <c r="W200">
        <v>0.94348712174702043</v>
      </c>
      <c r="X200">
        <v>0</v>
      </c>
      <c r="Y200" t="b">
        <v>0</v>
      </c>
      <c r="Z200" t="b">
        <v>0</v>
      </c>
      <c r="AA200" s="1" t="s">
        <v>62</v>
      </c>
      <c r="AB200" s="1" t="s">
        <v>173</v>
      </c>
      <c r="AC200" s="1" t="s">
        <v>73</v>
      </c>
      <c r="AD200" t="s">
        <v>850</v>
      </c>
    </row>
    <row r="201" spans="1:30" x14ac:dyDescent="0.25">
      <c r="A201">
        <v>32</v>
      </c>
      <c r="B201" s="1" t="s">
        <v>181</v>
      </c>
      <c r="C201" s="1" t="s">
        <v>369</v>
      </c>
      <c r="D201" s="1" t="s">
        <v>242</v>
      </c>
      <c r="E201" s="1" t="s">
        <v>32</v>
      </c>
      <c r="F201" s="1" t="s">
        <v>32</v>
      </c>
      <c r="G201" s="1" t="s">
        <v>189</v>
      </c>
      <c r="H201" s="1" t="s">
        <v>190</v>
      </c>
      <c r="I201" s="1" t="s">
        <v>191</v>
      </c>
      <c r="J201" s="1" t="s">
        <v>192</v>
      </c>
      <c r="K201">
        <v>97</v>
      </c>
      <c r="L201" s="1" t="s">
        <v>193</v>
      </c>
      <c r="M201" s="1" t="s">
        <v>38</v>
      </c>
      <c r="N201" t="s">
        <v>39</v>
      </c>
      <c r="O201" t="s">
        <v>39</v>
      </c>
      <c r="P201">
        <v>2500</v>
      </c>
      <c r="Q201">
        <v>0</v>
      </c>
      <c r="R201">
        <v>1.080215611814346</v>
      </c>
      <c r="S201">
        <v>0</v>
      </c>
      <c r="T201" s="1" t="s">
        <v>194</v>
      </c>
      <c r="U201">
        <v>0</v>
      </c>
      <c r="V201">
        <v>0</v>
      </c>
      <c r="W201">
        <v>0.94929120257130117</v>
      </c>
      <c r="X201">
        <v>0</v>
      </c>
      <c r="Y201" t="b">
        <v>0</v>
      </c>
      <c r="Z201" t="b">
        <v>0</v>
      </c>
      <c r="AA201" s="1" t="s">
        <v>66</v>
      </c>
      <c r="AB201" s="1" t="s">
        <v>66</v>
      </c>
      <c r="AC201" s="1" t="s">
        <v>73</v>
      </c>
      <c r="AD201" t="s">
        <v>66</v>
      </c>
    </row>
    <row r="202" spans="1:30" x14ac:dyDescent="0.25">
      <c r="A202">
        <v>32</v>
      </c>
      <c r="B202" s="1" t="s">
        <v>181</v>
      </c>
      <c r="C202" s="1" t="s">
        <v>182</v>
      </c>
      <c r="D202" s="1" t="s">
        <v>183</v>
      </c>
      <c r="E202" s="1" t="s">
        <v>32</v>
      </c>
      <c r="F202" s="1" t="s">
        <v>32</v>
      </c>
      <c r="G202" s="1" t="s">
        <v>189</v>
      </c>
      <c r="H202" s="1" t="s">
        <v>190</v>
      </c>
      <c r="I202" s="1" t="s">
        <v>191</v>
      </c>
      <c r="J202" s="1" t="s">
        <v>192</v>
      </c>
      <c r="K202">
        <v>97</v>
      </c>
      <c r="L202" s="1" t="s">
        <v>193</v>
      </c>
      <c r="M202" s="1" t="s">
        <v>38</v>
      </c>
      <c r="N202" t="s">
        <v>39</v>
      </c>
      <c r="O202" t="s">
        <v>39</v>
      </c>
      <c r="P202">
        <v>5000</v>
      </c>
      <c r="Q202">
        <v>0</v>
      </c>
      <c r="R202">
        <v>1.0422144716293598</v>
      </c>
      <c r="S202">
        <v>0</v>
      </c>
      <c r="T202" s="1" t="s">
        <v>194</v>
      </c>
      <c r="U202">
        <v>0</v>
      </c>
      <c r="V202">
        <v>0</v>
      </c>
      <c r="W202">
        <v>0.94901982975681953</v>
      </c>
      <c r="X202">
        <v>0</v>
      </c>
      <c r="Y202" t="b">
        <v>0</v>
      </c>
      <c r="Z202" t="b">
        <v>0</v>
      </c>
      <c r="AA202" s="1" t="s">
        <v>66</v>
      </c>
      <c r="AB202" s="1" t="s">
        <v>66</v>
      </c>
      <c r="AC202" s="1" t="s">
        <v>73</v>
      </c>
      <c r="AD202" t="s">
        <v>66</v>
      </c>
    </row>
    <row r="203" spans="1:30" x14ac:dyDescent="0.25">
      <c r="A203">
        <v>32</v>
      </c>
      <c r="B203" s="1" t="s">
        <v>181</v>
      </c>
      <c r="C203" s="1" t="s">
        <v>370</v>
      </c>
      <c r="D203" s="1" t="s">
        <v>303</v>
      </c>
      <c r="E203" s="1" t="s">
        <v>32</v>
      </c>
      <c r="F203" s="1" t="s">
        <v>32</v>
      </c>
      <c r="G203" s="1" t="s">
        <v>189</v>
      </c>
      <c r="H203" s="1" t="s">
        <v>190</v>
      </c>
      <c r="I203" s="1" t="s">
        <v>191</v>
      </c>
      <c r="J203" s="1" t="s">
        <v>192</v>
      </c>
      <c r="K203">
        <v>97</v>
      </c>
      <c r="L203" s="1" t="s">
        <v>193</v>
      </c>
      <c r="M203" s="1" t="s">
        <v>38</v>
      </c>
      <c r="N203" t="s">
        <v>39</v>
      </c>
      <c r="O203" t="s">
        <v>39</v>
      </c>
      <c r="P203">
        <v>6500</v>
      </c>
      <c r="Q203">
        <v>0</v>
      </c>
      <c r="R203">
        <v>1.0248307692307692</v>
      </c>
      <c r="S203">
        <v>0</v>
      </c>
      <c r="T203" s="1" t="s">
        <v>194</v>
      </c>
      <c r="U203">
        <v>0</v>
      </c>
      <c r="V203">
        <v>0</v>
      </c>
      <c r="W203">
        <v>0.95061315665506707</v>
      </c>
      <c r="X203">
        <v>0</v>
      </c>
      <c r="Y203" t="b">
        <v>0</v>
      </c>
      <c r="Z203" t="b">
        <v>0</v>
      </c>
      <c r="AA203" s="1" t="s">
        <v>66</v>
      </c>
      <c r="AB203" s="1" t="s">
        <v>66</v>
      </c>
      <c r="AC203" s="1" t="s">
        <v>73</v>
      </c>
      <c r="AD203" t="s">
        <v>66</v>
      </c>
    </row>
    <row r="204" spans="1:30" x14ac:dyDescent="0.25">
      <c r="A204">
        <v>32</v>
      </c>
      <c r="B204" s="1" t="s">
        <v>181</v>
      </c>
      <c r="C204" s="1" t="s">
        <v>371</v>
      </c>
      <c r="D204" s="1" t="s">
        <v>101</v>
      </c>
      <c r="E204" s="1" t="s">
        <v>32</v>
      </c>
      <c r="F204" s="1" t="s">
        <v>32</v>
      </c>
      <c r="G204" s="1" t="s">
        <v>189</v>
      </c>
      <c r="H204" s="1" t="s">
        <v>190</v>
      </c>
      <c r="I204" s="1" t="s">
        <v>191</v>
      </c>
      <c r="J204" s="1" t="s">
        <v>192</v>
      </c>
      <c r="K204">
        <v>97</v>
      </c>
      <c r="L204" s="1" t="s">
        <v>193</v>
      </c>
      <c r="M204" s="1" t="s">
        <v>38</v>
      </c>
      <c r="N204" t="s">
        <v>39</v>
      </c>
      <c r="O204" t="s">
        <v>39</v>
      </c>
      <c r="P204">
        <v>14500</v>
      </c>
      <c r="Q204">
        <v>0</v>
      </c>
      <c r="R204">
        <v>1.0202500519930675</v>
      </c>
      <c r="S204">
        <v>0</v>
      </c>
      <c r="T204" s="1" t="s">
        <v>194</v>
      </c>
      <c r="U204">
        <v>0</v>
      </c>
      <c r="V204">
        <v>0</v>
      </c>
      <c r="W204">
        <v>0.95024381730531704</v>
      </c>
      <c r="X204">
        <v>0</v>
      </c>
      <c r="Y204" t="b">
        <v>0</v>
      </c>
      <c r="Z204" t="b">
        <v>0</v>
      </c>
      <c r="AA204" s="1" t="s">
        <v>66</v>
      </c>
      <c r="AB204" s="1" t="s">
        <v>66</v>
      </c>
      <c r="AC204" s="1" t="s">
        <v>73</v>
      </c>
      <c r="AD204" t="s">
        <v>66</v>
      </c>
    </row>
    <row r="205" spans="1:30" x14ac:dyDescent="0.25">
      <c r="A205">
        <v>33</v>
      </c>
      <c r="B205" s="1" t="s">
        <v>116</v>
      </c>
      <c r="C205" s="1" t="s">
        <v>117</v>
      </c>
      <c r="D205" s="1" t="s">
        <v>118</v>
      </c>
      <c r="E205" s="1" t="s">
        <v>32</v>
      </c>
      <c r="F205" s="1" t="s">
        <v>32</v>
      </c>
      <c r="G205" s="1" t="s">
        <v>189</v>
      </c>
      <c r="H205" s="1" t="s">
        <v>190</v>
      </c>
      <c r="I205" s="1" t="s">
        <v>191</v>
      </c>
      <c r="J205" s="1" t="s">
        <v>192</v>
      </c>
      <c r="K205">
        <v>97</v>
      </c>
      <c r="L205" s="1" t="s">
        <v>193</v>
      </c>
      <c r="M205" s="1" t="s">
        <v>38</v>
      </c>
      <c r="N205" t="s">
        <v>39</v>
      </c>
      <c r="O205" t="s">
        <v>39</v>
      </c>
      <c r="P205">
        <v>2000</v>
      </c>
      <c r="Q205">
        <v>0</v>
      </c>
      <c r="R205">
        <v>0.94422281481481474</v>
      </c>
      <c r="S205">
        <v>0</v>
      </c>
      <c r="T205" s="1" t="s">
        <v>194</v>
      </c>
      <c r="U205">
        <v>0</v>
      </c>
      <c r="V205">
        <v>0</v>
      </c>
      <c r="W205">
        <v>0.93904067084522547</v>
      </c>
      <c r="X205">
        <v>0</v>
      </c>
      <c r="Y205" t="b">
        <v>1</v>
      </c>
      <c r="Z205" t="b">
        <v>0</v>
      </c>
      <c r="AA205" s="1" t="s">
        <v>66</v>
      </c>
      <c r="AB205" s="1" t="s">
        <v>66</v>
      </c>
      <c r="AC205" s="1" t="s">
        <v>73</v>
      </c>
      <c r="AD205" t="s">
        <v>66</v>
      </c>
    </row>
    <row r="206" spans="1:30" x14ac:dyDescent="0.25">
      <c r="A206">
        <v>33</v>
      </c>
      <c r="B206" s="1" t="s">
        <v>116</v>
      </c>
      <c r="C206" s="1" t="s">
        <v>372</v>
      </c>
      <c r="D206" s="1" t="s">
        <v>71</v>
      </c>
      <c r="E206" s="1" t="s">
        <v>32</v>
      </c>
      <c r="F206" s="1" t="s">
        <v>32</v>
      </c>
      <c r="G206" s="1" t="s">
        <v>189</v>
      </c>
      <c r="H206" s="1" t="s">
        <v>190</v>
      </c>
      <c r="I206" s="1" t="s">
        <v>191</v>
      </c>
      <c r="J206" s="1" t="s">
        <v>192</v>
      </c>
      <c r="K206">
        <v>97</v>
      </c>
      <c r="L206" s="1" t="s">
        <v>193</v>
      </c>
      <c r="M206" s="1" t="s">
        <v>38</v>
      </c>
      <c r="N206" t="s">
        <v>39</v>
      </c>
      <c r="O206" t="s">
        <v>39</v>
      </c>
      <c r="P206">
        <v>2000</v>
      </c>
      <c r="Q206">
        <v>0</v>
      </c>
      <c r="R206">
        <v>0.89676747967479675</v>
      </c>
      <c r="S206">
        <v>0</v>
      </c>
      <c r="T206" s="1" t="s">
        <v>194</v>
      </c>
      <c r="U206">
        <v>0</v>
      </c>
      <c r="V206">
        <v>0</v>
      </c>
      <c r="W206">
        <v>0.94284956634250938</v>
      </c>
      <c r="X206">
        <v>0</v>
      </c>
      <c r="Y206" t="b">
        <v>1</v>
      </c>
      <c r="Z206" t="b">
        <v>0</v>
      </c>
      <c r="AA206" s="1" t="s">
        <v>66</v>
      </c>
      <c r="AB206" s="1" t="s">
        <v>66</v>
      </c>
      <c r="AC206" s="1" t="s">
        <v>73</v>
      </c>
      <c r="AD206" t="s">
        <v>66</v>
      </c>
    </row>
    <row r="207" spans="1:30" x14ac:dyDescent="0.25">
      <c r="A207">
        <v>33</v>
      </c>
      <c r="B207" s="1" t="s">
        <v>116</v>
      </c>
      <c r="C207" s="1" t="s">
        <v>373</v>
      </c>
      <c r="D207" s="1" t="s">
        <v>101</v>
      </c>
      <c r="E207" s="1" t="s">
        <v>32</v>
      </c>
      <c r="F207" s="1" t="s">
        <v>32</v>
      </c>
      <c r="G207" s="1" t="s">
        <v>189</v>
      </c>
      <c r="H207" s="1" t="s">
        <v>190</v>
      </c>
      <c r="I207" s="1" t="s">
        <v>191</v>
      </c>
      <c r="J207" s="1" t="s">
        <v>192</v>
      </c>
      <c r="K207">
        <v>97</v>
      </c>
      <c r="L207" s="1" t="s">
        <v>193</v>
      </c>
      <c r="M207" s="1" t="s">
        <v>38</v>
      </c>
      <c r="N207" t="s">
        <v>39</v>
      </c>
      <c r="O207" t="s">
        <v>39</v>
      </c>
      <c r="P207">
        <v>37500</v>
      </c>
      <c r="Q207">
        <v>0</v>
      </c>
      <c r="R207">
        <v>0.85413813570754082</v>
      </c>
      <c r="S207">
        <v>0</v>
      </c>
      <c r="T207" s="1" t="s">
        <v>194</v>
      </c>
      <c r="U207">
        <v>0</v>
      </c>
      <c r="V207">
        <v>0</v>
      </c>
      <c r="W207">
        <v>0.94543361577378848</v>
      </c>
      <c r="X207">
        <v>0</v>
      </c>
      <c r="Y207" t="b">
        <v>1</v>
      </c>
      <c r="Z207" t="b">
        <v>0</v>
      </c>
      <c r="AA207" s="1" t="s">
        <v>66</v>
      </c>
      <c r="AB207" s="1" t="s">
        <v>66</v>
      </c>
      <c r="AC207" s="1" t="s">
        <v>73</v>
      </c>
      <c r="AD207" t="s">
        <v>66</v>
      </c>
    </row>
    <row r="208" spans="1:30" x14ac:dyDescent="0.25">
      <c r="A208">
        <v>34</v>
      </c>
      <c r="B208" s="1" t="s">
        <v>374</v>
      </c>
      <c r="C208" s="1" t="s">
        <v>375</v>
      </c>
      <c r="D208" s="1" t="s">
        <v>376</v>
      </c>
      <c r="E208" s="1" t="s">
        <v>32</v>
      </c>
      <c r="F208" s="1" t="s">
        <v>32</v>
      </c>
      <c r="G208" s="1" t="s">
        <v>189</v>
      </c>
      <c r="H208" s="1" t="s">
        <v>190</v>
      </c>
      <c r="I208" s="1" t="s">
        <v>191</v>
      </c>
      <c r="J208" s="1" t="s">
        <v>192</v>
      </c>
      <c r="K208">
        <v>97</v>
      </c>
      <c r="L208" s="1" t="s">
        <v>193</v>
      </c>
      <c r="M208" s="1" t="s">
        <v>38</v>
      </c>
      <c r="N208" t="s">
        <v>39</v>
      </c>
      <c r="O208" t="s">
        <v>39</v>
      </c>
      <c r="P208">
        <v>5000</v>
      </c>
      <c r="Q208">
        <v>0</v>
      </c>
      <c r="R208">
        <v>1.449142338494394</v>
      </c>
      <c r="S208">
        <v>0</v>
      </c>
      <c r="T208" s="1" t="s">
        <v>194</v>
      </c>
      <c r="U208">
        <v>0</v>
      </c>
      <c r="V208">
        <v>0</v>
      </c>
      <c r="W208">
        <v>0.95640083295336664</v>
      </c>
      <c r="X208">
        <v>0</v>
      </c>
      <c r="Y208" t="b">
        <v>1</v>
      </c>
      <c r="Z208" t="b">
        <v>0</v>
      </c>
      <c r="AA208" s="1" t="s">
        <v>66</v>
      </c>
      <c r="AB208" s="1" t="s">
        <v>66</v>
      </c>
      <c r="AC208" s="1" t="s">
        <v>73</v>
      </c>
      <c r="AD208" t="s">
        <v>66</v>
      </c>
    </row>
    <row r="209" spans="1:30" x14ac:dyDescent="0.25">
      <c r="A209">
        <v>34</v>
      </c>
      <c r="B209" s="1" t="s">
        <v>374</v>
      </c>
      <c r="C209" s="1" t="s">
        <v>377</v>
      </c>
      <c r="D209" s="1" t="s">
        <v>105</v>
      </c>
      <c r="E209" s="1" t="s">
        <v>32</v>
      </c>
      <c r="F209" s="1" t="s">
        <v>32</v>
      </c>
      <c r="G209" s="1" t="s">
        <v>189</v>
      </c>
      <c r="H209" s="1" t="s">
        <v>190</v>
      </c>
      <c r="I209" s="1" t="s">
        <v>191</v>
      </c>
      <c r="J209" s="1" t="s">
        <v>192</v>
      </c>
      <c r="K209">
        <v>97</v>
      </c>
      <c r="L209" s="1" t="s">
        <v>193</v>
      </c>
      <c r="M209" s="1" t="s">
        <v>38</v>
      </c>
      <c r="N209" t="s">
        <v>39</v>
      </c>
      <c r="O209" t="s">
        <v>39</v>
      </c>
      <c r="P209">
        <v>17000</v>
      </c>
      <c r="Q209">
        <v>0</v>
      </c>
      <c r="R209">
        <v>1.4210537105613985</v>
      </c>
      <c r="S209">
        <v>0</v>
      </c>
      <c r="T209" s="1" t="s">
        <v>194</v>
      </c>
      <c r="U209">
        <v>0</v>
      </c>
      <c r="V209">
        <v>0</v>
      </c>
      <c r="W209">
        <v>0.95839587616008814</v>
      </c>
      <c r="X209">
        <v>0</v>
      </c>
      <c r="Y209" t="b">
        <v>1</v>
      </c>
      <c r="Z209" t="b">
        <v>0</v>
      </c>
      <c r="AA209" s="1" t="s">
        <v>66</v>
      </c>
      <c r="AB209" s="1" t="s">
        <v>66</v>
      </c>
      <c r="AC209" s="1" t="s">
        <v>73</v>
      </c>
      <c r="AD209" t="s">
        <v>66</v>
      </c>
    </row>
    <row r="210" spans="1:30" x14ac:dyDescent="0.25">
      <c r="A210">
        <v>35</v>
      </c>
      <c r="B210" s="1" t="s">
        <v>97</v>
      </c>
      <c r="C210" s="1" t="s">
        <v>98</v>
      </c>
      <c r="D210" s="1" t="s">
        <v>44</v>
      </c>
      <c r="E210" s="1" t="s">
        <v>32</v>
      </c>
      <c r="F210" s="1" t="s">
        <v>32</v>
      </c>
      <c r="G210" s="1" t="s">
        <v>189</v>
      </c>
      <c r="H210" s="1" t="s">
        <v>190</v>
      </c>
      <c r="I210" s="1" t="s">
        <v>191</v>
      </c>
      <c r="J210" s="1" t="s">
        <v>192</v>
      </c>
      <c r="K210">
        <v>97</v>
      </c>
      <c r="L210" s="1" t="s">
        <v>193</v>
      </c>
      <c r="M210" s="1" t="s">
        <v>38</v>
      </c>
      <c r="N210" t="s">
        <v>39</v>
      </c>
      <c r="O210" t="s">
        <v>39</v>
      </c>
      <c r="P210">
        <v>40000</v>
      </c>
      <c r="Q210">
        <v>0</v>
      </c>
      <c r="R210">
        <v>0.61178098484848487</v>
      </c>
      <c r="S210">
        <v>0</v>
      </c>
      <c r="T210" s="1" t="s">
        <v>194</v>
      </c>
      <c r="U210">
        <v>0</v>
      </c>
      <c r="V210">
        <v>0</v>
      </c>
      <c r="W210">
        <v>0.93733013234450313</v>
      </c>
      <c r="X210">
        <v>0</v>
      </c>
      <c r="Y210" t="b">
        <v>0</v>
      </c>
      <c r="Z210" t="b">
        <v>1</v>
      </c>
      <c r="AA210" s="1" t="s">
        <v>66</v>
      </c>
      <c r="AB210" s="1" t="s">
        <v>66</v>
      </c>
      <c r="AC210" s="1" t="s">
        <v>73</v>
      </c>
      <c r="AD210" t="s">
        <v>66</v>
      </c>
    </row>
    <row r="211" spans="1:30" x14ac:dyDescent="0.25">
      <c r="A211">
        <v>35</v>
      </c>
      <c r="B211" s="1" t="s">
        <v>97</v>
      </c>
      <c r="C211" s="1" t="s">
        <v>378</v>
      </c>
      <c r="D211" s="1" t="s">
        <v>379</v>
      </c>
      <c r="E211" s="1" t="s">
        <v>32</v>
      </c>
      <c r="F211" s="1" t="s">
        <v>32</v>
      </c>
      <c r="G211" s="1" t="s">
        <v>189</v>
      </c>
      <c r="H211" s="1" t="s">
        <v>190</v>
      </c>
      <c r="I211" s="1" t="s">
        <v>191</v>
      </c>
      <c r="J211" s="1" t="s">
        <v>192</v>
      </c>
      <c r="K211">
        <v>97</v>
      </c>
      <c r="L211" s="1" t="s">
        <v>193</v>
      </c>
      <c r="M211" s="1" t="s">
        <v>38</v>
      </c>
      <c r="N211" t="s">
        <v>39</v>
      </c>
      <c r="O211" t="s">
        <v>39</v>
      </c>
      <c r="P211">
        <v>8000</v>
      </c>
      <c r="Q211">
        <v>0</v>
      </c>
      <c r="R211">
        <v>0.61029060150375947</v>
      </c>
      <c r="S211">
        <v>0</v>
      </c>
      <c r="T211" s="1" t="s">
        <v>194</v>
      </c>
      <c r="U211">
        <v>0</v>
      </c>
      <c r="V211">
        <v>0</v>
      </c>
      <c r="W211">
        <v>0.93774376719779795</v>
      </c>
      <c r="X211">
        <v>0</v>
      </c>
      <c r="Y211" t="b">
        <v>0</v>
      </c>
      <c r="Z211" t="b">
        <v>1</v>
      </c>
      <c r="AA211" s="1" t="s">
        <v>66</v>
      </c>
      <c r="AB211" s="1" t="s">
        <v>66</v>
      </c>
      <c r="AC211" s="1" t="s">
        <v>73</v>
      </c>
      <c r="AD211" t="s">
        <v>66</v>
      </c>
    </row>
    <row r="212" spans="1:30" x14ac:dyDescent="0.25">
      <c r="A212">
        <v>35</v>
      </c>
      <c r="B212" s="1" t="s">
        <v>97</v>
      </c>
      <c r="C212" s="1" t="s">
        <v>380</v>
      </c>
      <c r="D212" s="1" t="s">
        <v>71</v>
      </c>
      <c r="E212" s="1" t="s">
        <v>32</v>
      </c>
      <c r="F212" s="1" t="s">
        <v>32</v>
      </c>
      <c r="G212" s="1" t="s">
        <v>189</v>
      </c>
      <c r="H212" s="1" t="s">
        <v>190</v>
      </c>
      <c r="I212" s="1" t="s">
        <v>191</v>
      </c>
      <c r="J212" s="1" t="s">
        <v>192</v>
      </c>
      <c r="K212">
        <v>97</v>
      </c>
      <c r="L212" s="1" t="s">
        <v>193</v>
      </c>
      <c r="M212" s="1" t="s">
        <v>38</v>
      </c>
      <c r="N212" t="s">
        <v>39</v>
      </c>
      <c r="O212" t="s">
        <v>39</v>
      </c>
      <c r="P212">
        <v>79000</v>
      </c>
      <c r="Q212">
        <v>0</v>
      </c>
      <c r="R212">
        <v>0.60947064336372847</v>
      </c>
      <c r="S212">
        <v>0</v>
      </c>
      <c r="T212" s="1" t="s">
        <v>194</v>
      </c>
      <c r="U212">
        <v>0</v>
      </c>
      <c r="V212">
        <v>0</v>
      </c>
      <c r="W212">
        <v>0.93783629482536257</v>
      </c>
      <c r="X212">
        <v>0</v>
      </c>
      <c r="Y212" t="b">
        <v>0</v>
      </c>
      <c r="Z212" t="b">
        <v>1</v>
      </c>
      <c r="AA212" s="1" t="s">
        <v>66</v>
      </c>
      <c r="AB212" s="1" t="s">
        <v>66</v>
      </c>
      <c r="AC212" s="1" t="s">
        <v>73</v>
      </c>
      <c r="AD212" t="s">
        <v>66</v>
      </c>
    </row>
    <row r="213" spans="1:30" x14ac:dyDescent="0.25">
      <c r="A213">
        <v>35</v>
      </c>
      <c r="B213" s="1" t="s">
        <v>97</v>
      </c>
      <c r="C213" s="1" t="s">
        <v>381</v>
      </c>
      <c r="D213" s="1" t="s">
        <v>105</v>
      </c>
      <c r="E213" s="1" t="s">
        <v>32</v>
      </c>
      <c r="F213" s="1" t="s">
        <v>32</v>
      </c>
      <c r="G213" s="1" t="s">
        <v>189</v>
      </c>
      <c r="H213" s="1" t="s">
        <v>190</v>
      </c>
      <c r="I213" s="1" t="s">
        <v>191</v>
      </c>
      <c r="J213" s="1" t="s">
        <v>192</v>
      </c>
      <c r="K213">
        <v>97</v>
      </c>
      <c r="L213" s="1" t="s">
        <v>193</v>
      </c>
      <c r="M213" s="1" t="s">
        <v>38</v>
      </c>
      <c r="N213" t="s">
        <v>39</v>
      </c>
      <c r="O213" t="s">
        <v>39</v>
      </c>
      <c r="P213">
        <v>24000</v>
      </c>
      <c r="Q213">
        <v>0</v>
      </c>
      <c r="R213">
        <v>0.61101110530168357</v>
      </c>
      <c r="S213">
        <v>0</v>
      </c>
      <c r="T213" s="1" t="s">
        <v>194</v>
      </c>
      <c r="U213">
        <v>0</v>
      </c>
      <c r="V213">
        <v>0</v>
      </c>
      <c r="W213">
        <v>0.93768701684070688</v>
      </c>
      <c r="X213">
        <v>0</v>
      </c>
      <c r="Y213" t="b">
        <v>0</v>
      </c>
      <c r="Z213" t="b">
        <v>1</v>
      </c>
      <c r="AA213" s="1" t="s">
        <v>66</v>
      </c>
      <c r="AB213" s="1" t="s">
        <v>66</v>
      </c>
      <c r="AC213" s="1" t="s">
        <v>73</v>
      </c>
      <c r="AD213" t="s">
        <v>66</v>
      </c>
    </row>
    <row r="214" spans="1:30" x14ac:dyDescent="0.25">
      <c r="A214">
        <v>36</v>
      </c>
      <c r="B214" s="1" t="s">
        <v>128</v>
      </c>
      <c r="C214" s="1" t="s">
        <v>140</v>
      </c>
      <c r="D214" s="1" t="s">
        <v>141</v>
      </c>
      <c r="E214" s="1" t="s">
        <v>32</v>
      </c>
      <c r="F214" s="1" t="s">
        <v>32</v>
      </c>
      <c r="G214" s="1" t="s">
        <v>189</v>
      </c>
      <c r="H214" s="1" t="s">
        <v>190</v>
      </c>
      <c r="I214" s="1" t="s">
        <v>191</v>
      </c>
      <c r="J214" s="1" t="s">
        <v>192</v>
      </c>
      <c r="K214">
        <v>97</v>
      </c>
      <c r="L214" s="1" t="s">
        <v>193</v>
      </c>
      <c r="M214" s="1" t="s">
        <v>38</v>
      </c>
      <c r="N214" t="s">
        <v>39</v>
      </c>
      <c r="O214" t="s">
        <v>39</v>
      </c>
      <c r="P214">
        <v>11500</v>
      </c>
      <c r="Q214">
        <v>0</v>
      </c>
      <c r="R214">
        <v>0.61699555675238993</v>
      </c>
      <c r="S214">
        <v>0</v>
      </c>
      <c r="T214" s="1" t="s">
        <v>194</v>
      </c>
      <c r="U214">
        <v>0</v>
      </c>
      <c r="V214">
        <v>0</v>
      </c>
      <c r="W214">
        <v>0.93616125644417425</v>
      </c>
      <c r="X214">
        <v>0</v>
      </c>
      <c r="Y214" t="b">
        <v>0</v>
      </c>
      <c r="Z214" t="b">
        <v>0</v>
      </c>
      <c r="AA214" s="1" t="s">
        <v>66</v>
      </c>
      <c r="AB214" s="1" t="s">
        <v>66</v>
      </c>
      <c r="AC214" s="1" t="s">
        <v>73</v>
      </c>
      <c r="AD214" t="s">
        <v>66</v>
      </c>
    </row>
    <row r="215" spans="1:30" x14ac:dyDescent="0.25">
      <c r="A215">
        <v>36</v>
      </c>
      <c r="B215" s="1" t="s">
        <v>128</v>
      </c>
      <c r="C215" s="1" t="s">
        <v>382</v>
      </c>
      <c r="D215" s="1" t="s">
        <v>329</v>
      </c>
      <c r="E215" s="1" t="s">
        <v>32</v>
      </c>
      <c r="F215" s="1" t="s">
        <v>32</v>
      </c>
      <c r="G215" s="1" t="s">
        <v>189</v>
      </c>
      <c r="H215" s="1" t="s">
        <v>190</v>
      </c>
      <c r="I215" s="1" t="s">
        <v>191</v>
      </c>
      <c r="J215" s="1" t="s">
        <v>192</v>
      </c>
      <c r="K215">
        <v>97</v>
      </c>
      <c r="L215" s="1" t="s">
        <v>193</v>
      </c>
      <c r="M215" s="1" t="s">
        <v>38</v>
      </c>
      <c r="N215" t="s">
        <v>39</v>
      </c>
      <c r="O215" t="s">
        <v>39</v>
      </c>
      <c r="P215">
        <v>8000</v>
      </c>
      <c r="Q215">
        <v>0</v>
      </c>
      <c r="R215">
        <v>0.62393232597184556</v>
      </c>
      <c r="S215">
        <v>0</v>
      </c>
      <c r="T215" s="1" t="s">
        <v>194</v>
      </c>
      <c r="U215">
        <v>0</v>
      </c>
      <c r="V215">
        <v>0</v>
      </c>
      <c r="W215">
        <v>0.93637719669657682</v>
      </c>
      <c r="X215">
        <v>0</v>
      </c>
      <c r="Y215" t="b">
        <v>0</v>
      </c>
      <c r="Z215" t="b">
        <v>0</v>
      </c>
      <c r="AA215" s="1" t="s">
        <v>66</v>
      </c>
      <c r="AB215" s="1" t="s">
        <v>66</v>
      </c>
      <c r="AC215" s="1" t="s">
        <v>73</v>
      </c>
      <c r="AD215" t="s">
        <v>66</v>
      </c>
    </row>
    <row r="216" spans="1:30" x14ac:dyDescent="0.25">
      <c r="A216">
        <v>36</v>
      </c>
      <c r="B216" s="1" t="s">
        <v>128</v>
      </c>
      <c r="C216" s="1" t="s">
        <v>129</v>
      </c>
      <c r="D216" s="1" t="s">
        <v>130</v>
      </c>
      <c r="E216" s="1" t="s">
        <v>32</v>
      </c>
      <c r="F216" s="1" t="s">
        <v>32</v>
      </c>
      <c r="G216" s="1" t="s">
        <v>189</v>
      </c>
      <c r="H216" s="1" t="s">
        <v>190</v>
      </c>
      <c r="I216" s="1" t="s">
        <v>191</v>
      </c>
      <c r="J216" s="1" t="s">
        <v>192</v>
      </c>
      <c r="K216">
        <v>97</v>
      </c>
      <c r="L216" s="1" t="s">
        <v>193</v>
      </c>
      <c r="M216" s="1" t="s">
        <v>38</v>
      </c>
      <c r="N216" t="s">
        <v>39</v>
      </c>
      <c r="O216" t="s">
        <v>39</v>
      </c>
      <c r="P216">
        <v>6000</v>
      </c>
      <c r="Q216">
        <v>0</v>
      </c>
      <c r="R216">
        <v>0.62779656211235157</v>
      </c>
      <c r="S216">
        <v>0</v>
      </c>
      <c r="T216" s="1" t="s">
        <v>194</v>
      </c>
      <c r="U216">
        <v>0</v>
      </c>
      <c r="V216">
        <v>0</v>
      </c>
      <c r="W216">
        <v>0.93468076749227269</v>
      </c>
      <c r="X216">
        <v>0</v>
      </c>
      <c r="Y216" t="b">
        <v>0</v>
      </c>
      <c r="Z216" t="b">
        <v>0</v>
      </c>
      <c r="AA216" s="1" t="s">
        <v>66</v>
      </c>
      <c r="AB216" s="1" t="s">
        <v>66</v>
      </c>
      <c r="AC216" s="1" t="s">
        <v>73</v>
      </c>
      <c r="AD216" t="s">
        <v>66</v>
      </c>
    </row>
    <row r="217" spans="1:30" x14ac:dyDescent="0.25">
      <c r="A217">
        <v>36</v>
      </c>
      <c r="B217" s="1" t="s">
        <v>128</v>
      </c>
      <c r="C217" s="1" t="s">
        <v>383</v>
      </c>
      <c r="D217" s="1" t="s">
        <v>105</v>
      </c>
      <c r="E217" s="1" t="s">
        <v>32</v>
      </c>
      <c r="F217" s="1" t="s">
        <v>32</v>
      </c>
      <c r="G217" s="1" t="s">
        <v>189</v>
      </c>
      <c r="H217" s="1" t="s">
        <v>190</v>
      </c>
      <c r="I217" s="1" t="s">
        <v>191</v>
      </c>
      <c r="J217" s="1" t="s">
        <v>192</v>
      </c>
      <c r="K217">
        <v>97</v>
      </c>
      <c r="L217" s="1" t="s">
        <v>193</v>
      </c>
      <c r="M217" s="1" t="s">
        <v>38</v>
      </c>
      <c r="N217" t="s">
        <v>39</v>
      </c>
      <c r="O217" t="s">
        <v>39</v>
      </c>
      <c r="P217">
        <v>56500</v>
      </c>
      <c r="Q217">
        <v>0</v>
      </c>
      <c r="R217">
        <v>0.61161841435877295</v>
      </c>
      <c r="S217">
        <v>0</v>
      </c>
      <c r="T217" s="1" t="s">
        <v>194</v>
      </c>
      <c r="U217">
        <v>0</v>
      </c>
      <c r="V217">
        <v>0</v>
      </c>
      <c r="W217">
        <v>0.93742058575417186</v>
      </c>
      <c r="X217">
        <v>0</v>
      </c>
      <c r="Y217" t="b">
        <v>0</v>
      </c>
      <c r="Z217" t="b">
        <v>0</v>
      </c>
      <c r="AA217" s="1" t="s">
        <v>66</v>
      </c>
      <c r="AB217" s="1" t="s">
        <v>66</v>
      </c>
      <c r="AC217" s="1" t="s">
        <v>73</v>
      </c>
      <c r="AD217" t="s">
        <v>66</v>
      </c>
    </row>
    <row r="218" spans="1:30" x14ac:dyDescent="0.25">
      <c r="A218">
        <v>37</v>
      </c>
      <c r="B218" s="1" t="s">
        <v>384</v>
      </c>
      <c r="C218" s="1" t="s">
        <v>385</v>
      </c>
      <c r="D218" s="1" t="s">
        <v>242</v>
      </c>
      <c r="E218" s="1" t="s">
        <v>32</v>
      </c>
      <c r="F218" s="1" t="s">
        <v>32</v>
      </c>
      <c r="G218" s="1" t="s">
        <v>189</v>
      </c>
      <c r="H218" s="1" t="s">
        <v>190</v>
      </c>
      <c r="I218" s="1" t="s">
        <v>191</v>
      </c>
      <c r="J218" s="1" t="s">
        <v>192</v>
      </c>
      <c r="K218">
        <v>97</v>
      </c>
      <c r="L218" s="1" t="s">
        <v>193</v>
      </c>
      <c r="M218" s="1" t="s">
        <v>38</v>
      </c>
      <c r="N218" t="s">
        <v>39</v>
      </c>
      <c r="O218" t="s">
        <v>39</v>
      </c>
      <c r="P218">
        <v>41500</v>
      </c>
      <c r="Q218">
        <v>0</v>
      </c>
      <c r="R218">
        <v>0.6915223100303951</v>
      </c>
      <c r="S218">
        <v>0</v>
      </c>
      <c r="T218" s="1" t="s">
        <v>194</v>
      </c>
      <c r="U218">
        <v>0</v>
      </c>
      <c r="V218">
        <v>1</v>
      </c>
      <c r="W218">
        <v>0.94034258164674744</v>
      </c>
      <c r="X218">
        <v>0</v>
      </c>
      <c r="Y218" t="b">
        <v>0</v>
      </c>
      <c r="Z218" t="b">
        <v>0</v>
      </c>
      <c r="AA218" s="1" t="s">
        <v>66</v>
      </c>
      <c r="AB218" s="1" t="s">
        <v>66</v>
      </c>
      <c r="AC218" s="1" t="s">
        <v>42</v>
      </c>
      <c r="AD218" t="s">
        <v>66</v>
      </c>
    </row>
    <row r="219" spans="1:30" x14ac:dyDescent="0.25">
      <c r="A219">
        <v>37</v>
      </c>
      <c r="B219" s="1" t="s">
        <v>384</v>
      </c>
      <c r="C219" s="1" t="s">
        <v>386</v>
      </c>
      <c r="D219" s="1" t="s">
        <v>387</v>
      </c>
      <c r="E219" s="1" t="s">
        <v>32</v>
      </c>
      <c r="F219" s="1" t="s">
        <v>32</v>
      </c>
      <c r="G219" s="1" t="s">
        <v>189</v>
      </c>
      <c r="H219" s="1" t="s">
        <v>190</v>
      </c>
      <c r="I219" s="1" t="s">
        <v>191</v>
      </c>
      <c r="J219" s="1" t="s">
        <v>192</v>
      </c>
      <c r="K219">
        <v>97</v>
      </c>
      <c r="L219" s="1" t="s">
        <v>193</v>
      </c>
      <c r="M219" s="1" t="s">
        <v>38</v>
      </c>
      <c r="N219" t="s">
        <v>39</v>
      </c>
      <c r="O219" t="s">
        <v>39</v>
      </c>
      <c r="P219">
        <v>1500</v>
      </c>
      <c r="Q219">
        <v>0</v>
      </c>
      <c r="R219">
        <v>0.75154405594405604</v>
      </c>
      <c r="S219">
        <v>0</v>
      </c>
      <c r="T219" s="1" t="s">
        <v>194</v>
      </c>
      <c r="U219">
        <v>0</v>
      </c>
      <c r="V219">
        <v>1</v>
      </c>
      <c r="W219">
        <v>0.94011277961343198</v>
      </c>
      <c r="X219">
        <v>0</v>
      </c>
      <c r="Y219" t="b">
        <v>0</v>
      </c>
      <c r="Z219" t="b">
        <v>0</v>
      </c>
      <c r="AA219" s="1" t="s">
        <v>66</v>
      </c>
      <c r="AB219" s="1" t="s">
        <v>66</v>
      </c>
      <c r="AC219" s="1" t="s">
        <v>42</v>
      </c>
      <c r="AD219" t="s">
        <v>66</v>
      </c>
    </row>
    <row r="220" spans="1:30" x14ac:dyDescent="0.25">
      <c r="A220">
        <v>37</v>
      </c>
      <c r="B220" s="1" t="s">
        <v>384</v>
      </c>
      <c r="C220" s="1" t="s">
        <v>388</v>
      </c>
      <c r="D220" s="1" t="s">
        <v>101</v>
      </c>
      <c r="E220" s="1" t="s">
        <v>32</v>
      </c>
      <c r="F220" s="1" t="s">
        <v>32</v>
      </c>
      <c r="G220" s="1" t="s">
        <v>189</v>
      </c>
      <c r="H220" s="1" t="s">
        <v>190</v>
      </c>
      <c r="I220" s="1" t="s">
        <v>191</v>
      </c>
      <c r="J220" s="1" t="s">
        <v>192</v>
      </c>
      <c r="K220">
        <v>97</v>
      </c>
      <c r="L220" s="1" t="s">
        <v>193</v>
      </c>
      <c r="M220" s="1" t="s">
        <v>38</v>
      </c>
      <c r="N220" t="s">
        <v>39</v>
      </c>
      <c r="O220" t="s">
        <v>39</v>
      </c>
      <c r="P220">
        <v>49000</v>
      </c>
      <c r="Q220">
        <v>0</v>
      </c>
      <c r="R220">
        <v>0.69174982492276005</v>
      </c>
      <c r="S220">
        <v>0</v>
      </c>
      <c r="T220" s="1" t="s">
        <v>194</v>
      </c>
      <c r="U220">
        <v>0</v>
      </c>
      <c r="V220">
        <v>1</v>
      </c>
      <c r="W220">
        <v>0.94034172309710606</v>
      </c>
      <c r="X220">
        <v>0</v>
      </c>
      <c r="Y220" t="b">
        <v>0</v>
      </c>
      <c r="Z220" t="b">
        <v>0</v>
      </c>
      <c r="AA220" s="1" t="s">
        <v>66</v>
      </c>
      <c r="AB220" s="1" t="s">
        <v>66</v>
      </c>
      <c r="AC220" s="1" t="s">
        <v>42</v>
      </c>
      <c r="AD220" t="s">
        <v>66</v>
      </c>
    </row>
    <row r="221" spans="1:30" x14ac:dyDescent="0.25">
      <c r="A221">
        <v>38</v>
      </c>
      <c r="B221" s="1" t="s">
        <v>389</v>
      </c>
      <c r="C221" s="1" t="s">
        <v>390</v>
      </c>
      <c r="D221" s="1" t="s">
        <v>105</v>
      </c>
      <c r="E221" s="1" t="s">
        <v>32</v>
      </c>
      <c r="F221" s="1" t="s">
        <v>32</v>
      </c>
      <c r="G221" s="1" t="s">
        <v>189</v>
      </c>
      <c r="H221" s="1" t="s">
        <v>190</v>
      </c>
      <c r="I221" s="1" t="s">
        <v>191</v>
      </c>
      <c r="J221" s="1" t="s">
        <v>192</v>
      </c>
      <c r="K221">
        <v>97</v>
      </c>
      <c r="L221" s="1" t="s">
        <v>193</v>
      </c>
      <c r="M221" s="1" t="s">
        <v>38</v>
      </c>
      <c r="N221" t="s">
        <v>39</v>
      </c>
      <c r="O221" t="s">
        <v>39</v>
      </c>
      <c r="P221">
        <v>31000</v>
      </c>
      <c r="Q221">
        <v>0</v>
      </c>
      <c r="R221">
        <v>0.772101308405169</v>
      </c>
      <c r="S221">
        <v>0</v>
      </c>
      <c r="T221" s="1" t="s">
        <v>194</v>
      </c>
      <c r="U221">
        <v>0</v>
      </c>
      <c r="V221">
        <v>0</v>
      </c>
      <c r="W221">
        <v>0.94341557945786936</v>
      </c>
      <c r="X221">
        <v>0</v>
      </c>
      <c r="Y221" t="b">
        <v>1</v>
      </c>
      <c r="Z221" t="b">
        <v>0</v>
      </c>
      <c r="AA221" s="1" t="s">
        <v>66</v>
      </c>
      <c r="AB221" s="1" t="s">
        <v>66</v>
      </c>
      <c r="AC221" s="1" t="s">
        <v>73</v>
      </c>
      <c r="AD221" t="s">
        <v>66</v>
      </c>
    </row>
    <row r="222" spans="1:30" x14ac:dyDescent="0.25">
      <c r="A222">
        <v>39</v>
      </c>
      <c r="B222" s="1" t="s">
        <v>151</v>
      </c>
      <c r="C222" s="1" t="s">
        <v>391</v>
      </c>
      <c r="D222" s="1" t="s">
        <v>114</v>
      </c>
      <c r="E222" s="1" t="s">
        <v>32</v>
      </c>
      <c r="F222" s="1" t="s">
        <v>32</v>
      </c>
      <c r="G222" s="1" t="s">
        <v>189</v>
      </c>
      <c r="H222" s="1" t="s">
        <v>190</v>
      </c>
      <c r="I222" s="1" t="s">
        <v>191</v>
      </c>
      <c r="J222" s="1" t="s">
        <v>192</v>
      </c>
      <c r="K222">
        <v>97</v>
      </c>
      <c r="L222" s="1" t="s">
        <v>193</v>
      </c>
      <c r="M222" s="1" t="s">
        <v>38</v>
      </c>
      <c r="N222" t="s">
        <v>39</v>
      </c>
      <c r="O222" t="s">
        <v>39</v>
      </c>
      <c r="P222">
        <v>500</v>
      </c>
      <c r="Q222">
        <v>0</v>
      </c>
      <c r="R222">
        <v>1.04</v>
      </c>
      <c r="S222">
        <v>0</v>
      </c>
      <c r="T222" s="1" t="s">
        <v>194</v>
      </c>
      <c r="U222">
        <v>0</v>
      </c>
      <c r="V222">
        <v>0</v>
      </c>
      <c r="W222">
        <v>0.90196078431372551</v>
      </c>
      <c r="X222">
        <v>0</v>
      </c>
      <c r="Y222" t="b">
        <v>1</v>
      </c>
      <c r="Z222" t="b">
        <v>0</v>
      </c>
      <c r="AA222" s="1" t="s">
        <v>66</v>
      </c>
      <c r="AB222" s="1" t="s">
        <v>66</v>
      </c>
      <c r="AC222" s="1" t="s">
        <v>73</v>
      </c>
      <c r="AD222" t="s">
        <v>66</v>
      </c>
    </row>
    <row r="223" spans="1:30" x14ac:dyDescent="0.25">
      <c r="A223">
        <v>39</v>
      </c>
      <c r="B223" s="1" t="s">
        <v>151</v>
      </c>
      <c r="C223" s="1" t="s">
        <v>392</v>
      </c>
      <c r="D223" s="1" t="s">
        <v>393</v>
      </c>
      <c r="E223" s="1" t="s">
        <v>32</v>
      </c>
      <c r="F223" s="1" t="s">
        <v>32</v>
      </c>
      <c r="G223" s="1" t="s">
        <v>189</v>
      </c>
      <c r="H223" s="1" t="s">
        <v>190</v>
      </c>
      <c r="I223" s="1" t="s">
        <v>191</v>
      </c>
      <c r="J223" s="1" t="s">
        <v>192</v>
      </c>
      <c r="K223">
        <v>97</v>
      </c>
      <c r="L223" s="1" t="s">
        <v>193</v>
      </c>
      <c r="M223" s="1" t="s">
        <v>38</v>
      </c>
      <c r="N223" t="s">
        <v>39</v>
      </c>
      <c r="O223" t="s">
        <v>39</v>
      </c>
      <c r="P223">
        <v>1500</v>
      </c>
      <c r="Q223">
        <v>0</v>
      </c>
      <c r="R223">
        <v>0.78139534883720929</v>
      </c>
      <c r="S223">
        <v>0</v>
      </c>
      <c r="T223" s="1" t="s">
        <v>194</v>
      </c>
      <c r="U223">
        <v>0</v>
      </c>
      <c r="V223">
        <v>0</v>
      </c>
      <c r="W223">
        <v>0.92167101827676245</v>
      </c>
      <c r="X223">
        <v>0</v>
      </c>
      <c r="Y223" t="b">
        <v>1</v>
      </c>
      <c r="Z223" t="b">
        <v>0</v>
      </c>
      <c r="AA223" s="1" t="s">
        <v>66</v>
      </c>
      <c r="AB223" s="1" t="s">
        <v>66</v>
      </c>
      <c r="AC223" s="1" t="s">
        <v>73</v>
      </c>
      <c r="AD223" t="s">
        <v>66</v>
      </c>
    </row>
    <row r="224" spans="1:30" x14ac:dyDescent="0.25">
      <c r="A224">
        <v>39</v>
      </c>
      <c r="B224" s="1" t="s">
        <v>151</v>
      </c>
      <c r="C224" s="1" t="s">
        <v>152</v>
      </c>
      <c r="D224" s="1" t="s">
        <v>71</v>
      </c>
      <c r="E224" s="1" t="s">
        <v>32</v>
      </c>
      <c r="F224" s="1" t="s">
        <v>32</v>
      </c>
      <c r="G224" s="1" t="s">
        <v>189</v>
      </c>
      <c r="H224" s="1" t="s">
        <v>190</v>
      </c>
      <c r="I224" s="1" t="s">
        <v>191</v>
      </c>
      <c r="J224" s="1" t="s">
        <v>192</v>
      </c>
      <c r="K224">
        <v>97</v>
      </c>
      <c r="L224" s="1" t="s">
        <v>193</v>
      </c>
      <c r="M224" s="1" t="s">
        <v>38</v>
      </c>
      <c r="N224" t="s">
        <v>39</v>
      </c>
      <c r="O224" t="s">
        <v>39</v>
      </c>
      <c r="P224">
        <v>1500</v>
      </c>
      <c r="Q224">
        <v>0</v>
      </c>
      <c r="R224">
        <v>0.73098301987360081</v>
      </c>
      <c r="S224">
        <v>0</v>
      </c>
      <c r="T224" s="1" t="s">
        <v>194</v>
      </c>
      <c r="U224">
        <v>0</v>
      </c>
      <c r="V224">
        <v>0</v>
      </c>
      <c r="W224">
        <v>0.93401662780979189</v>
      </c>
      <c r="X224">
        <v>0</v>
      </c>
      <c r="Y224" t="b">
        <v>1</v>
      </c>
      <c r="Z224" t="b">
        <v>0</v>
      </c>
      <c r="AA224" s="1" t="s">
        <v>66</v>
      </c>
      <c r="AB224" s="1" t="s">
        <v>66</v>
      </c>
      <c r="AC224" s="1" t="s">
        <v>73</v>
      </c>
      <c r="AD224" t="s">
        <v>66</v>
      </c>
    </row>
    <row r="225" spans="1:30" x14ac:dyDescent="0.25">
      <c r="A225">
        <v>39</v>
      </c>
      <c r="B225" s="1" t="s">
        <v>151</v>
      </c>
      <c r="C225" s="1" t="s">
        <v>394</v>
      </c>
      <c r="D225" s="1" t="s">
        <v>303</v>
      </c>
      <c r="E225" s="1" t="s">
        <v>32</v>
      </c>
      <c r="F225" s="1" t="s">
        <v>32</v>
      </c>
      <c r="G225" s="1" t="s">
        <v>189</v>
      </c>
      <c r="H225" s="1" t="s">
        <v>190</v>
      </c>
      <c r="I225" s="1" t="s">
        <v>191</v>
      </c>
      <c r="J225" s="1" t="s">
        <v>192</v>
      </c>
      <c r="K225">
        <v>97</v>
      </c>
      <c r="L225" s="1" t="s">
        <v>193</v>
      </c>
      <c r="M225" s="1" t="s">
        <v>38</v>
      </c>
      <c r="N225" t="s">
        <v>39</v>
      </c>
      <c r="O225" t="s">
        <v>39</v>
      </c>
      <c r="P225">
        <v>6500</v>
      </c>
      <c r="Q225">
        <v>0</v>
      </c>
      <c r="R225">
        <v>0.53230769230769226</v>
      </c>
      <c r="S225">
        <v>0</v>
      </c>
      <c r="T225" s="1" t="s">
        <v>194</v>
      </c>
      <c r="U225">
        <v>0</v>
      </c>
      <c r="V225">
        <v>0</v>
      </c>
      <c r="W225">
        <v>0.93473895582329314</v>
      </c>
      <c r="X225">
        <v>0</v>
      </c>
      <c r="Y225" t="b">
        <v>1</v>
      </c>
      <c r="Z225" t="b">
        <v>0</v>
      </c>
      <c r="AA225" s="1" t="s">
        <v>66</v>
      </c>
      <c r="AB225" s="1" t="s">
        <v>66</v>
      </c>
      <c r="AC225" s="1" t="s">
        <v>73</v>
      </c>
      <c r="AD225" t="s">
        <v>66</v>
      </c>
    </row>
    <row r="226" spans="1:30" x14ac:dyDescent="0.25">
      <c r="A226">
        <v>39</v>
      </c>
      <c r="B226" s="1" t="s">
        <v>151</v>
      </c>
      <c r="C226" s="1" t="s">
        <v>395</v>
      </c>
      <c r="D226" s="1" t="s">
        <v>105</v>
      </c>
      <c r="E226" s="1" t="s">
        <v>32</v>
      </c>
      <c r="F226" s="1" t="s">
        <v>32</v>
      </c>
      <c r="G226" s="1" t="s">
        <v>189</v>
      </c>
      <c r="H226" s="1" t="s">
        <v>190</v>
      </c>
      <c r="I226" s="1" t="s">
        <v>191</v>
      </c>
      <c r="J226" s="1" t="s">
        <v>192</v>
      </c>
      <c r="K226">
        <v>97</v>
      </c>
      <c r="L226" s="1" t="s">
        <v>193</v>
      </c>
      <c r="M226" s="1" t="s">
        <v>38</v>
      </c>
      <c r="N226" t="s">
        <v>39</v>
      </c>
      <c r="O226" t="s">
        <v>39</v>
      </c>
      <c r="P226">
        <v>31500</v>
      </c>
      <c r="Q226">
        <v>0</v>
      </c>
      <c r="R226">
        <v>0.67533051677884692</v>
      </c>
      <c r="S226">
        <v>0</v>
      </c>
      <c r="T226" s="1" t="s">
        <v>194</v>
      </c>
      <c r="U226">
        <v>0</v>
      </c>
      <c r="V226">
        <v>0</v>
      </c>
      <c r="W226">
        <v>0.93959210286601913</v>
      </c>
      <c r="X226">
        <v>0</v>
      </c>
      <c r="Y226" t="b">
        <v>1</v>
      </c>
      <c r="Z226" t="b">
        <v>0</v>
      </c>
      <c r="AA226" s="1" t="s">
        <v>66</v>
      </c>
      <c r="AB226" s="1" t="s">
        <v>66</v>
      </c>
      <c r="AC226" s="1" t="s">
        <v>73</v>
      </c>
      <c r="AD226" t="s">
        <v>66</v>
      </c>
    </row>
    <row r="227" spans="1:30" x14ac:dyDescent="0.25">
      <c r="A227">
        <v>40</v>
      </c>
      <c r="B227" s="1" t="s">
        <v>103</v>
      </c>
      <c r="C227" s="1" t="s">
        <v>396</v>
      </c>
      <c r="D227" s="1" t="s">
        <v>376</v>
      </c>
      <c r="E227" s="1" t="s">
        <v>32</v>
      </c>
      <c r="F227" s="1" t="s">
        <v>32</v>
      </c>
      <c r="G227" s="1" t="s">
        <v>189</v>
      </c>
      <c r="H227" s="1" t="s">
        <v>190</v>
      </c>
      <c r="I227" s="1" t="s">
        <v>191</v>
      </c>
      <c r="J227" s="1" t="s">
        <v>192</v>
      </c>
      <c r="K227">
        <v>97</v>
      </c>
      <c r="L227" s="1" t="s">
        <v>193</v>
      </c>
      <c r="M227" s="1" t="s">
        <v>38</v>
      </c>
      <c r="N227" t="s">
        <v>39</v>
      </c>
      <c r="O227" t="s">
        <v>39</v>
      </c>
      <c r="P227">
        <v>74500</v>
      </c>
      <c r="Q227">
        <v>0</v>
      </c>
      <c r="R227">
        <v>0.85250058076715296</v>
      </c>
      <c r="S227">
        <v>0</v>
      </c>
      <c r="T227" s="1" t="s">
        <v>194</v>
      </c>
      <c r="U227">
        <v>0</v>
      </c>
      <c r="V227">
        <v>0</v>
      </c>
      <c r="W227">
        <v>0.94568353347031342</v>
      </c>
      <c r="X227">
        <v>0</v>
      </c>
      <c r="Y227" t="b">
        <v>0</v>
      </c>
      <c r="Z227" t="b">
        <v>0</v>
      </c>
      <c r="AA227" s="1" t="s">
        <v>66</v>
      </c>
      <c r="AB227" s="1" t="s">
        <v>66</v>
      </c>
      <c r="AC227" s="1" t="s">
        <v>73</v>
      </c>
      <c r="AD227" t="s">
        <v>66</v>
      </c>
    </row>
    <row r="228" spans="1:30" x14ac:dyDescent="0.25">
      <c r="A228">
        <v>40</v>
      </c>
      <c r="B228" s="1" t="s">
        <v>103</v>
      </c>
      <c r="C228" s="1" t="s">
        <v>104</v>
      </c>
      <c r="D228" s="1" t="s">
        <v>105</v>
      </c>
      <c r="E228" s="1" t="s">
        <v>32</v>
      </c>
      <c r="F228" s="1" t="s">
        <v>32</v>
      </c>
      <c r="G228" s="1" t="s">
        <v>189</v>
      </c>
      <c r="H228" s="1" t="s">
        <v>190</v>
      </c>
      <c r="I228" s="1" t="s">
        <v>191</v>
      </c>
      <c r="J228" s="1" t="s">
        <v>192</v>
      </c>
      <c r="K228">
        <v>97</v>
      </c>
      <c r="L228" s="1" t="s">
        <v>193</v>
      </c>
      <c r="M228" s="1" t="s">
        <v>38</v>
      </c>
      <c r="N228" t="s">
        <v>39</v>
      </c>
      <c r="O228" t="s">
        <v>39</v>
      </c>
      <c r="P228">
        <v>36000</v>
      </c>
      <c r="Q228">
        <v>0</v>
      </c>
      <c r="R228">
        <v>0.85120110737041266</v>
      </c>
      <c r="S228">
        <v>0</v>
      </c>
      <c r="T228" s="1" t="s">
        <v>194</v>
      </c>
      <c r="U228">
        <v>0</v>
      </c>
      <c r="V228">
        <v>0</v>
      </c>
      <c r="W228">
        <v>0.94589234117963028</v>
      </c>
      <c r="X228">
        <v>0</v>
      </c>
      <c r="Y228" t="b">
        <v>0</v>
      </c>
      <c r="Z228" t="b">
        <v>0</v>
      </c>
      <c r="AA228" s="1" t="s">
        <v>66</v>
      </c>
      <c r="AB228" s="1" t="s">
        <v>66</v>
      </c>
      <c r="AC228" s="1" t="s">
        <v>73</v>
      </c>
      <c r="AD228" t="s">
        <v>66</v>
      </c>
    </row>
    <row r="229" spans="1:30" x14ac:dyDescent="0.25">
      <c r="A229">
        <v>41</v>
      </c>
      <c r="B229" s="1" t="s">
        <v>397</v>
      </c>
      <c r="C229" s="1" t="s">
        <v>398</v>
      </c>
      <c r="D229" s="1" t="s">
        <v>399</v>
      </c>
      <c r="E229" s="1" t="s">
        <v>32</v>
      </c>
      <c r="F229" s="1" t="s">
        <v>32</v>
      </c>
      <c r="G229" s="1" t="s">
        <v>189</v>
      </c>
      <c r="H229" s="1" t="s">
        <v>190</v>
      </c>
      <c r="I229" s="1" t="s">
        <v>191</v>
      </c>
      <c r="J229" s="1" t="s">
        <v>192</v>
      </c>
      <c r="K229">
        <v>97</v>
      </c>
      <c r="L229" s="1" t="s">
        <v>193</v>
      </c>
      <c r="M229" s="1" t="s">
        <v>38</v>
      </c>
      <c r="N229" t="s">
        <v>39</v>
      </c>
      <c r="O229" t="s">
        <v>39</v>
      </c>
      <c r="P229">
        <v>140000</v>
      </c>
      <c r="Q229">
        <v>0</v>
      </c>
      <c r="R229">
        <v>0.60878675714285713</v>
      </c>
      <c r="S229">
        <v>0</v>
      </c>
      <c r="T229" s="1" t="s">
        <v>194</v>
      </c>
      <c r="U229">
        <v>1</v>
      </c>
      <c r="V229">
        <v>1</v>
      </c>
      <c r="W229">
        <v>0.93784135805692725</v>
      </c>
      <c r="X229">
        <v>0</v>
      </c>
      <c r="Y229" t="b">
        <v>0</v>
      </c>
      <c r="Z229" t="b">
        <v>1</v>
      </c>
      <c r="AA229" s="1" t="s">
        <v>66</v>
      </c>
      <c r="AB229" s="1" t="s">
        <v>66</v>
      </c>
      <c r="AC229" s="1" t="s">
        <v>42</v>
      </c>
      <c r="AD229" t="s">
        <v>850</v>
      </c>
    </row>
    <row r="230" spans="1:30" x14ac:dyDescent="0.25">
      <c r="A230">
        <v>41</v>
      </c>
      <c r="B230" s="1" t="s">
        <v>397</v>
      </c>
      <c r="C230" s="1" t="s">
        <v>400</v>
      </c>
      <c r="D230" s="1" t="s">
        <v>303</v>
      </c>
      <c r="E230" s="1" t="s">
        <v>32</v>
      </c>
      <c r="F230" s="1" t="s">
        <v>32</v>
      </c>
      <c r="G230" s="1" t="s">
        <v>189</v>
      </c>
      <c r="H230" s="1" t="s">
        <v>190</v>
      </c>
      <c r="I230" s="1" t="s">
        <v>191</v>
      </c>
      <c r="J230" s="1" t="s">
        <v>192</v>
      </c>
      <c r="K230">
        <v>97</v>
      </c>
      <c r="L230" s="1" t="s">
        <v>193</v>
      </c>
      <c r="M230" s="1" t="s">
        <v>38</v>
      </c>
      <c r="N230" t="s">
        <v>39</v>
      </c>
      <c r="O230" t="s">
        <v>39</v>
      </c>
      <c r="P230">
        <v>6500</v>
      </c>
      <c r="Q230">
        <v>0</v>
      </c>
      <c r="R230">
        <v>0.62021538461538461</v>
      </c>
      <c r="S230">
        <v>0</v>
      </c>
      <c r="T230" s="1" t="s">
        <v>194</v>
      </c>
      <c r="U230">
        <v>1</v>
      </c>
      <c r="V230">
        <v>1</v>
      </c>
      <c r="W230">
        <v>0.93827981085135881</v>
      </c>
      <c r="X230">
        <v>0</v>
      </c>
      <c r="Y230" t="b">
        <v>0</v>
      </c>
      <c r="Z230" t="b">
        <v>1</v>
      </c>
      <c r="AA230" s="1" t="s">
        <v>66</v>
      </c>
      <c r="AB230" s="1" t="s">
        <v>66</v>
      </c>
      <c r="AC230" s="1" t="s">
        <v>42</v>
      </c>
      <c r="AD230" t="s">
        <v>850</v>
      </c>
    </row>
    <row r="231" spans="1:30" x14ac:dyDescent="0.25">
      <c r="A231">
        <v>41</v>
      </c>
      <c r="B231" s="1" t="s">
        <v>397</v>
      </c>
      <c r="C231" s="1" t="s">
        <v>401</v>
      </c>
      <c r="D231" s="1" t="s">
        <v>101</v>
      </c>
      <c r="E231" s="1" t="s">
        <v>32</v>
      </c>
      <c r="F231" s="1" t="s">
        <v>32</v>
      </c>
      <c r="G231" s="1" t="s">
        <v>189</v>
      </c>
      <c r="H231" s="1" t="s">
        <v>190</v>
      </c>
      <c r="I231" s="1" t="s">
        <v>191</v>
      </c>
      <c r="J231" s="1" t="s">
        <v>192</v>
      </c>
      <c r="K231">
        <v>97</v>
      </c>
      <c r="L231" s="1" t="s">
        <v>193</v>
      </c>
      <c r="M231" s="1" t="s">
        <v>38</v>
      </c>
      <c r="N231" t="s">
        <v>39</v>
      </c>
      <c r="O231" t="s">
        <v>39</v>
      </c>
      <c r="P231">
        <v>285500</v>
      </c>
      <c r="Q231">
        <v>0</v>
      </c>
      <c r="R231">
        <v>0.60890183887915938</v>
      </c>
      <c r="S231">
        <v>0</v>
      </c>
      <c r="T231" s="1" t="s">
        <v>194</v>
      </c>
      <c r="U231">
        <v>1</v>
      </c>
      <c r="V231">
        <v>1</v>
      </c>
      <c r="W231">
        <v>0.93784580414821017</v>
      </c>
      <c r="X231">
        <v>0</v>
      </c>
      <c r="Y231" t="b">
        <v>0</v>
      </c>
      <c r="Z231" t="b">
        <v>1</v>
      </c>
      <c r="AA231" s="1" t="s">
        <v>66</v>
      </c>
      <c r="AB231" s="1" t="s">
        <v>66</v>
      </c>
      <c r="AC231" s="1" t="s">
        <v>42</v>
      </c>
      <c r="AD231" t="s">
        <v>850</v>
      </c>
    </row>
    <row r="232" spans="1:30" x14ac:dyDescent="0.25">
      <c r="A232">
        <v>7</v>
      </c>
      <c r="B232" s="1" t="s">
        <v>29</v>
      </c>
      <c r="C232" s="1" t="s">
        <v>43</v>
      </c>
      <c r="D232" s="1" t="s">
        <v>44</v>
      </c>
      <c r="E232" s="1" t="s">
        <v>32</v>
      </c>
      <c r="F232" s="1" t="s">
        <v>32</v>
      </c>
      <c r="G232" s="1" t="s">
        <v>402</v>
      </c>
      <c r="H232" s="1" t="s">
        <v>403</v>
      </c>
      <c r="I232" s="1" t="s">
        <v>91</v>
      </c>
      <c r="J232" s="1" t="s">
        <v>92</v>
      </c>
      <c r="K232">
        <v>299</v>
      </c>
      <c r="L232" s="1" t="s">
        <v>404</v>
      </c>
      <c r="M232" s="1" t="s">
        <v>38</v>
      </c>
      <c r="N232" t="s">
        <v>39</v>
      </c>
      <c r="O232" t="s">
        <v>39</v>
      </c>
      <c r="P232">
        <v>20000</v>
      </c>
      <c r="Q232">
        <v>0</v>
      </c>
      <c r="R232">
        <v>0.60882316575975093</v>
      </c>
      <c r="S232">
        <v>32176.463315195018</v>
      </c>
      <c r="T232" s="1" t="s">
        <v>40</v>
      </c>
      <c r="U232">
        <v>1</v>
      </c>
      <c r="V232">
        <v>1</v>
      </c>
      <c r="W232">
        <v>0.93783079843594719</v>
      </c>
      <c r="X232">
        <v>30176.07828173431</v>
      </c>
      <c r="Y232" t="b">
        <v>0</v>
      </c>
      <c r="Z232" t="b">
        <v>0</v>
      </c>
      <c r="AA232" s="1" t="s">
        <v>41</v>
      </c>
      <c r="AB232" s="1" t="s">
        <v>44</v>
      </c>
      <c r="AC232" s="1" t="s">
        <v>42</v>
      </c>
      <c r="AD232" t="s">
        <v>850</v>
      </c>
    </row>
    <row r="233" spans="1:30" x14ac:dyDescent="0.25">
      <c r="A233">
        <v>21</v>
      </c>
      <c r="B233" s="1" t="s">
        <v>69</v>
      </c>
      <c r="C233" s="1" t="s">
        <v>320</v>
      </c>
      <c r="D233" s="1" t="s">
        <v>321</v>
      </c>
      <c r="E233" s="1" t="s">
        <v>32</v>
      </c>
      <c r="F233" s="1" t="s">
        <v>32</v>
      </c>
      <c r="G233" s="1" t="s">
        <v>402</v>
      </c>
      <c r="H233" s="1" t="s">
        <v>403</v>
      </c>
      <c r="I233" s="1" t="s">
        <v>91</v>
      </c>
      <c r="J233" s="1" t="s">
        <v>92</v>
      </c>
      <c r="K233">
        <v>156</v>
      </c>
      <c r="L233" s="1" t="s">
        <v>405</v>
      </c>
      <c r="M233" s="1" t="s">
        <v>38</v>
      </c>
      <c r="N233" t="s">
        <v>39</v>
      </c>
      <c r="O233" t="s">
        <v>39</v>
      </c>
      <c r="P233">
        <v>150</v>
      </c>
      <c r="Q233">
        <v>0</v>
      </c>
      <c r="R233">
        <v>1.4971117166212533</v>
      </c>
      <c r="S233">
        <v>374.56675749318799</v>
      </c>
      <c r="T233" s="1" t="s">
        <v>40</v>
      </c>
      <c r="U233">
        <v>0</v>
      </c>
      <c r="V233">
        <v>0</v>
      </c>
      <c r="W233">
        <v>0.89088210903059661</v>
      </c>
      <c r="X233">
        <v>333.69482288828334</v>
      </c>
      <c r="Y233" t="b">
        <v>0</v>
      </c>
      <c r="Z233" t="b">
        <v>0</v>
      </c>
      <c r="AA233" s="1" t="s">
        <v>66</v>
      </c>
      <c r="AB233" s="1" t="s">
        <v>66</v>
      </c>
      <c r="AC233" s="1" t="s">
        <v>73</v>
      </c>
      <c r="AD233" t="s">
        <v>66</v>
      </c>
    </row>
    <row r="234" spans="1:30" x14ac:dyDescent="0.25">
      <c r="A234">
        <v>22</v>
      </c>
      <c r="B234" s="1" t="s">
        <v>136</v>
      </c>
      <c r="C234" s="1" t="s">
        <v>326</v>
      </c>
      <c r="D234" s="1" t="s">
        <v>321</v>
      </c>
      <c r="E234" s="1" t="s">
        <v>32</v>
      </c>
      <c r="F234" s="1" t="s">
        <v>32</v>
      </c>
      <c r="G234" s="1" t="s">
        <v>402</v>
      </c>
      <c r="H234" s="1" t="s">
        <v>403</v>
      </c>
      <c r="I234" s="1" t="s">
        <v>91</v>
      </c>
      <c r="J234" s="1" t="s">
        <v>92</v>
      </c>
      <c r="K234">
        <v>156</v>
      </c>
      <c r="L234" s="1" t="s">
        <v>405</v>
      </c>
      <c r="M234" s="1" t="s">
        <v>38</v>
      </c>
      <c r="N234" t="s">
        <v>39</v>
      </c>
      <c r="O234" t="s">
        <v>39</v>
      </c>
      <c r="P234">
        <v>750</v>
      </c>
      <c r="Q234">
        <v>0</v>
      </c>
      <c r="R234">
        <v>0.95185731343283586</v>
      </c>
      <c r="S234">
        <v>1463.8929850746269</v>
      </c>
      <c r="T234" s="1" t="s">
        <v>40</v>
      </c>
      <c r="U234">
        <v>0</v>
      </c>
      <c r="V234">
        <v>0</v>
      </c>
      <c r="W234">
        <v>0.93882596629738957</v>
      </c>
      <c r="X234">
        <v>1374.3407462686566</v>
      </c>
      <c r="Y234" t="b">
        <v>0</v>
      </c>
      <c r="Z234" t="b">
        <v>0</v>
      </c>
      <c r="AA234" s="1" t="s">
        <v>66</v>
      </c>
      <c r="AB234" s="1" t="s">
        <v>66</v>
      </c>
      <c r="AC234" s="1" t="s">
        <v>73</v>
      </c>
      <c r="AD234" t="s">
        <v>66</v>
      </c>
    </row>
    <row r="235" spans="1:30" x14ac:dyDescent="0.25">
      <c r="A235">
        <v>7</v>
      </c>
      <c r="B235" s="1" t="s">
        <v>29</v>
      </c>
      <c r="C235" s="1" t="s">
        <v>43</v>
      </c>
      <c r="D235" s="1" t="s">
        <v>44</v>
      </c>
      <c r="E235" s="1" t="s">
        <v>32</v>
      </c>
      <c r="F235" s="1" t="s">
        <v>32</v>
      </c>
      <c r="G235" s="1" t="s">
        <v>402</v>
      </c>
      <c r="H235" s="1" t="s">
        <v>403</v>
      </c>
      <c r="I235" s="1" t="s">
        <v>91</v>
      </c>
      <c r="J235" s="1" t="s">
        <v>92</v>
      </c>
      <c r="K235">
        <v>318</v>
      </c>
      <c r="L235" s="1" t="s">
        <v>406</v>
      </c>
      <c r="M235" s="1" t="s">
        <v>38</v>
      </c>
      <c r="N235" t="s">
        <v>39</v>
      </c>
      <c r="O235" t="s">
        <v>39</v>
      </c>
      <c r="P235">
        <v>2000</v>
      </c>
      <c r="Q235">
        <v>0</v>
      </c>
      <c r="R235">
        <v>0.60882316575975093</v>
      </c>
      <c r="S235">
        <v>3217.6463315195019</v>
      </c>
      <c r="T235" s="1" t="s">
        <v>40</v>
      </c>
      <c r="U235">
        <v>1</v>
      </c>
      <c r="V235">
        <v>1</v>
      </c>
      <c r="W235">
        <v>0.93783079843594719</v>
      </c>
      <c r="X235">
        <v>3017.6078281734308</v>
      </c>
      <c r="Y235" t="b">
        <v>0</v>
      </c>
      <c r="Z235" t="b">
        <v>0</v>
      </c>
      <c r="AA235" s="1" t="s">
        <v>41</v>
      </c>
      <c r="AB235" s="1" t="s">
        <v>44</v>
      </c>
      <c r="AC235" s="1" t="s">
        <v>42</v>
      </c>
      <c r="AD235" t="s">
        <v>850</v>
      </c>
    </row>
    <row r="236" spans="1:30" x14ac:dyDescent="0.25">
      <c r="A236">
        <v>11</v>
      </c>
      <c r="B236" s="1" t="s">
        <v>58</v>
      </c>
      <c r="C236" s="1" t="s">
        <v>274</v>
      </c>
      <c r="D236" s="1" t="s">
        <v>275</v>
      </c>
      <c r="E236" s="1" t="s">
        <v>32</v>
      </c>
      <c r="F236" s="1" t="s">
        <v>32</v>
      </c>
      <c r="G236" s="1" t="s">
        <v>402</v>
      </c>
      <c r="H236" s="1" t="s">
        <v>403</v>
      </c>
      <c r="I236" s="1" t="s">
        <v>91</v>
      </c>
      <c r="J236" s="1" t="s">
        <v>92</v>
      </c>
      <c r="K236">
        <v>71</v>
      </c>
      <c r="L236" s="1" t="s">
        <v>407</v>
      </c>
      <c r="M236" s="1" t="s">
        <v>38</v>
      </c>
      <c r="N236" t="s">
        <v>39</v>
      </c>
      <c r="O236" t="s">
        <v>39</v>
      </c>
      <c r="P236">
        <v>2200</v>
      </c>
      <c r="Q236">
        <v>0</v>
      </c>
      <c r="R236">
        <v>0.98930909090909092</v>
      </c>
      <c r="S236">
        <v>4376.4799999999996</v>
      </c>
      <c r="T236" s="1" t="s">
        <v>40</v>
      </c>
      <c r="U236">
        <v>1</v>
      </c>
      <c r="V236">
        <v>1</v>
      </c>
      <c r="W236">
        <v>0.88575293386465836</v>
      </c>
      <c r="X236">
        <v>3876.4799999999996</v>
      </c>
      <c r="Y236" t="b">
        <v>0</v>
      </c>
      <c r="Z236" t="b">
        <v>0</v>
      </c>
      <c r="AA236" s="1" t="s">
        <v>54</v>
      </c>
      <c r="AB236" s="1" t="s">
        <v>55</v>
      </c>
      <c r="AC236" s="1" t="s">
        <v>42</v>
      </c>
      <c r="AD236" t="s">
        <v>850</v>
      </c>
    </row>
    <row r="237" spans="1:30" x14ac:dyDescent="0.25">
      <c r="A237">
        <v>21</v>
      </c>
      <c r="B237" s="1" t="s">
        <v>69</v>
      </c>
      <c r="C237" s="1" t="s">
        <v>70</v>
      </c>
      <c r="D237" s="1" t="s">
        <v>71</v>
      </c>
      <c r="E237" s="1" t="s">
        <v>32</v>
      </c>
      <c r="F237" s="1" t="s">
        <v>32</v>
      </c>
      <c r="G237" s="1" t="s">
        <v>402</v>
      </c>
      <c r="H237" s="1" t="s">
        <v>403</v>
      </c>
      <c r="I237" s="1" t="s">
        <v>91</v>
      </c>
      <c r="J237" s="1" t="s">
        <v>92</v>
      </c>
      <c r="K237">
        <v>71</v>
      </c>
      <c r="L237" s="1" t="s">
        <v>407</v>
      </c>
      <c r="M237" s="1" t="s">
        <v>38</v>
      </c>
      <c r="N237" t="s">
        <v>39</v>
      </c>
      <c r="O237" t="s">
        <v>39</v>
      </c>
      <c r="P237">
        <v>5000</v>
      </c>
      <c r="Q237">
        <v>0</v>
      </c>
      <c r="R237">
        <v>0.8551278476091746</v>
      </c>
      <c r="S237">
        <v>9275.6392380458728</v>
      </c>
      <c r="T237" s="1" t="s">
        <v>40</v>
      </c>
      <c r="U237">
        <v>0</v>
      </c>
      <c r="V237">
        <v>0</v>
      </c>
      <c r="W237">
        <v>0.94551558933104707</v>
      </c>
      <c r="X237">
        <v>8770.2615005831285</v>
      </c>
      <c r="Y237" t="b">
        <v>0</v>
      </c>
      <c r="Z237" t="b">
        <v>0</v>
      </c>
      <c r="AA237" s="1" t="s">
        <v>66</v>
      </c>
      <c r="AB237" s="1" t="s">
        <v>66</v>
      </c>
      <c r="AC237" s="1" t="s">
        <v>73</v>
      </c>
      <c r="AD237" t="s">
        <v>66</v>
      </c>
    </row>
    <row r="238" spans="1:30" x14ac:dyDescent="0.25">
      <c r="A238">
        <v>1</v>
      </c>
      <c r="B238" s="1" t="s">
        <v>184</v>
      </c>
      <c r="C238" s="1" t="s">
        <v>185</v>
      </c>
      <c r="D238" s="1" t="s">
        <v>186</v>
      </c>
      <c r="E238" s="1" t="s">
        <v>408</v>
      </c>
      <c r="F238" s="1" t="s">
        <v>409</v>
      </c>
      <c r="G238" s="1" t="s">
        <v>189</v>
      </c>
      <c r="H238" s="1" t="s">
        <v>190</v>
      </c>
      <c r="I238" s="1" t="s">
        <v>191</v>
      </c>
      <c r="J238" s="1" t="s">
        <v>192</v>
      </c>
      <c r="K238">
        <v>97</v>
      </c>
      <c r="L238" s="1" t="s">
        <v>193</v>
      </c>
      <c r="M238" s="1" t="s">
        <v>38</v>
      </c>
      <c r="N238" t="s">
        <v>39</v>
      </c>
      <c r="O238" t="s">
        <v>39</v>
      </c>
      <c r="P238">
        <v>499500</v>
      </c>
      <c r="Q238">
        <v>803651.16817792738</v>
      </c>
      <c r="R238">
        <v>0.60891124760345805</v>
      </c>
      <c r="S238">
        <v>0</v>
      </c>
      <c r="T238" s="1" t="s">
        <v>194</v>
      </c>
      <c r="U238">
        <v>1</v>
      </c>
      <c r="V238">
        <v>1</v>
      </c>
      <c r="W238">
        <v>0.9378359002748603</v>
      </c>
      <c r="X238">
        <v>0</v>
      </c>
      <c r="Y238" t="b">
        <v>0</v>
      </c>
      <c r="Z238" t="b">
        <v>0</v>
      </c>
      <c r="AA238" s="1" t="s">
        <v>62</v>
      </c>
      <c r="AB238" s="1" t="s">
        <v>173</v>
      </c>
      <c r="AC238" s="1" t="s">
        <v>42</v>
      </c>
      <c r="AD238" t="s">
        <v>850</v>
      </c>
    </row>
    <row r="239" spans="1:30" x14ac:dyDescent="0.25">
      <c r="A239">
        <v>3</v>
      </c>
      <c r="B239" s="1" t="s">
        <v>75</v>
      </c>
      <c r="C239" s="1" t="s">
        <v>76</v>
      </c>
      <c r="D239" s="1" t="s">
        <v>77</v>
      </c>
      <c r="E239" s="1" t="s">
        <v>32</v>
      </c>
      <c r="F239" s="1" t="s">
        <v>32</v>
      </c>
      <c r="G239" s="1" t="s">
        <v>402</v>
      </c>
      <c r="H239" s="1" t="s">
        <v>403</v>
      </c>
      <c r="I239" s="1" t="s">
        <v>35</v>
      </c>
      <c r="J239" s="1" t="s">
        <v>36</v>
      </c>
      <c r="K239">
        <v>36</v>
      </c>
      <c r="L239" s="1" t="s">
        <v>410</v>
      </c>
      <c r="M239" s="1" t="s">
        <v>38</v>
      </c>
      <c r="N239" t="s">
        <v>39</v>
      </c>
      <c r="O239" t="s">
        <v>39</v>
      </c>
      <c r="P239">
        <v>10000</v>
      </c>
      <c r="Q239">
        <v>0</v>
      </c>
      <c r="R239">
        <v>0.61023433849497422</v>
      </c>
      <c r="S239">
        <v>16102.343384949741</v>
      </c>
      <c r="T239" s="1" t="s">
        <v>40</v>
      </c>
      <c r="U239">
        <v>0</v>
      </c>
      <c r="V239">
        <v>1</v>
      </c>
      <c r="W239">
        <v>0.93757668577618647</v>
      </c>
      <c r="X239">
        <v>15097.181744091278</v>
      </c>
      <c r="Y239" t="b">
        <v>0</v>
      </c>
      <c r="Z239" t="b">
        <v>0</v>
      </c>
      <c r="AA239" s="1" t="s">
        <v>66</v>
      </c>
      <c r="AB239" s="1" t="s">
        <v>66</v>
      </c>
      <c r="AC239" s="1" t="s">
        <v>42</v>
      </c>
      <c r="AD239" t="s">
        <v>66</v>
      </c>
    </row>
    <row r="240" spans="1:30" x14ac:dyDescent="0.25">
      <c r="A240">
        <v>3</v>
      </c>
      <c r="B240" s="1" t="s">
        <v>75</v>
      </c>
      <c r="C240" s="1" t="s">
        <v>79</v>
      </c>
      <c r="D240" s="1" t="s">
        <v>60</v>
      </c>
      <c r="E240" s="1" t="s">
        <v>32</v>
      </c>
      <c r="F240" s="1" t="s">
        <v>32</v>
      </c>
      <c r="G240" s="1" t="s">
        <v>402</v>
      </c>
      <c r="H240" s="1" t="s">
        <v>403</v>
      </c>
      <c r="I240" s="1" t="s">
        <v>35</v>
      </c>
      <c r="J240" s="1" t="s">
        <v>36</v>
      </c>
      <c r="K240">
        <v>36</v>
      </c>
      <c r="L240" s="1" t="s">
        <v>410</v>
      </c>
      <c r="M240" s="1" t="s">
        <v>38</v>
      </c>
      <c r="N240" t="s">
        <v>39</v>
      </c>
      <c r="O240" t="s">
        <v>39</v>
      </c>
      <c r="P240">
        <v>2550</v>
      </c>
      <c r="Q240">
        <v>0</v>
      </c>
      <c r="R240">
        <v>0.61354871794871801</v>
      </c>
      <c r="S240">
        <v>4114.5492307692311</v>
      </c>
      <c r="T240" s="1" t="s">
        <v>40</v>
      </c>
      <c r="U240">
        <v>0</v>
      </c>
      <c r="V240">
        <v>1</v>
      </c>
      <c r="W240">
        <v>0.93643569517101977</v>
      </c>
      <c r="X240">
        <v>3853.0107692307697</v>
      </c>
      <c r="Y240" t="b">
        <v>0</v>
      </c>
      <c r="Z240" t="b">
        <v>0</v>
      </c>
      <c r="AA240" s="1" t="s">
        <v>66</v>
      </c>
      <c r="AB240" s="1" t="s">
        <v>66</v>
      </c>
      <c r="AC240" s="1" t="s">
        <v>42</v>
      </c>
      <c r="AD240" t="s">
        <v>66</v>
      </c>
    </row>
    <row r="241" spans="1:30" x14ac:dyDescent="0.25">
      <c r="A241">
        <v>12</v>
      </c>
      <c r="B241" s="1" t="s">
        <v>63</v>
      </c>
      <c r="C241" s="1" t="s">
        <v>174</v>
      </c>
      <c r="D241" s="1" t="s">
        <v>175</v>
      </c>
      <c r="E241" s="1" t="s">
        <v>32</v>
      </c>
      <c r="F241" s="1" t="s">
        <v>32</v>
      </c>
      <c r="G241" s="1" t="s">
        <v>402</v>
      </c>
      <c r="H241" s="1" t="s">
        <v>403</v>
      </c>
      <c r="I241" s="1" t="s">
        <v>35</v>
      </c>
      <c r="J241" s="1" t="s">
        <v>36</v>
      </c>
      <c r="K241">
        <v>36</v>
      </c>
      <c r="L241" s="1" t="s">
        <v>410</v>
      </c>
      <c r="M241" s="1" t="s">
        <v>38</v>
      </c>
      <c r="N241" t="s">
        <v>39</v>
      </c>
      <c r="O241" t="s">
        <v>39</v>
      </c>
      <c r="P241">
        <v>850</v>
      </c>
      <c r="Q241">
        <v>0</v>
      </c>
      <c r="R241">
        <v>0.69757877813504821</v>
      </c>
      <c r="S241">
        <v>1442.941961414791</v>
      </c>
      <c r="T241" s="1" t="s">
        <v>40</v>
      </c>
      <c r="U241">
        <v>0</v>
      </c>
      <c r="V241">
        <v>1</v>
      </c>
      <c r="W241">
        <v>0.92423481902539462</v>
      </c>
      <c r="X241">
        <v>1333.6172025723472</v>
      </c>
      <c r="Y241" t="b">
        <v>0</v>
      </c>
      <c r="Z241" t="b">
        <v>0</v>
      </c>
      <c r="AA241" s="1" t="s">
        <v>66</v>
      </c>
      <c r="AB241" s="1" t="s">
        <v>66</v>
      </c>
      <c r="AC241" s="1" t="s">
        <v>42</v>
      </c>
      <c r="AD241" t="s">
        <v>66</v>
      </c>
    </row>
    <row r="242" spans="1:30" x14ac:dyDescent="0.25">
      <c r="A242">
        <v>12</v>
      </c>
      <c r="B242" s="1" t="s">
        <v>63</v>
      </c>
      <c r="C242" s="1" t="s">
        <v>280</v>
      </c>
      <c r="D242" s="1" t="s">
        <v>281</v>
      </c>
      <c r="E242" s="1" t="s">
        <v>32</v>
      </c>
      <c r="F242" s="1" t="s">
        <v>32</v>
      </c>
      <c r="G242" s="1" t="s">
        <v>402</v>
      </c>
      <c r="H242" s="1" t="s">
        <v>403</v>
      </c>
      <c r="I242" s="1" t="s">
        <v>35</v>
      </c>
      <c r="J242" s="1" t="s">
        <v>36</v>
      </c>
      <c r="K242">
        <v>36</v>
      </c>
      <c r="L242" s="1" t="s">
        <v>410</v>
      </c>
      <c r="M242" s="1" t="s">
        <v>38</v>
      </c>
      <c r="N242" t="s">
        <v>39</v>
      </c>
      <c r="O242" t="s">
        <v>39</v>
      </c>
      <c r="P242">
        <v>1700</v>
      </c>
      <c r="Q242">
        <v>0</v>
      </c>
      <c r="R242">
        <v>0.6305510067114094</v>
      </c>
      <c r="S242">
        <v>2771.9367114093957</v>
      </c>
      <c r="T242" s="1" t="s">
        <v>40</v>
      </c>
      <c r="U242">
        <v>0</v>
      </c>
      <c r="V242">
        <v>1</v>
      </c>
      <c r="W242">
        <v>0.93825943467868766</v>
      </c>
      <c r="X242">
        <v>2600.7957718120801</v>
      </c>
      <c r="Y242" t="b">
        <v>0</v>
      </c>
      <c r="Z242" t="b">
        <v>0</v>
      </c>
      <c r="AA242" s="1" t="s">
        <v>66</v>
      </c>
      <c r="AB242" s="1" t="s">
        <v>66</v>
      </c>
      <c r="AC242" s="1" t="s">
        <v>42</v>
      </c>
      <c r="AD242" t="s">
        <v>66</v>
      </c>
    </row>
    <row r="243" spans="1:30" x14ac:dyDescent="0.25">
      <c r="A243">
        <v>1</v>
      </c>
      <c r="B243" s="1" t="s">
        <v>184</v>
      </c>
      <c r="C243" s="1" t="s">
        <v>185</v>
      </c>
      <c r="D243" s="1" t="s">
        <v>186</v>
      </c>
      <c r="E243" s="1" t="s">
        <v>408</v>
      </c>
      <c r="F243" s="1" t="s">
        <v>409</v>
      </c>
      <c r="G243" s="1" t="s">
        <v>196</v>
      </c>
      <c r="H243" s="1" t="s">
        <v>197</v>
      </c>
      <c r="I243" s="1" t="s">
        <v>191</v>
      </c>
      <c r="J243" s="1" t="s">
        <v>192</v>
      </c>
      <c r="K243">
        <v>114</v>
      </c>
      <c r="L243" s="1" t="s">
        <v>198</v>
      </c>
      <c r="M243" s="1" t="s">
        <v>38</v>
      </c>
      <c r="N243" t="s">
        <v>39</v>
      </c>
      <c r="O243" t="s">
        <v>39</v>
      </c>
      <c r="P243">
        <v>730500</v>
      </c>
      <c r="Q243">
        <v>1175309.6663743262</v>
      </c>
      <c r="R243">
        <v>0.60891124760345805</v>
      </c>
      <c r="S243">
        <v>0</v>
      </c>
      <c r="T243" s="1" t="s">
        <v>194</v>
      </c>
      <c r="U243">
        <v>1</v>
      </c>
      <c r="V243">
        <v>1</v>
      </c>
      <c r="W243">
        <v>0.9378359002748603</v>
      </c>
      <c r="X243">
        <v>0</v>
      </c>
      <c r="Y243" t="b">
        <v>0</v>
      </c>
      <c r="Z243" t="b">
        <v>0</v>
      </c>
      <c r="AA243" s="1" t="s">
        <v>62</v>
      </c>
      <c r="AB243" s="1" t="s">
        <v>173</v>
      </c>
      <c r="AC243" s="1" t="s">
        <v>42</v>
      </c>
      <c r="AD243" t="s">
        <v>850</v>
      </c>
    </row>
    <row r="244" spans="1:30" x14ac:dyDescent="0.25">
      <c r="A244">
        <v>1</v>
      </c>
      <c r="B244" s="1" t="s">
        <v>184</v>
      </c>
      <c r="C244" s="1" t="s">
        <v>185</v>
      </c>
      <c r="D244" s="1" t="s">
        <v>186</v>
      </c>
      <c r="E244" s="1" t="s">
        <v>408</v>
      </c>
      <c r="F244" s="1" t="s">
        <v>409</v>
      </c>
      <c r="G244" s="1" t="s">
        <v>199</v>
      </c>
      <c r="H244" s="1" t="s">
        <v>200</v>
      </c>
      <c r="I244" s="1" t="s">
        <v>191</v>
      </c>
      <c r="J244" s="1" t="s">
        <v>192</v>
      </c>
      <c r="K244">
        <v>116</v>
      </c>
      <c r="L244" s="1" t="s">
        <v>200</v>
      </c>
      <c r="M244" s="1" t="s">
        <v>38</v>
      </c>
      <c r="N244" t="s">
        <v>39</v>
      </c>
      <c r="O244" t="s">
        <v>39</v>
      </c>
      <c r="P244" t="s">
        <v>46</v>
      </c>
      <c r="Q244">
        <v>0</v>
      </c>
      <c r="R244">
        <v>0.60891124760345805</v>
      </c>
      <c r="S244">
        <v>0</v>
      </c>
      <c r="T244" s="1" t="s">
        <v>194</v>
      </c>
      <c r="U244">
        <v>1</v>
      </c>
      <c r="V244">
        <v>1</v>
      </c>
      <c r="W244">
        <v>0.9378359002748603</v>
      </c>
      <c r="X244">
        <v>0</v>
      </c>
      <c r="Y244" t="b">
        <v>0</v>
      </c>
      <c r="Z244" t="b">
        <v>0</v>
      </c>
      <c r="AA244" s="1" t="s">
        <v>62</v>
      </c>
      <c r="AB244" s="1" t="s">
        <v>173</v>
      </c>
      <c r="AC244" s="1" t="s">
        <v>42</v>
      </c>
      <c r="AD244" t="s">
        <v>850</v>
      </c>
    </row>
    <row r="245" spans="1:30" x14ac:dyDescent="0.25">
      <c r="A245">
        <v>1</v>
      </c>
      <c r="B245" s="1" t="s">
        <v>184</v>
      </c>
      <c r="C245" s="1" t="s">
        <v>185</v>
      </c>
      <c r="D245" s="1" t="s">
        <v>186</v>
      </c>
      <c r="E245" s="1" t="s">
        <v>408</v>
      </c>
      <c r="F245" s="1" t="s">
        <v>409</v>
      </c>
      <c r="G245" s="1" t="s">
        <v>204</v>
      </c>
      <c r="H245" s="1" t="s">
        <v>205</v>
      </c>
      <c r="I245" s="1" t="s">
        <v>191</v>
      </c>
      <c r="J245" s="1" t="s">
        <v>192</v>
      </c>
      <c r="K245">
        <v>99</v>
      </c>
      <c r="L245" s="1" t="s">
        <v>205</v>
      </c>
      <c r="M245" s="1" t="s">
        <v>38</v>
      </c>
      <c r="N245" t="s">
        <v>39</v>
      </c>
      <c r="O245" t="s">
        <v>39</v>
      </c>
      <c r="P245">
        <v>624500</v>
      </c>
      <c r="Q245">
        <v>1004765.0741283597</v>
      </c>
      <c r="R245">
        <v>0.60891124760345805</v>
      </c>
      <c r="S245">
        <v>0</v>
      </c>
      <c r="T245" s="1" t="s">
        <v>194</v>
      </c>
      <c r="U245">
        <v>1</v>
      </c>
      <c r="V245">
        <v>1</v>
      </c>
      <c r="W245">
        <v>0.9378359002748603</v>
      </c>
      <c r="X245">
        <v>0</v>
      </c>
      <c r="Y245" t="b">
        <v>0</v>
      </c>
      <c r="Z245" t="b">
        <v>0</v>
      </c>
      <c r="AA245" s="1" t="s">
        <v>62</v>
      </c>
      <c r="AB245" s="1" t="s">
        <v>173</v>
      </c>
      <c r="AC245" s="1" t="s">
        <v>42</v>
      </c>
      <c r="AD245" t="s">
        <v>850</v>
      </c>
    </row>
    <row r="246" spans="1:30" x14ac:dyDescent="0.25">
      <c r="A246">
        <v>1</v>
      </c>
      <c r="B246" s="1" t="s">
        <v>184</v>
      </c>
      <c r="C246" s="1" t="s">
        <v>185</v>
      </c>
      <c r="D246" s="1" t="s">
        <v>186</v>
      </c>
      <c r="E246" s="1" t="s">
        <v>408</v>
      </c>
      <c r="F246" s="1" t="s">
        <v>409</v>
      </c>
      <c r="G246" s="1" t="s">
        <v>204</v>
      </c>
      <c r="H246" s="1" t="s">
        <v>205</v>
      </c>
      <c r="I246" s="1" t="s">
        <v>204</v>
      </c>
      <c r="J246" s="1" t="s">
        <v>205</v>
      </c>
      <c r="K246">
        <v>389</v>
      </c>
      <c r="L246" s="1" t="s">
        <v>206</v>
      </c>
      <c r="M246" s="1" t="s">
        <v>38</v>
      </c>
      <c r="N246" t="s">
        <v>39</v>
      </c>
      <c r="O246" t="s">
        <v>39</v>
      </c>
      <c r="P246">
        <v>400609.33</v>
      </c>
      <c r="Q246">
        <v>644544.85693188547</v>
      </c>
      <c r="R246">
        <v>0.60891124760345805</v>
      </c>
      <c r="S246">
        <v>0</v>
      </c>
      <c r="T246" s="1" t="s">
        <v>194</v>
      </c>
      <c r="U246">
        <v>1</v>
      </c>
      <c r="V246">
        <v>1</v>
      </c>
      <c r="W246">
        <v>0.9378359002748603</v>
      </c>
      <c r="X246">
        <v>0</v>
      </c>
      <c r="Y246" t="b">
        <v>0</v>
      </c>
      <c r="Z246" t="b">
        <v>0</v>
      </c>
      <c r="AA246" s="1" t="s">
        <v>62</v>
      </c>
      <c r="AB246" s="1" t="s">
        <v>173</v>
      </c>
      <c r="AC246" s="1" t="s">
        <v>42</v>
      </c>
      <c r="AD246" t="s">
        <v>850</v>
      </c>
    </row>
    <row r="247" spans="1:30" x14ac:dyDescent="0.25">
      <c r="A247">
        <v>1</v>
      </c>
      <c r="B247" s="1" t="s">
        <v>184</v>
      </c>
      <c r="C247" s="1" t="s">
        <v>185</v>
      </c>
      <c r="D247" s="1" t="s">
        <v>186</v>
      </c>
      <c r="E247" s="1" t="s">
        <v>408</v>
      </c>
      <c r="F247" s="1" t="s">
        <v>409</v>
      </c>
      <c r="G247" s="1" t="s">
        <v>207</v>
      </c>
      <c r="H247" s="1" t="s">
        <v>208</v>
      </c>
      <c r="I247" s="1" t="s">
        <v>191</v>
      </c>
      <c r="J247" s="1" t="s">
        <v>192</v>
      </c>
      <c r="K247">
        <v>98</v>
      </c>
      <c r="L247" s="1" t="s">
        <v>209</v>
      </c>
      <c r="M247" s="1" t="s">
        <v>38</v>
      </c>
      <c r="N247" t="s">
        <v>39</v>
      </c>
      <c r="O247" t="s">
        <v>39</v>
      </c>
      <c r="P247">
        <v>749500</v>
      </c>
      <c r="Q247">
        <v>1205878.980078792</v>
      </c>
      <c r="R247">
        <v>0.60891124760345805</v>
      </c>
      <c r="S247">
        <v>0</v>
      </c>
      <c r="T247" s="1" t="s">
        <v>194</v>
      </c>
      <c r="U247">
        <v>1</v>
      </c>
      <c r="V247">
        <v>1</v>
      </c>
      <c r="W247">
        <v>0.9378359002748603</v>
      </c>
      <c r="X247">
        <v>0</v>
      </c>
      <c r="Y247" t="b">
        <v>0</v>
      </c>
      <c r="Z247" t="b">
        <v>0</v>
      </c>
      <c r="AA247" s="1" t="s">
        <v>62</v>
      </c>
      <c r="AB247" s="1" t="s">
        <v>173</v>
      </c>
      <c r="AC247" s="1" t="s">
        <v>42</v>
      </c>
      <c r="AD247" t="s">
        <v>850</v>
      </c>
    </row>
    <row r="248" spans="1:30" x14ac:dyDescent="0.25">
      <c r="A248">
        <v>1</v>
      </c>
      <c r="B248" s="1" t="s">
        <v>184</v>
      </c>
      <c r="C248" s="1" t="s">
        <v>185</v>
      </c>
      <c r="D248" s="1" t="s">
        <v>186</v>
      </c>
      <c r="E248" s="1" t="s">
        <v>408</v>
      </c>
      <c r="F248" s="1" t="s">
        <v>409</v>
      </c>
      <c r="G248" s="1" t="s">
        <v>216</v>
      </c>
      <c r="H248" s="1" t="s">
        <v>217</v>
      </c>
      <c r="I248" s="1" t="s">
        <v>35</v>
      </c>
      <c r="J248" s="1" t="s">
        <v>36</v>
      </c>
      <c r="K248">
        <v>397</v>
      </c>
      <c r="L248" s="1" t="s">
        <v>411</v>
      </c>
      <c r="M248" s="1" t="s">
        <v>38</v>
      </c>
      <c r="N248" t="s">
        <v>39</v>
      </c>
      <c r="O248" t="s">
        <v>39</v>
      </c>
      <c r="P248">
        <v>30000</v>
      </c>
      <c r="Q248">
        <v>48267.337428103747</v>
      </c>
      <c r="R248">
        <v>0.60891124760345805</v>
      </c>
      <c r="S248">
        <v>48267.337428103747</v>
      </c>
      <c r="T248" s="1" t="s">
        <v>40</v>
      </c>
      <c r="U248">
        <v>1</v>
      </c>
      <c r="V248">
        <v>1</v>
      </c>
      <c r="W248">
        <v>0.9378359002748603</v>
      </c>
      <c r="X248">
        <v>45266.841850756136</v>
      </c>
      <c r="Y248" t="b">
        <v>0</v>
      </c>
      <c r="Z248" t="b">
        <v>0</v>
      </c>
      <c r="AA248" s="1" t="s">
        <v>62</v>
      </c>
      <c r="AB248" s="1" t="s">
        <v>173</v>
      </c>
      <c r="AC248" s="1" t="s">
        <v>42</v>
      </c>
      <c r="AD248" t="s">
        <v>850</v>
      </c>
    </row>
    <row r="249" spans="1:30" x14ac:dyDescent="0.25">
      <c r="A249">
        <v>1</v>
      </c>
      <c r="B249" s="1" t="s">
        <v>184</v>
      </c>
      <c r="C249" s="1" t="s">
        <v>185</v>
      </c>
      <c r="D249" s="1" t="s">
        <v>186</v>
      </c>
      <c r="E249" s="1" t="s">
        <v>408</v>
      </c>
      <c r="F249" s="1" t="s">
        <v>409</v>
      </c>
      <c r="G249" s="1" t="s">
        <v>210</v>
      </c>
      <c r="H249" s="1" t="s">
        <v>211</v>
      </c>
      <c r="I249" s="1" t="s">
        <v>191</v>
      </c>
      <c r="J249" s="1" t="s">
        <v>192</v>
      </c>
      <c r="K249">
        <v>100</v>
      </c>
      <c r="L249" s="1" t="s">
        <v>212</v>
      </c>
      <c r="M249" s="1" t="s">
        <v>38</v>
      </c>
      <c r="N249" t="s">
        <v>39</v>
      </c>
      <c r="O249" t="s">
        <v>39</v>
      </c>
      <c r="P249">
        <v>36400</v>
      </c>
      <c r="Q249">
        <v>58564.369412765875</v>
      </c>
      <c r="R249">
        <v>0.60891124760345805</v>
      </c>
      <c r="S249">
        <v>0</v>
      </c>
      <c r="T249" s="1" t="s">
        <v>194</v>
      </c>
      <c r="U249">
        <v>1</v>
      </c>
      <c r="V249">
        <v>1</v>
      </c>
      <c r="W249">
        <v>0.9378359002748603</v>
      </c>
      <c r="X249">
        <v>0</v>
      </c>
      <c r="Y249" t="b">
        <v>0</v>
      </c>
      <c r="Z249" t="b">
        <v>0</v>
      </c>
      <c r="AA249" s="1" t="s">
        <v>62</v>
      </c>
      <c r="AB249" s="1" t="s">
        <v>173</v>
      </c>
      <c r="AC249" s="1" t="s">
        <v>42</v>
      </c>
      <c r="AD249" t="s">
        <v>850</v>
      </c>
    </row>
    <row r="250" spans="1:30" x14ac:dyDescent="0.25">
      <c r="A250">
        <v>1</v>
      </c>
      <c r="B250" s="1" t="s">
        <v>184</v>
      </c>
      <c r="C250" s="1" t="s">
        <v>185</v>
      </c>
      <c r="D250" s="1" t="s">
        <v>186</v>
      </c>
      <c r="E250" s="1" t="s">
        <v>408</v>
      </c>
      <c r="F250" s="1" t="s">
        <v>409</v>
      </c>
      <c r="G250" s="1" t="s">
        <v>412</v>
      </c>
      <c r="H250" s="1" t="s">
        <v>413</v>
      </c>
      <c r="I250" s="1" t="s">
        <v>106</v>
      </c>
      <c r="J250" s="1" t="s">
        <v>107</v>
      </c>
      <c r="K250">
        <v>31</v>
      </c>
      <c r="L250" s="1" t="s">
        <v>414</v>
      </c>
      <c r="M250" s="1" t="s">
        <v>38</v>
      </c>
      <c r="N250" t="s">
        <v>39</v>
      </c>
      <c r="O250" t="s">
        <v>39</v>
      </c>
      <c r="P250">
        <v>11250</v>
      </c>
      <c r="Q250">
        <v>18100.251535538904</v>
      </c>
      <c r="R250">
        <v>0.60891124760345805</v>
      </c>
      <c r="S250">
        <v>18100.251535538904</v>
      </c>
      <c r="T250" s="1" t="s">
        <v>40</v>
      </c>
      <c r="U250">
        <v>1</v>
      </c>
      <c r="V250">
        <v>1</v>
      </c>
      <c r="W250">
        <v>0.9378359002748603</v>
      </c>
      <c r="X250">
        <v>16975.06569403355</v>
      </c>
      <c r="Y250" t="b">
        <v>0</v>
      </c>
      <c r="Z250" t="b">
        <v>0</v>
      </c>
      <c r="AA250" s="1" t="s">
        <v>62</v>
      </c>
      <c r="AB250" s="1" t="s">
        <v>173</v>
      </c>
      <c r="AC250" s="1" t="s">
        <v>42</v>
      </c>
      <c r="AD250" t="s">
        <v>850</v>
      </c>
    </row>
    <row r="251" spans="1:30" x14ac:dyDescent="0.25">
      <c r="A251">
        <v>1</v>
      </c>
      <c r="B251" s="1" t="s">
        <v>184</v>
      </c>
      <c r="C251" s="1" t="s">
        <v>185</v>
      </c>
      <c r="D251" s="1" t="s">
        <v>186</v>
      </c>
      <c r="E251" s="1" t="s">
        <v>408</v>
      </c>
      <c r="F251" s="1" t="s">
        <v>409</v>
      </c>
      <c r="G251" s="1" t="s">
        <v>213</v>
      </c>
      <c r="H251" s="1" t="s">
        <v>214</v>
      </c>
      <c r="I251" s="1" t="s">
        <v>160</v>
      </c>
      <c r="J251" s="1" t="s">
        <v>161</v>
      </c>
      <c r="K251">
        <v>398</v>
      </c>
      <c r="L251" s="1" t="s">
        <v>415</v>
      </c>
      <c r="M251" s="1" t="s">
        <v>38</v>
      </c>
      <c r="N251" t="s">
        <v>39</v>
      </c>
      <c r="O251" t="s">
        <v>39</v>
      </c>
      <c r="P251">
        <v>50000</v>
      </c>
      <c r="Q251">
        <v>80445.562380172909</v>
      </c>
      <c r="R251">
        <v>0.60891124760345805</v>
      </c>
      <c r="S251">
        <v>80445.562380172909</v>
      </c>
      <c r="T251" s="1" t="s">
        <v>40</v>
      </c>
      <c r="U251">
        <v>1</v>
      </c>
      <c r="V251">
        <v>1</v>
      </c>
      <c r="W251">
        <v>0.9378359002748603</v>
      </c>
      <c r="X251">
        <v>75444.736417926892</v>
      </c>
      <c r="Y251" t="b">
        <v>0</v>
      </c>
      <c r="Z251" t="b">
        <v>0</v>
      </c>
      <c r="AA251" s="1" t="s">
        <v>62</v>
      </c>
      <c r="AB251" s="1" t="s">
        <v>173</v>
      </c>
      <c r="AC251" s="1" t="s">
        <v>42</v>
      </c>
      <c r="AD251" t="s">
        <v>850</v>
      </c>
    </row>
    <row r="252" spans="1:30" x14ac:dyDescent="0.25">
      <c r="A252">
        <v>1</v>
      </c>
      <c r="B252" s="1" t="s">
        <v>184</v>
      </c>
      <c r="C252" s="1" t="s">
        <v>185</v>
      </c>
      <c r="D252" s="1" t="s">
        <v>186</v>
      </c>
      <c r="E252" s="1" t="s">
        <v>408</v>
      </c>
      <c r="F252" s="1" t="s">
        <v>409</v>
      </c>
      <c r="G252" s="1" t="s">
        <v>213</v>
      </c>
      <c r="H252" s="1" t="s">
        <v>214</v>
      </c>
      <c r="I252" s="1" t="s">
        <v>160</v>
      </c>
      <c r="J252" s="1" t="s">
        <v>161</v>
      </c>
      <c r="K252">
        <v>394</v>
      </c>
      <c r="L252" s="1" t="s">
        <v>416</v>
      </c>
      <c r="M252" s="1" t="s">
        <v>38</v>
      </c>
      <c r="N252" t="s">
        <v>39</v>
      </c>
      <c r="O252" t="s">
        <v>39</v>
      </c>
      <c r="P252">
        <v>65000</v>
      </c>
      <c r="Q252">
        <v>104579.23109422479</v>
      </c>
      <c r="R252">
        <v>0.60891124760345805</v>
      </c>
      <c r="S252">
        <v>104579.23109422479</v>
      </c>
      <c r="T252" s="1" t="s">
        <v>40</v>
      </c>
      <c r="U252">
        <v>1</v>
      </c>
      <c r="V252">
        <v>1</v>
      </c>
      <c r="W252">
        <v>0.9378359002748603</v>
      </c>
      <c r="X252">
        <v>98078.157343304963</v>
      </c>
      <c r="Y252" t="b">
        <v>0</v>
      </c>
      <c r="Z252" t="b">
        <v>0</v>
      </c>
      <c r="AA252" s="1" t="s">
        <v>62</v>
      </c>
      <c r="AB252" s="1" t="s">
        <v>173</v>
      </c>
      <c r="AC252" s="1" t="s">
        <v>42</v>
      </c>
      <c r="AD252" t="s">
        <v>850</v>
      </c>
    </row>
    <row r="253" spans="1:30" x14ac:dyDescent="0.25">
      <c r="A253">
        <v>2</v>
      </c>
      <c r="B253" s="1" t="s">
        <v>86</v>
      </c>
      <c r="C253" s="1" t="s">
        <v>87</v>
      </c>
      <c r="D253" s="1" t="s">
        <v>88</v>
      </c>
      <c r="E253" s="1" t="s">
        <v>32</v>
      </c>
      <c r="F253" s="1" t="s">
        <v>32</v>
      </c>
      <c r="G253" s="1" t="s">
        <v>196</v>
      </c>
      <c r="H253" s="1" t="s">
        <v>197</v>
      </c>
      <c r="I253" s="1" t="s">
        <v>191</v>
      </c>
      <c r="J253" s="1" t="s">
        <v>192</v>
      </c>
      <c r="K253">
        <v>114</v>
      </c>
      <c r="L253" s="1" t="s">
        <v>198</v>
      </c>
      <c r="M253" s="1" t="s">
        <v>38</v>
      </c>
      <c r="N253" t="s">
        <v>39</v>
      </c>
      <c r="O253" t="s">
        <v>39</v>
      </c>
      <c r="P253">
        <v>51500</v>
      </c>
      <c r="Q253">
        <v>0</v>
      </c>
      <c r="R253">
        <v>0.61115857163181109</v>
      </c>
      <c r="S253">
        <v>0</v>
      </c>
      <c r="T253" s="1" t="s">
        <v>194</v>
      </c>
      <c r="U253">
        <v>0</v>
      </c>
      <c r="V253">
        <v>1</v>
      </c>
      <c r="W253">
        <v>0.9373059220931953</v>
      </c>
      <c r="X253">
        <v>0</v>
      </c>
      <c r="Y253" t="b">
        <v>0</v>
      </c>
      <c r="Z253" t="b">
        <v>0</v>
      </c>
      <c r="AA253" s="1" t="s">
        <v>66</v>
      </c>
      <c r="AB253" s="1" t="s">
        <v>66</v>
      </c>
      <c r="AC253" s="1" t="s">
        <v>42</v>
      </c>
      <c r="AD253" t="s">
        <v>66</v>
      </c>
    </row>
    <row r="254" spans="1:30" x14ac:dyDescent="0.25">
      <c r="A254">
        <v>2</v>
      </c>
      <c r="B254" s="1" t="s">
        <v>86</v>
      </c>
      <c r="C254" s="1" t="s">
        <v>220</v>
      </c>
      <c r="D254" s="1" t="s">
        <v>221</v>
      </c>
      <c r="E254" s="1" t="s">
        <v>32</v>
      </c>
      <c r="F254" s="1" t="s">
        <v>32</v>
      </c>
      <c r="G254" s="1" t="s">
        <v>196</v>
      </c>
      <c r="H254" s="1" t="s">
        <v>197</v>
      </c>
      <c r="I254" s="1" t="s">
        <v>191</v>
      </c>
      <c r="J254" s="1" t="s">
        <v>192</v>
      </c>
      <c r="K254">
        <v>114</v>
      </c>
      <c r="L254" s="1" t="s">
        <v>198</v>
      </c>
      <c r="M254" s="1" t="s">
        <v>38</v>
      </c>
      <c r="N254" t="s">
        <v>39</v>
      </c>
      <c r="O254" t="s">
        <v>39</v>
      </c>
      <c r="P254">
        <v>6700</v>
      </c>
      <c r="Q254">
        <v>0</v>
      </c>
      <c r="R254">
        <v>0.62749010011123474</v>
      </c>
      <c r="S254">
        <v>0</v>
      </c>
      <c r="T254" s="1" t="s">
        <v>194</v>
      </c>
      <c r="U254">
        <v>0</v>
      </c>
      <c r="V254">
        <v>1</v>
      </c>
      <c r="W254">
        <v>0.93848734643707776</v>
      </c>
      <c r="X254">
        <v>0</v>
      </c>
      <c r="Y254" t="b">
        <v>0</v>
      </c>
      <c r="Z254" t="b">
        <v>0</v>
      </c>
      <c r="AA254" s="1" t="s">
        <v>66</v>
      </c>
      <c r="AB254" s="1" t="s">
        <v>66</v>
      </c>
      <c r="AC254" s="1" t="s">
        <v>42</v>
      </c>
      <c r="AD254" t="s">
        <v>66</v>
      </c>
    </row>
    <row r="255" spans="1:30" x14ac:dyDescent="0.25">
      <c r="A255">
        <v>2</v>
      </c>
      <c r="B255" s="1" t="s">
        <v>86</v>
      </c>
      <c r="C255" s="1" t="s">
        <v>222</v>
      </c>
      <c r="D255" s="1" t="s">
        <v>223</v>
      </c>
      <c r="E255" s="1" t="s">
        <v>32</v>
      </c>
      <c r="F255" s="1" t="s">
        <v>32</v>
      </c>
      <c r="G255" s="1" t="s">
        <v>196</v>
      </c>
      <c r="H255" s="1" t="s">
        <v>197</v>
      </c>
      <c r="I255" s="1" t="s">
        <v>191</v>
      </c>
      <c r="J255" s="1" t="s">
        <v>192</v>
      </c>
      <c r="K255">
        <v>114</v>
      </c>
      <c r="L255" s="1" t="s">
        <v>198</v>
      </c>
      <c r="M255" s="1" t="s">
        <v>38</v>
      </c>
      <c r="N255" t="s">
        <v>39</v>
      </c>
      <c r="O255" t="s">
        <v>39</v>
      </c>
      <c r="P255">
        <v>5700</v>
      </c>
      <c r="Q255">
        <v>0</v>
      </c>
      <c r="R255">
        <v>0.63357523056653497</v>
      </c>
      <c r="S255">
        <v>0</v>
      </c>
      <c r="T255" s="1" t="s">
        <v>194</v>
      </c>
      <c r="U255">
        <v>0</v>
      </c>
      <c r="V255">
        <v>1</v>
      </c>
      <c r="W255">
        <v>0.9354778142077208</v>
      </c>
      <c r="X255">
        <v>0</v>
      </c>
      <c r="Y255" t="b">
        <v>0</v>
      </c>
      <c r="Z255" t="b">
        <v>0</v>
      </c>
      <c r="AA255" s="1" t="s">
        <v>66</v>
      </c>
      <c r="AB255" s="1" t="s">
        <v>66</v>
      </c>
      <c r="AC255" s="1" t="s">
        <v>42</v>
      </c>
      <c r="AD255" t="s">
        <v>66</v>
      </c>
    </row>
    <row r="256" spans="1:30" x14ac:dyDescent="0.25">
      <c r="A256">
        <v>2</v>
      </c>
      <c r="B256" s="1" t="s">
        <v>86</v>
      </c>
      <c r="C256" s="1" t="s">
        <v>224</v>
      </c>
      <c r="D256" s="1" t="s">
        <v>225</v>
      </c>
      <c r="E256" s="1" t="s">
        <v>32</v>
      </c>
      <c r="F256" s="1" t="s">
        <v>32</v>
      </c>
      <c r="G256" s="1" t="s">
        <v>196</v>
      </c>
      <c r="H256" s="1" t="s">
        <v>197</v>
      </c>
      <c r="I256" s="1" t="s">
        <v>191</v>
      </c>
      <c r="J256" s="1" t="s">
        <v>192</v>
      </c>
      <c r="K256">
        <v>114</v>
      </c>
      <c r="L256" s="1" t="s">
        <v>198</v>
      </c>
      <c r="M256" s="1" t="s">
        <v>38</v>
      </c>
      <c r="N256" t="s">
        <v>39</v>
      </c>
      <c r="O256" t="s">
        <v>39</v>
      </c>
      <c r="P256">
        <v>2500</v>
      </c>
      <c r="Q256">
        <v>0</v>
      </c>
      <c r="R256">
        <v>0.66988145896656526</v>
      </c>
      <c r="S256">
        <v>0</v>
      </c>
      <c r="T256" s="1" t="s">
        <v>194</v>
      </c>
      <c r="U256">
        <v>0</v>
      </c>
      <c r="V256">
        <v>1</v>
      </c>
      <c r="W256">
        <v>0.9271921090807822</v>
      </c>
      <c r="X256">
        <v>0</v>
      </c>
      <c r="Y256" t="b">
        <v>0</v>
      </c>
      <c r="Z256" t="b">
        <v>0</v>
      </c>
      <c r="AA256" s="1" t="s">
        <v>66</v>
      </c>
      <c r="AB256" s="1" t="s">
        <v>66</v>
      </c>
      <c r="AC256" s="1" t="s">
        <v>42</v>
      </c>
      <c r="AD256" t="s">
        <v>66</v>
      </c>
    </row>
    <row r="257" spans="1:30" x14ac:dyDescent="0.25">
      <c r="A257">
        <v>2</v>
      </c>
      <c r="B257" s="1" t="s">
        <v>86</v>
      </c>
      <c r="C257" s="1" t="s">
        <v>226</v>
      </c>
      <c r="D257" s="1" t="s">
        <v>105</v>
      </c>
      <c r="E257" s="1" t="s">
        <v>32</v>
      </c>
      <c r="F257" s="1" t="s">
        <v>32</v>
      </c>
      <c r="G257" s="1" t="s">
        <v>196</v>
      </c>
      <c r="H257" s="1" t="s">
        <v>197</v>
      </c>
      <c r="I257" s="1" t="s">
        <v>191</v>
      </c>
      <c r="J257" s="1" t="s">
        <v>192</v>
      </c>
      <c r="K257">
        <v>114</v>
      </c>
      <c r="L257" s="1" t="s">
        <v>198</v>
      </c>
      <c r="M257" s="1" t="s">
        <v>38</v>
      </c>
      <c r="N257" t="s">
        <v>39</v>
      </c>
      <c r="O257" t="s">
        <v>39</v>
      </c>
      <c r="P257">
        <v>36100</v>
      </c>
      <c r="Q257">
        <v>0</v>
      </c>
      <c r="R257">
        <v>0.61287047812817896</v>
      </c>
      <c r="S257">
        <v>0</v>
      </c>
      <c r="T257" s="1" t="s">
        <v>194</v>
      </c>
      <c r="U257">
        <v>0</v>
      </c>
      <c r="V257">
        <v>1</v>
      </c>
      <c r="W257">
        <v>0.93692649150934704</v>
      </c>
      <c r="X257">
        <v>0</v>
      </c>
      <c r="Y257" t="b">
        <v>0</v>
      </c>
      <c r="Z257" t="b">
        <v>0</v>
      </c>
      <c r="AA257" s="1" t="s">
        <v>66</v>
      </c>
      <c r="AB257" s="1" t="s">
        <v>66</v>
      </c>
      <c r="AC257" s="1" t="s">
        <v>42</v>
      </c>
      <c r="AD257" t="s">
        <v>66</v>
      </c>
    </row>
    <row r="258" spans="1:30" x14ac:dyDescent="0.25">
      <c r="A258">
        <v>3</v>
      </c>
      <c r="B258" s="1" t="s">
        <v>75</v>
      </c>
      <c r="C258" s="1" t="s">
        <v>76</v>
      </c>
      <c r="D258" s="1" t="s">
        <v>77</v>
      </c>
      <c r="E258" s="1" t="s">
        <v>32</v>
      </c>
      <c r="F258" s="1" t="s">
        <v>32</v>
      </c>
      <c r="G258" s="1" t="s">
        <v>196</v>
      </c>
      <c r="H258" s="1" t="s">
        <v>197</v>
      </c>
      <c r="I258" s="1" t="s">
        <v>191</v>
      </c>
      <c r="J258" s="1" t="s">
        <v>192</v>
      </c>
      <c r="K258">
        <v>114</v>
      </c>
      <c r="L258" s="1" t="s">
        <v>198</v>
      </c>
      <c r="M258" s="1" t="s">
        <v>38</v>
      </c>
      <c r="N258" t="s">
        <v>39</v>
      </c>
      <c r="O258" t="s">
        <v>39</v>
      </c>
      <c r="P258">
        <v>107800</v>
      </c>
      <c r="Q258">
        <v>0</v>
      </c>
      <c r="R258">
        <v>0.61023433849497422</v>
      </c>
      <c r="S258">
        <v>0</v>
      </c>
      <c r="T258" s="1" t="s">
        <v>194</v>
      </c>
      <c r="U258">
        <v>0</v>
      </c>
      <c r="V258">
        <v>1</v>
      </c>
      <c r="W258">
        <v>0.93757668577618647</v>
      </c>
      <c r="X258">
        <v>0</v>
      </c>
      <c r="Y258" t="b">
        <v>0</v>
      </c>
      <c r="Z258" t="b">
        <v>0</v>
      </c>
      <c r="AA258" s="1" t="s">
        <v>66</v>
      </c>
      <c r="AB258" s="1" t="s">
        <v>66</v>
      </c>
      <c r="AC258" s="1" t="s">
        <v>42</v>
      </c>
      <c r="AD258" t="s">
        <v>66</v>
      </c>
    </row>
    <row r="259" spans="1:30" x14ac:dyDescent="0.25">
      <c r="A259">
        <v>3</v>
      </c>
      <c r="B259" s="1" t="s">
        <v>75</v>
      </c>
      <c r="C259" s="1" t="s">
        <v>227</v>
      </c>
      <c r="D259" s="1" t="s">
        <v>228</v>
      </c>
      <c r="E259" s="1" t="s">
        <v>32</v>
      </c>
      <c r="F259" s="1" t="s">
        <v>32</v>
      </c>
      <c r="G259" s="1" t="s">
        <v>196</v>
      </c>
      <c r="H259" s="1" t="s">
        <v>197</v>
      </c>
      <c r="I259" s="1" t="s">
        <v>191</v>
      </c>
      <c r="J259" s="1" t="s">
        <v>192</v>
      </c>
      <c r="K259">
        <v>114</v>
      </c>
      <c r="L259" s="1" t="s">
        <v>198</v>
      </c>
      <c r="M259" s="1" t="s">
        <v>38</v>
      </c>
      <c r="N259" t="s">
        <v>39</v>
      </c>
      <c r="O259" t="s">
        <v>39</v>
      </c>
      <c r="P259">
        <v>5000</v>
      </c>
      <c r="Q259">
        <v>0</v>
      </c>
      <c r="R259">
        <v>0.64140955223880602</v>
      </c>
      <c r="S259">
        <v>0</v>
      </c>
      <c r="T259" s="1" t="s">
        <v>194</v>
      </c>
      <c r="U259">
        <v>0</v>
      </c>
      <c r="V259">
        <v>1</v>
      </c>
      <c r="W259">
        <v>0.93634884615006908</v>
      </c>
      <c r="X259">
        <v>0</v>
      </c>
      <c r="Y259" t="b">
        <v>0</v>
      </c>
      <c r="Z259" t="b">
        <v>0</v>
      </c>
      <c r="AA259" s="1" t="s">
        <v>66</v>
      </c>
      <c r="AB259" s="1" t="s">
        <v>66</v>
      </c>
      <c r="AC259" s="1" t="s">
        <v>42</v>
      </c>
      <c r="AD259" t="s">
        <v>66</v>
      </c>
    </row>
    <row r="260" spans="1:30" x14ac:dyDescent="0.25">
      <c r="A260">
        <v>3</v>
      </c>
      <c r="B260" s="1" t="s">
        <v>75</v>
      </c>
      <c r="C260" s="1" t="s">
        <v>229</v>
      </c>
      <c r="D260" s="1" t="s">
        <v>230</v>
      </c>
      <c r="E260" s="1" t="s">
        <v>32</v>
      </c>
      <c r="F260" s="1" t="s">
        <v>32</v>
      </c>
      <c r="G260" s="1" t="s">
        <v>196</v>
      </c>
      <c r="H260" s="1" t="s">
        <v>197</v>
      </c>
      <c r="I260" s="1" t="s">
        <v>191</v>
      </c>
      <c r="J260" s="1" t="s">
        <v>192</v>
      </c>
      <c r="K260">
        <v>114</v>
      </c>
      <c r="L260" s="1" t="s">
        <v>198</v>
      </c>
      <c r="M260" s="1" t="s">
        <v>38</v>
      </c>
      <c r="N260" t="s">
        <v>39</v>
      </c>
      <c r="O260" t="s">
        <v>39</v>
      </c>
      <c r="P260">
        <v>3200</v>
      </c>
      <c r="Q260">
        <v>0</v>
      </c>
      <c r="R260">
        <v>0.69256148148148144</v>
      </c>
      <c r="S260">
        <v>0</v>
      </c>
      <c r="T260" s="1" t="s">
        <v>194</v>
      </c>
      <c r="U260">
        <v>0</v>
      </c>
      <c r="V260">
        <v>1</v>
      </c>
      <c r="W260">
        <v>0.92705919904581757</v>
      </c>
      <c r="X260">
        <v>0</v>
      </c>
      <c r="Y260" t="b">
        <v>0</v>
      </c>
      <c r="Z260" t="b">
        <v>0</v>
      </c>
      <c r="AA260" s="1" t="s">
        <v>66</v>
      </c>
      <c r="AB260" s="1" t="s">
        <v>66</v>
      </c>
      <c r="AC260" s="1" t="s">
        <v>42</v>
      </c>
      <c r="AD260" t="s">
        <v>66</v>
      </c>
    </row>
    <row r="261" spans="1:30" x14ac:dyDescent="0.25">
      <c r="A261">
        <v>3</v>
      </c>
      <c r="B261" s="1" t="s">
        <v>75</v>
      </c>
      <c r="C261" s="1" t="s">
        <v>231</v>
      </c>
      <c r="D261" s="1" t="s">
        <v>232</v>
      </c>
      <c r="E261" s="1" t="s">
        <v>32</v>
      </c>
      <c r="F261" s="1" t="s">
        <v>32</v>
      </c>
      <c r="G261" s="1" t="s">
        <v>196</v>
      </c>
      <c r="H261" s="1" t="s">
        <v>197</v>
      </c>
      <c r="I261" s="1" t="s">
        <v>191</v>
      </c>
      <c r="J261" s="1" t="s">
        <v>192</v>
      </c>
      <c r="K261">
        <v>114</v>
      </c>
      <c r="L261" s="1" t="s">
        <v>198</v>
      </c>
      <c r="M261" s="1" t="s">
        <v>38</v>
      </c>
      <c r="N261" t="s">
        <v>39</v>
      </c>
      <c r="O261" t="s">
        <v>39</v>
      </c>
      <c r="P261">
        <v>17400</v>
      </c>
      <c r="Q261">
        <v>0</v>
      </c>
      <c r="R261">
        <v>0.61665601694915262</v>
      </c>
      <c r="S261">
        <v>0</v>
      </c>
      <c r="T261" s="1" t="s">
        <v>194</v>
      </c>
      <c r="U261">
        <v>0</v>
      </c>
      <c r="V261">
        <v>1</v>
      </c>
      <c r="W261">
        <v>0.93709551432830507</v>
      </c>
      <c r="X261">
        <v>0</v>
      </c>
      <c r="Y261" t="b">
        <v>0</v>
      </c>
      <c r="Z261" t="b">
        <v>0</v>
      </c>
      <c r="AA261" s="1" t="s">
        <v>66</v>
      </c>
      <c r="AB261" s="1" t="s">
        <v>66</v>
      </c>
      <c r="AC261" s="1" t="s">
        <v>42</v>
      </c>
      <c r="AD261" t="s">
        <v>66</v>
      </c>
    </row>
    <row r="262" spans="1:30" x14ac:dyDescent="0.25">
      <c r="A262">
        <v>3</v>
      </c>
      <c r="B262" s="1" t="s">
        <v>75</v>
      </c>
      <c r="C262" s="1" t="s">
        <v>79</v>
      </c>
      <c r="D262" s="1" t="s">
        <v>60</v>
      </c>
      <c r="E262" s="1" t="s">
        <v>32</v>
      </c>
      <c r="F262" s="1" t="s">
        <v>32</v>
      </c>
      <c r="G262" s="1" t="s">
        <v>196</v>
      </c>
      <c r="H262" s="1" t="s">
        <v>197</v>
      </c>
      <c r="I262" s="1" t="s">
        <v>191</v>
      </c>
      <c r="J262" s="1" t="s">
        <v>192</v>
      </c>
      <c r="K262">
        <v>114</v>
      </c>
      <c r="L262" s="1" t="s">
        <v>198</v>
      </c>
      <c r="M262" s="1" t="s">
        <v>38</v>
      </c>
      <c r="N262" t="s">
        <v>39</v>
      </c>
      <c r="O262" t="s">
        <v>39</v>
      </c>
      <c r="P262">
        <v>25800</v>
      </c>
      <c r="Q262">
        <v>0</v>
      </c>
      <c r="R262">
        <v>0.61354871794871801</v>
      </c>
      <c r="S262">
        <v>0</v>
      </c>
      <c r="T262" s="1" t="s">
        <v>194</v>
      </c>
      <c r="U262">
        <v>0</v>
      </c>
      <c r="V262">
        <v>1</v>
      </c>
      <c r="W262">
        <v>0.93643569517101977</v>
      </c>
      <c r="X262">
        <v>0</v>
      </c>
      <c r="Y262" t="b">
        <v>0</v>
      </c>
      <c r="Z262" t="b">
        <v>0</v>
      </c>
      <c r="AA262" s="1" t="s">
        <v>66</v>
      </c>
      <c r="AB262" s="1" t="s">
        <v>66</v>
      </c>
      <c r="AC262" s="1" t="s">
        <v>42</v>
      </c>
      <c r="AD262" t="s">
        <v>66</v>
      </c>
    </row>
    <row r="263" spans="1:30" x14ac:dyDescent="0.25">
      <c r="A263">
        <v>4</v>
      </c>
      <c r="B263" s="1" t="s">
        <v>131</v>
      </c>
      <c r="C263" s="1" t="s">
        <v>132</v>
      </c>
      <c r="D263" s="1" t="s">
        <v>133</v>
      </c>
      <c r="E263" s="1" t="s">
        <v>32</v>
      </c>
      <c r="F263" s="1" t="s">
        <v>32</v>
      </c>
      <c r="G263" s="1" t="s">
        <v>196</v>
      </c>
      <c r="H263" s="1" t="s">
        <v>197</v>
      </c>
      <c r="I263" s="1" t="s">
        <v>191</v>
      </c>
      <c r="J263" s="1" t="s">
        <v>192</v>
      </c>
      <c r="K263">
        <v>114</v>
      </c>
      <c r="L263" s="1" t="s">
        <v>198</v>
      </c>
      <c r="M263" s="1" t="s">
        <v>38</v>
      </c>
      <c r="N263" t="s">
        <v>39</v>
      </c>
      <c r="O263" t="s">
        <v>39</v>
      </c>
      <c r="P263">
        <v>15100</v>
      </c>
      <c r="Q263">
        <v>0</v>
      </c>
      <c r="R263">
        <v>0.61530311890838207</v>
      </c>
      <c r="S263">
        <v>0</v>
      </c>
      <c r="T263" s="1" t="s">
        <v>194</v>
      </c>
      <c r="U263">
        <v>0</v>
      </c>
      <c r="V263">
        <v>1</v>
      </c>
      <c r="W263">
        <v>0.93664397716528258</v>
      </c>
      <c r="X263">
        <v>0</v>
      </c>
      <c r="Y263" t="b">
        <v>0</v>
      </c>
      <c r="Z263" t="b">
        <v>0</v>
      </c>
      <c r="AA263" s="1" t="s">
        <v>66</v>
      </c>
      <c r="AB263" s="1" t="s">
        <v>66</v>
      </c>
      <c r="AC263" s="1" t="s">
        <v>42</v>
      </c>
      <c r="AD263" t="s">
        <v>66</v>
      </c>
    </row>
    <row r="264" spans="1:30" x14ac:dyDescent="0.25">
      <c r="A264">
        <v>4</v>
      </c>
      <c r="B264" s="1" t="s">
        <v>131</v>
      </c>
      <c r="C264" s="1" t="s">
        <v>142</v>
      </c>
      <c r="D264" s="1" t="s">
        <v>143</v>
      </c>
      <c r="E264" s="1" t="s">
        <v>32</v>
      </c>
      <c r="F264" s="1" t="s">
        <v>32</v>
      </c>
      <c r="G264" s="1" t="s">
        <v>196</v>
      </c>
      <c r="H264" s="1" t="s">
        <v>197</v>
      </c>
      <c r="I264" s="1" t="s">
        <v>191</v>
      </c>
      <c r="J264" s="1" t="s">
        <v>192</v>
      </c>
      <c r="K264">
        <v>114</v>
      </c>
      <c r="L264" s="1" t="s">
        <v>198</v>
      </c>
      <c r="M264" s="1" t="s">
        <v>38</v>
      </c>
      <c r="N264" t="s">
        <v>39</v>
      </c>
      <c r="O264" t="s">
        <v>39</v>
      </c>
      <c r="P264">
        <v>8200</v>
      </c>
      <c r="Q264">
        <v>0</v>
      </c>
      <c r="R264">
        <v>0.62736642811848897</v>
      </c>
      <c r="S264">
        <v>0</v>
      </c>
      <c r="T264" s="1" t="s">
        <v>194</v>
      </c>
      <c r="U264">
        <v>0</v>
      </c>
      <c r="V264">
        <v>1</v>
      </c>
      <c r="W264">
        <v>0.9332015845920103</v>
      </c>
      <c r="X264">
        <v>0</v>
      </c>
      <c r="Y264" t="b">
        <v>0</v>
      </c>
      <c r="Z264" t="b">
        <v>0</v>
      </c>
      <c r="AA264" s="1" t="s">
        <v>66</v>
      </c>
      <c r="AB264" s="1" t="s">
        <v>66</v>
      </c>
      <c r="AC264" s="1" t="s">
        <v>42</v>
      </c>
      <c r="AD264" t="s">
        <v>66</v>
      </c>
    </row>
    <row r="265" spans="1:30" x14ac:dyDescent="0.25">
      <c r="A265">
        <v>4</v>
      </c>
      <c r="B265" s="1" t="s">
        <v>131</v>
      </c>
      <c r="C265" s="1" t="s">
        <v>233</v>
      </c>
      <c r="D265" s="1" t="s">
        <v>234</v>
      </c>
      <c r="E265" s="1" t="s">
        <v>32</v>
      </c>
      <c r="F265" s="1" t="s">
        <v>32</v>
      </c>
      <c r="G265" s="1" t="s">
        <v>196</v>
      </c>
      <c r="H265" s="1" t="s">
        <v>197</v>
      </c>
      <c r="I265" s="1" t="s">
        <v>191</v>
      </c>
      <c r="J265" s="1" t="s">
        <v>192</v>
      </c>
      <c r="K265">
        <v>114</v>
      </c>
      <c r="L265" s="1" t="s">
        <v>198</v>
      </c>
      <c r="M265" s="1" t="s">
        <v>38</v>
      </c>
      <c r="N265" t="s">
        <v>39</v>
      </c>
      <c r="O265" t="s">
        <v>39</v>
      </c>
      <c r="P265">
        <v>4900</v>
      </c>
      <c r="Q265">
        <v>0</v>
      </c>
      <c r="R265">
        <v>0.63173060606060605</v>
      </c>
      <c r="S265">
        <v>0</v>
      </c>
      <c r="T265" s="1" t="s">
        <v>194</v>
      </c>
      <c r="U265">
        <v>0</v>
      </c>
      <c r="V265">
        <v>1</v>
      </c>
      <c r="W265">
        <v>0.93500115419379048</v>
      </c>
      <c r="X265">
        <v>0</v>
      </c>
      <c r="Y265" t="b">
        <v>0</v>
      </c>
      <c r="Z265" t="b">
        <v>0</v>
      </c>
      <c r="AA265" s="1" t="s">
        <v>66</v>
      </c>
      <c r="AB265" s="1" t="s">
        <v>66</v>
      </c>
      <c r="AC265" s="1" t="s">
        <v>42</v>
      </c>
      <c r="AD265" t="s">
        <v>66</v>
      </c>
    </row>
    <row r="266" spans="1:30" x14ac:dyDescent="0.25">
      <c r="A266">
        <v>4</v>
      </c>
      <c r="B266" s="1" t="s">
        <v>131</v>
      </c>
      <c r="C266" s="1" t="s">
        <v>235</v>
      </c>
      <c r="D266" s="1" t="s">
        <v>236</v>
      </c>
      <c r="E266" s="1" t="s">
        <v>32</v>
      </c>
      <c r="F266" s="1" t="s">
        <v>32</v>
      </c>
      <c r="G266" s="1" t="s">
        <v>196</v>
      </c>
      <c r="H266" s="1" t="s">
        <v>197</v>
      </c>
      <c r="I266" s="1" t="s">
        <v>191</v>
      </c>
      <c r="J266" s="1" t="s">
        <v>192</v>
      </c>
      <c r="K266">
        <v>114</v>
      </c>
      <c r="L266" s="1" t="s">
        <v>198</v>
      </c>
      <c r="M266" s="1" t="s">
        <v>38</v>
      </c>
      <c r="N266" t="s">
        <v>39</v>
      </c>
      <c r="O266" t="s">
        <v>39</v>
      </c>
      <c r="P266">
        <v>3700</v>
      </c>
      <c r="Q266">
        <v>0</v>
      </c>
      <c r="R266">
        <v>0.65938208333333337</v>
      </c>
      <c r="S266">
        <v>0</v>
      </c>
      <c r="T266" s="1" t="s">
        <v>194</v>
      </c>
      <c r="U266">
        <v>0</v>
      </c>
      <c r="V266">
        <v>1</v>
      </c>
      <c r="W266">
        <v>0.93722562891759154</v>
      </c>
      <c r="X266">
        <v>0</v>
      </c>
      <c r="Y266" t="b">
        <v>0</v>
      </c>
      <c r="Z266" t="b">
        <v>0</v>
      </c>
      <c r="AA266" s="1" t="s">
        <v>66</v>
      </c>
      <c r="AB266" s="1" t="s">
        <v>66</v>
      </c>
      <c r="AC266" s="1" t="s">
        <v>42</v>
      </c>
      <c r="AD266" t="s">
        <v>66</v>
      </c>
    </row>
    <row r="267" spans="1:30" x14ac:dyDescent="0.25">
      <c r="A267">
        <v>4</v>
      </c>
      <c r="B267" s="1" t="s">
        <v>131</v>
      </c>
      <c r="C267" s="1" t="s">
        <v>166</v>
      </c>
      <c r="D267" s="1" t="s">
        <v>105</v>
      </c>
      <c r="E267" s="1" t="s">
        <v>32</v>
      </c>
      <c r="F267" s="1" t="s">
        <v>32</v>
      </c>
      <c r="G267" s="1" t="s">
        <v>196</v>
      </c>
      <c r="H267" s="1" t="s">
        <v>197</v>
      </c>
      <c r="I267" s="1" t="s">
        <v>191</v>
      </c>
      <c r="J267" s="1" t="s">
        <v>192</v>
      </c>
      <c r="K267">
        <v>114</v>
      </c>
      <c r="L267" s="1" t="s">
        <v>198</v>
      </c>
      <c r="M267" s="1" t="s">
        <v>38</v>
      </c>
      <c r="N267" t="s">
        <v>39</v>
      </c>
      <c r="O267" t="s">
        <v>39</v>
      </c>
      <c r="P267">
        <v>207900</v>
      </c>
      <c r="Q267">
        <v>0</v>
      </c>
      <c r="R267">
        <v>0.60990146274489099</v>
      </c>
      <c r="S267">
        <v>0</v>
      </c>
      <c r="T267" s="1" t="s">
        <v>194</v>
      </c>
      <c r="U267">
        <v>0</v>
      </c>
      <c r="V267">
        <v>1</v>
      </c>
      <c r="W267">
        <v>0.9376777496183254</v>
      </c>
      <c r="X267">
        <v>0</v>
      </c>
      <c r="Y267" t="b">
        <v>0</v>
      </c>
      <c r="Z267" t="b">
        <v>0</v>
      </c>
      <c r="AA267" s="1" t="s">
        <v>66</v>
      </c>
      <c r="AB267" s="1" t="s">
        <v>66</v>
      </c>
      <c r="AC267" s="1" t="s">
        <v>42</v>
      </c>
      <c r="AD267" t="s">
        <v>66</v>
      </c>
    </row>
    <row r="268" spans="1:30" x14ac:dyDescent="0.25">
      <c r="A268">
        <v>5</v>
      </c>
      <c r="B268" s="1" t="s">
        <v>145</v>
      </c>
      <c r="C268" s="1" t="s">
        <v>146</v>
      </c>
      <c r="D268" s="1" t="s">
        <v>44</v>
      </c>
      <c r="E268" s="1" t="s">
        <v>32</v>
      </c>
      <c r="F268" s="1" t="s">
        <v>32</v>
      </c>
      <c r="G268" s="1" t="s">
        <v>196</v>
      </c>
      <c r="H268" s="1" t="s">
        <v>197</v>
      </c>
      <c r="I268" s="1" t="s">
        <v>191</v>
      </c>
      <c r="J268" s="1" t="s">
        <v>192</v>
      </c>
      <c r="K268">
        <v>114</v>
      </c>
      <c r="L268" s="1" t="s">
        <v>198</v>
      </c>
      <c r="M268" s="1" t="s">
        <v>38</v>
      </c>
      <c r="N268" t="s">
        <v>39</v>
      </c>
      <c r="O268" t="s">
        <v>39</v>
      </c>
      <c r="P268">
        <v>23300</v>
      </c>
      <c r="Q268">
        <v>0</v>
      </c>
      <c r="R268">
        <v>0.61426500237004267</v>
      </c>
      <c r="S268">
        <v>0</v>
      </c>
      <c r="T268" s="1" t="s">
        <v>194</v>
      </c>
      <c r="U268">
        <v>0</v>
      </c>
      <c r="V268">
        <v>1</v>
      </c>
      <c r="W268">
        <v>0.93735736075285181</v>
      </c>
      <c r="X268">
        <v>0</v>
      </c>
      <c r="Y268" t="b">
        <v>0</v>
      </c>
      <c r="Z268" t="b">
        <v>0</v>
      </c>
      <c r="AA268" s="1" t="s">
        <v>66</v>
      </c>
      <c r="AB268" s="1" t="s">
        <v>66</v>
      </c>
      <c r="AC268" s="1" t="s">
        <v>42</v>
      </c>
      <c r="AD268" t="s">
        <v>66</v>
      </c>
    </row>
    <row r="269" spans="1:30" x14ac:dyDescent="0.25">
      <c r="A269">
        <v>5</v>
      </c>
      <c r="B269" s="1" t="s">
        <v>145</v>
      </c>
      <c r="C269" s="1" t="s">
        <v>237</v>
      </c>
      <c r="D269" s="1" t="s">
        <v>105</v>
      </c>
      <c r="E269" s="1" t="s">
        <v>32</v>
      </c>
      <c r="F269" s="1" t="s">
        <v>32</v>
      </c>
      <c r="G269" s="1" t="s">
        <v>196</v>
      </c>
      <c r="H269" s="1" t="s">
        <v>197</v>
      </c>
      <c r="I269" s="1" t="s">
        <v>191</v>
      </c>
      <c r="J269" s="1" t="s">
        <v>192</v>
      </c>
      <c r="K269">
        <v>114</v>
      </c>
      <c r="L269" s="1" t="s">
        <v>198</v>
      </c>
      <c r="M269" s="1" t="s">
        <v>38</v>
      </c>
      <c r="N269" t="s">
        <v>39</v>
      </c>
      <c r="O269" t="s">
        <v>39</v>
      </c>
      <c r="P269">
        <v>17500</v>
      </c>
      <c r="Q269">
        <v>0</v>
      </c>
      <c r="R269">
        <v>0.61142605781315451</v>
      </c>
      <c r="S269">
        <v>0</v>
      </c>
      <c r="T269" s="1" t="s">
        <v>194</v>
      </c>
      <c r="U269">
        <v>0</v>
      </c>
      <c r="V269">
        <v>1</v>
      </c>
      <c r="W269">
        <v>0.93760519374367279</v>
      </c>
      <c r="X269">
        <v>0</v>
      </c>
      <c r="Y269" t="b">
        <v>0</v>
      </c>
      <c r="Z269" t="b">
        <v>0</v>
      </c>
      <c r="AA269" s="1" t="s">
        <v>66</v>
      </c>
      <c r="AB269" s="1" t="s">
        <v>66</v>
      </c>
      <c r="AC269" s="1" t="s">
        <v>42</v>
      </c>
      <c r="AD269" t="s">
        <v>66</v>
      </c>
    </row>
    <row r="270" spans="1:30" x14ac:dyDescent="0.25">
      <c r="A270">
        <v>6</v>
      </c>
      <c r="B270" s="1" t="s">
        <v>112</v>
      </c>
      <c r="C270" s="1" t="s">
        <v>113</v>
      </c>
      <c r="D270" s="1" t="s">
        <v>114</v>
      </c>
      <c r="E270" s="1" t="s">
        <v>32</v>
      </c>
      <c r="F270" s="1" t="s">
        <v>32</v>
      </c>
      <c r="G270" s="1" t="s">
        <v>196</v>
      </c>
      <c r="H270" s="1" t="s">
        <v>197</v>
      </c>
      <c r="I270" s="1" t="s">
        <v>191</v>
      </c>
      <c r="J270" s="1" t="s">
        <v>192</v>
      </c>
      <c r="K270">
        <v>114</v>
      </c>
      <c r="L270" s="1" t="s">
        <v>198</v>
      </c>
      <c r="M270" s="1" t="s">
        <v>38</v>
      </c>
      <c r="N270" t="s">
        <v>39</v>
      </c>
      <c r="O270" t="s">
        <v>39</v>
      </c>
      <c r="P270">
        <v>4100</v>
      </c>
      <c r="Q270">
        <v>0</v>
      </c>
      <c r="R270">
        <v>0.6505859259259259</v>
      </c>
      <c r="S270">
        <v>0</v>
      </c>
      <c r="T270" s="1" t="s">
        <v>194</v>
      </c>
      <c r="U270">
        <v>0</v>
      </c>
      <c r="V270">
        <v>1</v>
      </c>
      <c r="W270">
        <v>0.93268383707513969</v>
      </c>
      <c r="X270">
        <v>0</v>
      </c>
      <c r="Y270" t="b">
        <v>1</v>
      </c>
      <c r="Z270" t="b">
        <v>0</v>
      </c>
      <c r="AA270" s="1" t="s">
        <v>66</v>
      </c>
      <c r="AB270" s="1" t="s">
        <v>66</v>
      </c>
      <c r="AC270" s="1" t="s">
        <v>42</v>
      </c>
      <c r="AD270" t="s">
        <v>66</v>
      </c>
    </row>
    <row r="271" spans="1:30" x14ac:dyDescent="0.25">
      <c r="A271">
        <v>6</v>
      </c>
      <c r="B271" s="1" t="s">
        <v>112</v>
      </c>
      <c r="C271" s="1" t="s">
        <v>167</v>
      </c>
      <c r="D271" s="1" t="s">
        <v>71</v>
      </c>
      <c r="E271" s="1" t="s">
        <v>32</v>
      </c>
      <c r="F271" s="1" t="s">
        <v>32</v>
      </c>
      <c r="G271" s="1" t="s">
        <v>196</v>
      </c>
      <c r="H271" s="1" t="s">
        <v>197</v>
      </c>
      <c r="I271" s="1" t="s">
        <v>191</v>
      </c>
      <c r="J271" s="1" t="s">
        <v>192</v>
      </c>
      <c r="K271">
        <v>114</v>
      </c>
      <c r="L271" s="1" t="s">
        <v>198</v>
      </c>
      <c r="M271" s="1" t="s">
        <v>38</v>
      </c>
      <c r="N271" t="s">
        <v>39</v>
      </c>
      <c r="O271" t="s">
        <v>39</v>
      </c>
      <c r="P271">
        <v>4300</v>
      </c>
      <c r="Q271">
        <v>0</v>
      </c>
      <c r="R271">
        <v>0.65521535714285706</v>
      </c>
      <c r="S271">
        <v>0</v>
      </c>
      <c r="T271" s="1" t="s">
        <v>194</v>
      </c>
      <c r="U271">
        <v>0</v>
      </c>
      <c r="V271">
        <v>1</v>
      </c>
      <c r="W271">
        <v>0.93526953657087786</v>
      </c>
      <c r="X271">
        <v>0</v>
      </c>
      <c r="Y271" t="b">
        <v>1</v>
      </c>
      <c r="Z271" t="b">
        <v>0</v>
      </c>
      <c r="AA271" s="1" t="s">
        <v>66</v>
      </c>
      <c r="AB271" s="1" t="s">
        <v>66</v>
      </c>
      <c r="AC271" s="1" t="s">
        <v>42</v>
      </c>
      <c r="AD271" t="s">
        <v>66</v>
      </c>
    </row>
    <row r="272" spans="1:30" x14ac:dyDescent="0.25">
      <c r="A272">
        <v>6</v>
      </c>
      <c r="B272" s="1" t="s">
        <v>112</v>
      </c>
      <c r="C272" s="1" t="s">
        <v>238</v>
      </c>
      <c r="D272" s="1" t="s">
        <v>105</v>
      </c>
      <c r="E272" s="1" t="s">
        <v>32</v>
      </c>
      <c r="F272" s="1" t="s">
        <v>32</v>
      </c>
      <c r="G272" s="1" t="s">
        <v>196</v>
      </c>
      <c r="H272" s="1" t="s">
        <v>197</v>
      </c>
      <c r="I272" s="1" t="s">
        <v>191</v>
      </c>
      <c r="J272" s="1" t="s">
        <v>192</v>
      </c>
      <c r="K272">
        <v>114</v>
      </c>
      <c r="L272" s="1" t="s">
        <v>198</v>
      </c>
      <c r="M272" s="1" t="s">
        <v>38</v>
      </c>
      <c r="N272" t="s">
        <v>39</v>
      </c>
      <c r="O272" t="s">
        <v>39</v>
      </c>
      <c r="P272">
        <v>15400</v>
      </c>
      <c r="Q272">
        <v>0</v>
      </c>
      <c r="R272">
        <v>0.61775714968914397</v>
      </c>
      <c r="S272">
        <v>0</v>
      </c>
      <c r="T272" s="1" t="s">
        <v>194</v>
      </c>
      <c r="U272">
        <v>0</v>
      </c>
      <c r="V272">
        <v>1</v>
      </c>
      <c r="W272">
        <v>0.93791996772311315</v>
      </c>
      <c r="X272">
        <v>0</v>
      </c>
      <c r="Y272" t="b">
        <v>1</v>
      </c>
      <c r="Z272" t="b">
        <v>0</v>
      </c>
      <c r="AA272" s="1" t="s">
        <v>66</v>
      </c>
      <c r="AB272" s="1" t="s">
        <v>66</v>
      </c>
      <c r="AC272" s="1" t="s">
        <v>42</v>
      </c>
      <c r="AD272" t="s">
        <v>66</v>
      </c>
    </row>
    <row r="273" spans="1:30" x14ac:dyDescent="0.25">
      <c r="A273">
        <v>7</v>
      </c>
      <c r="B273" s="1" t="s">
        <v>29</v>
      </c>
      <c r="C273" s="1" t="s">
        <v>43</v>
      </c>
      <c r="D273" s="1" t="s">
        <v>44</v>
      </c>
      <c r="E273" s="1" t="s">
        <v>32</v>
      </c>
      <c r="F273" s="1" t="s">
        <v>32</v>
      </c>
      <c r="G273" s="1" t="s">
        <v>196</v>
      </c>
      <c r="H273" s="1" t="s">
        <v>197</v>
      </c>
      <c r="I273" s="1" t="s">
        <v>191</v>
      </c>
      <c r="J273" s="1" t="s">
        <v>192</v>
      </c>
      <c r="K273">
        <v>114</v>
      </c>
      <c r="L273" s="1" t="s">
        <v>198</v>
      </c>
      <c r="M273" s="1" t="s">
        <v>38</v>
      </c>
      <c r="N273" t="s">
        <v>39</v>
      </c>
      <c r="O273" t="s">
        <v>39</v>
      </c>
      <c r="P273">
        <v>1438900</v>
      </c>
      <c r="Q273">
        <v>0</v>
      </c>
      <c r="R273">
        <v>0.60882316575975093</v>
      </c>
      <c r="S273">
        <v>0</v>
      </c>
      <c r="T273" s="1" t="s">
        <v>194</v>
      </c>
      <c r="U273">
        <v>1</v>
      </c>
      <c r="V273">
        <v>1</v>
      </c>
      <c r="W273">
        <v>0.93783079843594719</v>
      </c>
      <c r="X273">
        <v>0</v>
      </c>
      <c r="Y273" t="b">
        <v>0</v>
      </c>
      <c r="Z273" t="b">
        <v>0</v>
      </c>
      <c r="AA273" s="1" t="s">
        <v>41</v>
      </c>
      <c r="AB273" s="1" t="s">
        <v>44</v>
      </c>
      <c r="AC273" s="1" t="s">
        <v>42</v>
      </c>
      <c r="AD273" t="s">
        <v>850</v>
      </c>
    </row>
    <row r="274" spans="1:30" x14ac:dyDescent="0.25">
      <c r="A274">
        <v>7</v>
      </c>
      <c r="B274" s="1" t="s">
        <v>29</v>
      </c>
      <c r="C274" s="1" t="s">
        <v>30</v>
      </c>
      <c r="D274" s="1" t="s">
        <v>31</v>
      </c>
      <c r="E274" s="1" t="s">
        <v>32</v>
      </c>
      <c r="F274" s="1" t="s">
        <v>32</v>
      </c>
      <c r="G274" s="1" t="s">
        <v>196</v>
      </c>
      <c r="H274" s="1" t="s">
        <v>197</v>
      </c>
      <c r="I274" s="1" t="s">
        <v>191</v>
      </c>
      <c r="J274" s="1" t="s">
        <v>192</v>
      </c>
      <c r="K274">
        <v>114</v>
      </c>
      <c r="L274" s="1" t="s">
        <v>198</v>
      </c>
      <c r="M274" s="1" t="s">
        <v>38</v>
      </c>
      <c r="N274" t="s">
        <v>39</v>
      </c>
      <c r="O274" t="s">
        <v>39</v>
      </c>
      <c r="P274">
        <v>51700</v>
      </c>
      <c r="Q274">
        <v>0</v>
      </c>
      <c r="R274">
        <v>0.61163824655979571</v>
      </c>
      <c r="S274">
        <v>0</v>
      </c>
      <c r="T274" s="1" t="s">
        <v>194</v>
      </c>
      <c r="U274">
        <v>1</v>
      </c>
      <c r="V274">
        <v>1</v>
      </c>
      <c r="W274">
        <v>0.93750240967821841</v>
      </c>
      <c r="X274">
        <v>0</v>
      </c>
      <c r="Y274" t="b">
        <v>0</v>
      </c>
      <c r="Z274" t="b">
        <v>0</v>
      </c>
      <c r="AA274" s="1" t="s">
        <v>41</v>
      </c>
      <c r="AB274" s="1" t="s">
        <v>31</v>
      </c>
      <c r="AC274" s="1" t="s">
        <v>42</v>
      </c>
      <c r="AD274" t="s">
        <v>850</v>
      </c>
    </row>
    <row r="275" spans="1:30" x14ac:dyDescent="0.25">
      <c r="A275">
        <v>8</v>
      </c>
      <c r="B275" s="1" t="s">
        <v>239</v>
      </c>
      <c r="C275" s="1" t="s">
        <v>32</v>
      </c>
      <c r="D275" s="1" t="s">
        <v>32</v>
      </c>
      <c r="E275" s="1" t="s">
        <v>32</v>
      </c>
      <c r="F275" s="1" t="s">
        <v>32</v>
      </c>
      <c r="G275" s="1" t="s">
        <v>196</v>
      </c>
      <c r="H275" s="1" t="s">
        <v>197</v>
      </c>
      <c r="I275" s="1" t="s">
        <v>191</v>
      </c>
      <c r="J275" s="1" t="s">
        <v>192</v>
      </c>
      <c r="K275">
        <v>114</v>
      </c>
      <c r="L275" s="1" t="s">
        <v>198</v>
      </c>
      <c r="M275" s="1" t="s">
        <v>38</v>
      </c>
      <c r="N275" t="s">
        <v>39</v>
      </c>
      <c r="O275" t="s">
        <v>39</v>
      </c>
      <c r="P275">
        <v>133200</v>
      </c>
      <c r="Q275">
        <v>0</v>
      </c>
      <c r="R275">
        <v>0.6092263186813186</v>
      </c>
      <c r="S275">
        <v>0</v>
      </c>
      <c r="T275" s="1" t="s">
        <v>194</v>
      </c>
      <c r="U275">
        <v>0</v>
      </c>
      <c r="V275">
        <v>1</v>
      </c>
      <c r="W275">
        <v>0.93785833674287344</v>
      </c>
      <c r="X275">
        <v>0</v>
      </c>
      <c r="Y275" t="b">
        <v>1</v>
      </c>
      <c r="Z275" t="b">
        <v>0</v>
      </c>
      <c r="AA275" s="1" t="s">
        <v>66</v>
      </c>
      <c r="AB275" s="1" t="s">
        <v>66</v>
      </c>
      <c r="AC275" s="1" t="s">
        <v>42</v>
      </c>
      <c r="AD275" t="s">
        <v>66</v>
      </c>
    </row>
    <row r="276" spans="1:30" x14ac:dyDescent="0.25">
      <c r="A276">
        <v>9</v>
      </c>
      <c r="B276" s="1" t="s">
        <v>240</v>
      </c>
      <c r="C276" s="1" t="s">
        <v>32</v>
      </c>
      <c r="D276" s="1" t="s">
        <v>32</v>
      </c>
      <c r="E276" s="1" t="s">
        <v>32</v>
      </c>
      <c r="F276" s="1" t="s">
        <v>32</v>
      </c>
      <c r="G276" s="1" t="s">
        <v>196</v>
      </c>
      <c r="H276" s="1" t="s">
        <v>197</v>
      </c>
      <c r="I276" s="1" t="s">
        <v>191</v>
      </c>
      <c r="J276" s="1" t="s">
        <v>192</v>
      </c>
      <c r="K276">
        <v>114</v>
      </c>
      <c r="L276" s="1" t="s">
        <v>198</v>
      </c>
      <c r="M276" s="1" t="s">
        <v>38</v>
      </c>
      <c r="N276" t="s">
        <v>39</v>
      </c>
      <c r="O276" t="s">
        <v>39</v>
      </c>
      <c r="P276">
        <v>110900</v>
      </c>
      <c r="Q276">
        <v>0</v>
      </c>
      <c r="R276">
        <v>0.61021334565375218</v>
      </c>
      <c r="S276">
        <v>0</v>
      </c>
      <c r="T276" s="1" t="s">
        <v>194</v>
      </c>
      <c r="U276">
        <v>0</v>
      </c>
      <c r="V276">
        <v>1</v>
      </c>
      <c r="W276">
        <v>0.93769557849786533</v>
      </c>
      <c r="X276">
        <v>0</v>
      </c>
      <c r="Y276" t="b">
        <v>1</v>
      </c>
      <c r="Z276" t="b">
        <v>0</v>
      </c>
      <c r="AA276" s="1" t="s">
        <v>66</v>
      </c>
      <c r="AB276" s="1" t="s">
        <v>66</v>
      </c>
      <c r="AC276" s="1" t="s">
        <v>42</v>
      </c>
      <c r="AD276" t="s">
        <v>66</v>
      </c>
    </row>
    <row r="277" spans="1:30" x14ac:dyDescent="0.25">
      <c r="A277">
        <v>10</v>
      </c>
      <c r="B277" s="1" t="s">
        <v>168</v>
      </c>
      <c r="C277" s="1" t="s">
        <v>241</v>
      </c>
      <c r="D277" s="1" t="s">
        <v>242</v>
      </c>
      <c r="E277" s="1" t="s">
        <v>32</v>
      </c>
      <c r="F277" s="1" t="s">
        <v>32</v>
      </c>
      <c r="G277" s="1" t="s">
        <v>196</v>
      </c>
      <c r="H277" s="1" t="s">
        <v>197</v>
      </c>
      <c r="I277" s="1" t="s">
        <v>191</v>
      </c>
      <c r="J277" s="1" t="s">
        <v>192</v>
      </c>
      <c r="K277">
        <v>114</v>
      </c>
      <c r="L277" s="1" t="s">
        <v>198</v>
      </c>
      <c r="M277" s="1" t="s">
        <v>38</v>
      </c>
      <c r="N277" t="s">
        <v>39</v>
      </c>
      <c r="O277" t="s">
        <v>39</v>
      </c>
      <c r="P277">
        <v>67300</v>
      </c>
      <c r="Q277">
        <v>0</v>
      </c>
      <c r="R277">
        <v>0.6089109782608696</v>
      </c>
      <c r="S277">
        <v>0</v>
      </c>
      <c r="T277" s="1" t="s">
        <v>194</v>
      </c>
      <c r="U277">
        <v>0</v>
      </c>
      <c r="V277">
        <v>1</v>
      </c>
      <c r="W277">
        <v>0.93784615721368647</v>
      </c>
      <c r="X277">
        <v>0</v>
      </c>
      <c r="Y277" t="b">
        <v>1</v>
      </c>
      <c r="Z277" t="b">
        <v>0</v>
      </c>
      <c r="AA277" s="1" t="s">
        <v>66</v>
      </c>
      <c r="AB277" s="1" t="s">
        <v>66</v>
      </c>
      <c r="AC277" s="1" t="s">
        <v>42</v>
      </c>
      <c r="AD277" t="s">
        <v>66</v>
      </c>
    </row>
    <row r="278" spans="1:30" x14ac:dyDescent="0.25">
      <c r="A278">
        <v>10</v>
      </c>
      <c r="B278" s="1" t="s">
        <v>168</v>
      </c>
      <c r="C278" s="1" t="s">
        <v>243</v>
      </c>
      <c r="D278" s="1" t="s">
        <v>244</v>
      </c>
      <c r="E278" s="1" t="s">
        <v>32</v>
      </c>
      <c r="F278" s="1" t="s">
        <v>32</v>
      </c>
      <c r="G278" s="1" t="s">
        <v>196</v>
      </c>
      <c r="H278" s="1" t="s">
        <v>197</v>
      </c>
      <c r="I278" s="1" t="s">
        <v>191</v>
      </c>
      <c r="J278" s="1" t="s">
        <v>192</v>
      </c>
      <c r="K278">
        <v>114</v>
      </c>
      <c r="L278" s="1" t="s">
        <v>198</v>
      </c>
      <c r="M278" s="1" t="s">
        <v>38</v>
      </c>
      <c r="N278" t="s">
        <v>39</v>
      </c>
      <c r="O278" t="s">
        <v>39</v>
      </c>
      <c r="P278">
        <v>26700</v>
      </c>
      <c r="Q278">
        <v>0</v>
      </c>
      <c r="R278">
        <v>0.61520154269972449</v>
      </c>
      <c r="S278">
        <v>0</v>
      </c>
      <c r="T278" s="1" t="s">
        <v>194</v>
      </c>
      <c r="U278">
        <v>0</v>
      </c>
      <c r="V278">
        <v>1</v>
      </c>
      <c r="W278">
        <v>0.9368943305457228</v>
      </c>
      <c r="X278">
        <v>0</v>
      </c>
      <c r="Y278" t="b">
        <v>1</v>
      </c>
      <c r="Z278" t="b">
        <v>0</v>
      </c>
      <c r="AA278" s="1" t="s">
        <v>66</v>
      </c>
      <c r="AB278" s="1" t="s">
        <v>66</v>
      </c>
      <c r="AC278" s="1" t="s">
        <v>42</v>
      </c>
      <c r="AD278" t="s">
        <v>66</v>
      </c>
    </row>
    <row r="279" spans="1:30" x14ac:dyDescent="0.25">
      <c r="A279">
        <v>10</v>
      </c>
      <c r="B279" s="1" t="s">
        <v>168</v>
      </c>
      <c r="C279" s="1" t="s">
        <v>169</v>
      </c>
      <c r="D279" s="1" t="s">
        <v>170</v>
      </c>
      <c r="E279" s="1" t="s">
        <v>32</v>
      </c>
      <c r="F279" s="1" t="s">
        <v>32</v>
      </c>
      <c r="G279" s="1" t="s">
        <v>196</v>
      </c>
      <c r="H279" s="1" t="s">
        <v>197</v>
      </c>
      <c r="I279" s="1" t="s">
        <v>191</v>
      </c>
      <c r="J279" s="1" t="s">
        <v>192</v>
      </c>
      <c r="K279">
        <v>114</v>
      </c>
      <c r="L279" s="1" t="s">
        <v>198</v>
      </c>
      <c r="M279" s="1" t="s">
        <v>38</v>
      </c>
      <c r="N279" t="s">
        <v>39</v>
      </c>
      <c r="O279" t="s">
        <v>39</v>
      </c>
      <c r="P279">
        <v>3600</v>
      </c>
      <c r="Q279">
        <v>0</v>
      </c>
      <c r="R279">
        <v>0.6461731914893617</v>
      </c>
      <c r="S279">
        <v>0</v>
      </c>
      <c r="T279" s="1" t="s">
        <v>194</v>
      </c>
      <c r="U279">
        <v>0</v>
      </c>
      <c r="V279">
        <v>1</v>
      </c>
      <c r="W279">
        <v>0.93537558546488353</v>
      </c>
      <c r="X279">
        <v>0</v>
      </c>
      <c r="Y279" t="b">
        <v>1</v>
      </c>
      <c r="Z279" t="b">
        <v>0</v>
      </c>
      <c r="AA279" s="1" t="s">
        <v>66</v>
      </c>
      <c r="AB279" s="1" t="s">
        <v>66</v>
      </c>
      <c r="AC279" s="1" t="s">
        <v>42</v>
      </c>
      <c r="AD279" t="s">
        <v>66</v>
      </c>
    </row>
    <row r="280" spans="1:30" x14ac:dyDescent="0.25">
      <c r="A280">
        <v>10</v>
      </c>
      <c r="B280" s="1" t="s">
        <v>168</v>
      </c>
      <c r="C280" s="1" t="s">
        <v>245</v>
      </c>
      <c r="D280" s="1" t="s">
        <v>101</v>
      </c>
      <c r="E280" s="1" t="s">
        <v>32</v>
      </c>
      <c r="F280" s="1" t="s">
        <v>32</v>
      </c>
      <c r="G280" s="1" t="s">
        <v>196</v>
      </c>
      <c r="H280" s="1" t="s">
        <v>197</v>
      </c>
      <c r="I280" s="1" t="s">
        <v>191</v>
      </c>
      <c r="J280" s="1" t="s">
        <v>192</v>
      </c>
      <c r="K280">
        <v>114</v>
      </c>
      <c r="L280" s="1" t="s">
        <v>198</v>
      </c>
      <c r="M280" s="1" t="s">
        <v>38</v>
      </c>
      <c r="N280" t="s">
        <v>39</v>
      </c>
      <c r="O280" t="s">
        <v>39</v>
      </c>
      <c r="P280">
        <v>85400</v>
      </c>
      <c r="Q280">
        <v>0</v>
      </c>
      <c r="R280">
        <v>0.61025730693408753</v>
      </c>
      <c r="S280">
        <v>0</v>
      </c>
      <c r="T280" s="1" t="s">
        <v>194</v>
      </c>
      <c r="U280">
        <v>0</v>
      </c>
      <c r="V280">
        <v>1</v>
      </c>
      <c r="W280">
        <v>0.93772246917954194</v>
      </c>
      <c r="X280">
        <v>0</v>
      </c>
      <c r="Y280" t="b">
        <v>1</v>
      </c>
      <c r="Z280" t="b">
        <v>0</v>
      </c>
      <c r="AA280" s="1" t="s">
        <v>66</v>
      </c>
      <c r="AB280" s="1" t="s">
        <v>66</v>
      </c>
      <c r="AC280" s="1" t="s">
        <v>42</v>
      </c>
      <c r="AD280" t="s">
        <v>66</v>
      </c>
    </row>
    <row r="281" spans="1:30" x14ac:dyDescent="0.25">
      <c r="A281">
        <v>11</v>
      </c>
      <c r="B281" s="1" t="s">
        <v>58</v>
      </c>
      <c r="C281" s="1" t="s">
        <v>246</v>
      </c>
      <c r="D281" s="1" t="s">
        <v>247</v>
      </c>
      <c r="E281" s="1" t="s">
        <v>32</v>
      </c>
      <c r="F281" s="1" t="s">
        <v>32</v>
      </c>
      <c r="G281" s="1" t="s">
        <v>196</v>
      </c>
      <c r="H281" s="1" t="s">
        <v>197</v>
      </c>
      <c r="I281" s="1" t="s">
        <v>191</v>
      </c>
      <c r="J281" s="1" t="s">
        <v>192</v>
      </c>
      <c r="K281">
        <v>114</v>
      </c>
      <c r="L281" s="1" t="s">
        <v>198</v>
      </c>
      <c r="M281" s="1" t="s">
        <v>38</v>
      </c>
      <c r="N281" t="s">
        <v>39</v>
      </c>
      <c r="O281" t="s">
        <v>39</v>
      </c>
      <c r="P281">
        <v>46400</v>
      </c>
      <c r="Q281">
        <v>0</v>
      </c>
      <c r="R281">
        <v>0.61212016055118357</v>
      </c>
      <c r="S281">
        <v>0</v>
      </c>
      <c r="T281" s="1" t="s">
        <v>194</v>
      </c>
      <c r="U281">
        <v>1</v>
      </c>
      <c r="V281">
        <v>1</v>
      </c>
      <c r="W281">
        <v>0.93726608827829794</v>
      </c>
      <c r="X281">
        <v>0</v>
      </c>
      <c r="Y281" t="b">
        <v>0</v>
      </c>
      <c r="Z281" t="b">
        <v>0</v>
      </c>
      <c r="AA281" s="1" t="s">
        <v>62</v>
      </c>
      <c r="AB281" s="1" t="s">
        <v>55</v>
      </c>
      <c r="AC281" s="1" t="s">
        <v>42</v>
      </c>
      <c r="AD281" t="s">
        <v>850</v>
      </c>
    </row>
    <row r="282" spans="1:30" x14ac:dyDescent="0.25">
      <c r="A282">
        <v>11</v>
      </c>
      <c r="B282" s="1" t="s">
        <v>58</v>
      </c>
      <c r="C282" s="1" t="s">
        <v>248</v>
      </c>
      <c r="D282" s="1" t="s">
        <v>249</v>
      </c>
      <c r="E282" s="1" t="s">
        <v>32</v>
      </c>
      <c r="F282" s="1" t="s">
        <v>32</v>
      </c>
      <c r="G282" s="1" t="s">
        <v>196</v>
      </c>
      <c r="H282" s="1" t="s">
        <v>197</v>
      </c>
      <c r="I282" s="1" t="s">
        <v>191</v>
      </c>
      <c r="J282" s="1" t="s">
        <v>192</v>
      </c>
      <c r="K282">
        <v>114</v>
      </c>
      <c r="L282" s="1" t="s">
        <v>198</v>
      </c>
      <c r="M282" s="1" t="s">
        <v>38</v>
      </c>
      <c r="N282" t="s">
        <v>39</v>
      </c>
      <c r="O282" t="s">
        <v>39</v>
      </c>
      <c r="P282">
        <v>10700</v>
      </c>
      <c r="Q282">
        <v>0</v>
      </c>
      <c r="R282">
        <v>0.62453670360110802</v>
      </c>
      <c r="S282">
        <v>0</v>
      </c>
      <c r="T282" s="1" t="s">
        <v>194</v>
      </c>
      <c r="U282">
        <v>1</v>
      </c>
      <c r="V282">
        <v>1</v>
      </c>
      <c r="W282">
        <v>0.93605677476339944</v>
      </c>
      <c r="X282">
        <v>0</v>
      </c>
      <c r="Y282" t="b">
        <v>0</v>
      </c>
      <c r="Z282" t="b">
        <v>0</v>
      </c>
      <c r="AA282" s="1" t="s">
        <v>54</v>
      </c>
      <c r="AB282" s="1" t="s">
        <v>55</v>
      </c>
      <c r="AC282" s="1" t="s">
        <v>42</v>
      </c>
      <c r="AD282" t="s">
        <v>850</v>
      </c>
    </row>
    <row r="283" spans="1:30" x14ac:dyDescent="0.25">
      <c r="A283">
        <v>11</v>
      </c>
      <c r="B283" s="1" t="s">
        <v>58</v>
      </c>
      <c r="C283" s="1" t="s">
        <v>250</v>
      </c>
      <c r="D283" s="1" t="s">
        <v>251</v>
      </c>
      <c r="E283" s="1" t="s">
        <v>32</v>
      </c>
      <c r="F283" s="1" t="s">
        <v>32</v>
      </c>
      <c r="G283" s="1" t="s">
        <v>196</v>
      </c>
      <c r="H283" s="1" t="s">
        <v>197</v>
      </c>
      <c r="I283" s="1" t="s">
        <v>191</v>
      </c>
      <c r="J283" s="1" t="s">
        <v>192</v>
      </c>
      <c r="K283">
        <v>114</v>
      </c>
      <c r="L283" s="1" t="s">
        <v>198</v>
      </c>
      <c r="M283" s="1" t="s">
        <v>38</v>
      </c>
      <c r="N283" t="s">
        <v>39</v>
      </c>
      <c r="O283" t="s">
        <v>39</v>
      </c>
      <c r="P283">
        <v>4300</v>
      </c>
      <c r="Q283">
        <v>0</v>
      </c>
      <c r="R283">
        <v>0.64881864736005646</v>
      </c>
      <c r="S283">
        <v>0</v>
      </c>
      <c r="T283" s="1" t="s">
        <v>194</v>
      </c>
      <c r="U283">
        <v>1</v>
      </c>
      <c r="V283">
        <v>1</v>
      </c>
      <c r="W283">
        <v>0.93574132025883394</v>
      </c>
      <c r="X283">
        <v>0</v>
      </c>
      <c r="Y283" t="b">
        <v>0</v>
      </c>
      <c r="Z283" t="b">
        <v>0</v>
      </c>
      <c r="AA283" s="1" t="s">
        <v>54</v>
      </c>
      <c r="AB283" s="1" t="s">
        <v>55</v>
      </c>
      <c r="AC283" s="1" t="s">
        <v>42</v>
      </c>
      <c r="AD283" t="s">
        <v>850</v>
      </c>
    </row>
    <row r="284" spans="1:30" x14ac:dyDescent="0.25">
      <c r="A284">
        <v>11</v>
      </c>
      <c r="B284" s="1" t="s">
        <v>58</v>
      </c>
      <c r="C284" s="1" t="s">
        <v>171</v>
      </c>
      <c r="D284" s="1" t="s">
        <v>172</v>
      </c>
      <c r="E284" s="1" t="s">
        <v>32</v>
      </c>
      <c r="F284" s="1" t="s">
        <v>32</v>
      </c>
      <c r="G284" s="1" t="s">
        <v>196</v>
      </c>
      <c r="H284" s="1" t="s">
        <v>197</v>
      </c>
      <c r="I284" s="1" t="s">
        <v>191</v>
      </c>
      <c r="J284" s="1" t="s">
        <v>192</v>
      </c>
      <c r="K284">
        <v>114</v>
      </c>
      <c r="L284" s="1" t="s">
        <v>198</v>
      </c>
      <c r="M284" s="1" t="s">
        <v>38</v>
      </c>
      <c r="N284" t="s">
        <v>39</v>
      </c>
      <c r="O284" t="s">
        <v>39</v>
      </c>
      <c r="P284">
        <v>5600</v>
      </c>
      <c r="Q284">
        <v>0</v>
      </c>
      <c r="R284">
        <v>0.63532828685258969</v>
      </c>
      <c r="S284">
        <v>0</v>
      </c>
      <c r="T284" s="1" t="s">
        <v>194</v>
      </c>
      <c r="U284">
        <v>1</v>
      </c>
      <c r="V284">
        <v>1</v>
      </c>
      <c r="W284">
        <v>0.93503341150438091</v>
      </c>
      <c r="X284">
        <v>0</v>
      </c>
      <c r="Y284" t="b">
        <v>0</v>
      </c>
      <c r="Z284" t="b">
        <v>0</v>
      </c>
      <c r="AA284" s="1" t="s">
        <v>54</v>
      </c>
      <c r="AB284" s="1" t="s">
        <v>173</v>
      </c>
      <c r="AC284" s="1" t="s">
        <v>42</v>
      </c>
      <c r="AD284" t="s">
        <v>850</v>
      </c>
    </row>
    <row r="285" spans="1:30" x14ac:dyDescent="0.25">
      <c r="A285">
        <v>11</v>
      </c>
      <c r="B285" s="1" t="s">
        <v>58</v>
      </c>
      <c r="C285" s="1" t="s">
        <v>252</v>
      </c>
      <c r="D285" s="1" t="s">
        <v>253</v>
      </c>
      <c r="E285" s="1" t="s">
        <v>32</v>
      </c>
      <c r="F285" s="1" t="s">
        <v>32</v>
      </c>
      <c r="G285" s="1" t="s">
        <v>196</v>
      </c>
      <c r="H285" s="1" t="s">
        <v>197</v>
      </c>
      <c r="I285" s="1" t="s">
        <v>191</v>
      </c>
      <c r="J285" s="1" t="s">
        <v>192</v>
      </c>
      <c r="K285">
        <v>114</v>
      </c>
      <c r="L285" s="1" t="s">
        <v>198</v>
      </c>
      <c r="M285" s="1" t="s">
        <v>38</v>
      </c>
      <c r="N285" t="s">
        <v>39</v>
      </c>
      <c r="O285" t="s">
        <v>39</v>
      </c>
      <c r="P285">
        <v>89400</v>
      </c>
      <c r="Q285">
        <v>0</v>
      </c>
      <c r="R285">
        <v>0.61104665055107144</v>
      </c>
      <c r="S285">
        <v>0</v>
      </c>
      <c r="T285" s="1" t="s">
        <v>194</v>
      </c>
      <c r="U285">
        <v>1</v>
      </c>
      <c r="V285">
        <v>1</v>
      </c>
      <c r="W285">
        <v>0.93743771683108224</v>
      </c>
      <c r="X285">
        <v>0</v>
      </c>
      <c r="Y285" t="b">
        <v>0</v>
      </c>
      <c r="Z285" t="b">
        <v>0</v>
      </c>
      <c r="AA285" s="1" t="s">
        <v>62</v>
      </c>
      <c r="AB285" s="1" t="s">
        <v>55</v>
      </c>
      <c r="AC285" s="1" t="s">
        <v>42</v>
      </c>
      <c r="AD285" t="s">
        <v>850</v>
      </c>
    </row>
    <row r="286" spans="1:30" x14ac:dyDescent="0.25">
      <c r="A286">
        <v>11</v>
      </c>
      <c r="B286" s="1" t="s">
        <v>58</v>
      </c>
      <c r="C286" s="1" t="s">
        <v>254</v>
      </c>
      <c r="D286" s="1" t="s">
        <v>255</v>
      </c>
      <c r="E286" s="1" t="s">
        <v>32</v>
      </c>
      <c r="F286" s="1" t="s">
        <v>32</v>
      </c>
      <c r="G286" s="1" t="s">
        <v>196</v>
      </c>
      <c r="H286" s="1" t="s">
        <v>197</v>
      </c>
      <c r="I286" s="1" t="s">
        <v>191</v>
      </c>
      <c r="J286" s="1" t="s">
        <v>192</v>
      </c>
      <c r="K286">
        <v>114</v>
      </c>
      <c r="L286" s="1" t="s">
        <v>198</v>
      </c>
      <c r="M286" s="1" t="s">
        <v>38</v>
      </c>
      <c r="N286" t="s">
        <v>39</v>
      </c>
      <c r="O286" t="s">
        <v>39</v>
      </c>
      <c r="P286">
        <v>33900</v>
      </c>
      <c r="Q286">
        <v>0</v>
      </c>
      <c r="R286">
        <v>0.61371626072635876</v>
      </c>
      <c r="S286">
        <v>0</v>
      </c>
      <c r="T286" s="1" t="s">
        <v>194</v>
      </c>
      <c r="U286">
        <v>1</v>
      </c>
      <c r="V286">
        <v>1</v>
      </c>
      <c r="W286">
        <v>0.93688714903917125</v>
      </c>
      <c r="X286">
        <v>0</v>
      </c>
      <c r="Y286" t="b">
        <v>0</v>
      </c>
      <c r="Z286" t="b">
        <v>0</v>
      </c>
      <c r="AA286" s="1" t="s">
        <v>54</v>
      </c>
      <c r="AB286" s="1" t="s">
        <v>173</v>
      </c>
      <c r="AC286" s="1" t="s">
        <v>42</v>
      </c>
      <c r="AD286" t="s">
        <v>850</v>
      </c>
    </row>
    <row r="287" spans="1:30" x14ac:dyDescent="0.25">
      <c r="A287">
        <v>11</v>
      </c>
      <c r="B287" s="1" t="s">
        <v>58</v>
      </c>
      <c r="C287" s="1" t="s">
        <v>256</v>
      </c>
      <c r="D287" s="1" t="s">
        <v>257</v>
      </c>
      <c r="E287" s="1" t="s">
        <v>32</v>
      </c>
      <c r="F287" s="1" t="s">
        <v>32</v>
      </c>
      <c r="G287" s="1" t="s">
        <v>196</v>
      </c>
      <c r="H287" s="1" t="s">
        <v>197</v>
      </c>
      <c r="I287" s="1" t="s">
        <v>191</v>
      </c>
      <c r="J287" s="1" t="s">
        <v>192</v>
      </c>
      <c r="K287">
        <v>114</v>
      </c>
      <c r="L287" s="1" t="s">
        <v>198</v>
      </c>
      <c r="M287" s="1" t="s">
        <v>38</v>
      </c>
      <c r="N287" t="s">
        <v>39</v>
      </c>
      <c r="O287" t="s">
        <v>39</v>
      </c>
      <c r="P287">
        <v>21500</v>
      </c>
      <c r="Q287">
        <v>0</v>
      </c>
      <c r="R287">
        <v>0.61617471863848472</v>
      </c>
      <c r="S287">
        <v>0</v>
      </c>
      <c r="T287" s="1" t="s">
        <v>194</v>
      </c>
      <c r="U287">
        <v>1</v>
      </c>
      <c r="V287">
        <v>1</v>
      </c>
      <c r="W287">
        <v>0.93630816115801618</v>
      </c>
      <c r="X287">
        <v>0</v>
      </c>
      <c r="Y287" t="b">
        <v>0</v>
      </c>
      <c r="Z287" t="b">
        <v>0</v>
      </c>
      <c r="AA287" s="1" t="s">
        <v>54</v>
      </c>
      <c r="AB287" s="1" t="s">
        <v>173</v>
      </c>
      <c r="AC287" s="1" t="s">
        <v>42</v>
      </c>
      <c r="AD287" t="s">
        <v>850</v>
      </c>
    </row>
    <row r="288" spans="1:30" x14ac:dyDescent="0.25">
      <c r="A288">
        <v>11</v>
      </c>
      <c r="B288" s="1" t="s">
        <v>58</v>
      </c>
      <c r="C288" s="1" t="s">
        <v>258</v>
      </c>
      <c r="D288" s="1" t="s">
        <v>259</v>
      </c>
      <c r="E288" s="1" t="s">
        <v>32</v>
      </c>
      <c r="F288" s="1" t="s">
        <v>32</v>
      </c>
      <c r="G288" s="1" t="s">
        <v>196</v>
      </c>
      <c r="H288" s="1" t="s">
        <v>197</v>
      </c>
      <c r="I288" s="1" t="s">
        <v>191</v>
      </c>
      <c r="J288" s="1" t="s">
        <v>192</v>
      </c>
      <c r="K288">
        <v>114</v>
      </c>
      <c r="L288" s="1" t="s">
        <v>198</v>
      </c>
      <c r="M288" s="1" t="s">
        <v>38</v>
      </c>
      <c r="N288" t="s">
        <v>39</v>
      </c>
      <c r="O288" t="s">
        <v>39</v>
      </c>
      <c r="P288">
        <v>7900</v>
      </c>
      <c r="Q288">
        <v>0</v>
      </c>
      <c r="R288">
        <v>0.6230483460559797</v>
      </c>
      <c r="S288">
        <v>0</v>
      </c>
      <c r="T288" s="1" t="s">
        <v>194</v>
      </c>
      <c r="U288">
        <v>1</v>
      </c>
      <c r="V288">
        <v>1</v>
      </c>
      <c r="W288">
        <v>0.93612882374957951</v>
      </c>
      <c r="X288">
        <v>0</v>
      </c>
      <c r="Y288" t="b">
        <v>0</v>
      </c>
      <c r="Z288" t="b">
        <v>0</v>
      </c>
      <c r="AA288" s="1" t="s">
        <v>54</v>
      </c>
      <c r="AB288" s="1" t="s">
        <v>55</v>
      </c>
      <c r="AC288" s="1" t="s">
        <v>42</v>
      </c>
      <c r="AD288" t="s">
        <v>850</v>
      </c>
    </row>
    <row r="289" spans="1:30" x14ac:dyDescent="0.25">
      <c r="A289">
        <v>11</v>
      </c>
      <c r="B289" s="1" t="s">
        <v>58</v>
      </c>
      <c r="C289" s="1" t="s">
        <v>260</v>
      </c>
      <c r="D289" s="1" t="s">
        <v>261</v>
      </c>
      <c r="E289" s="1" t="s">
        <v>32</v>
      </c>
      <c r="F289" s="1" t="s">
        <v>32</v>
      </c>
      <c r="G289" s="1" t="s">
        <v>196</v>
      </c>
      <c r="H289" s="1" t="s">
        <v>197</v>
      </c>
      <c r="I289" s="1" t="s">
        <v>191</v>
      </c>
      <c r="J289" s="1" t="s">
        <v>192</v>
      </c>
      <c r="K289">
        <v>114</v>
      </c>
      <c r="L289" s="1" t="s">
        <v>198</v>
      </c>
      <c r="M289" s="1" t="s">
        <v>38</v>
      </c>
      <c r="N289" t="s">
        <v>39</v>
      </c>
      <c r="O289" t="s">
        <v>39</v>
      </c>
      <c r="P289">
        <v>2900</v>
      </c>
      <c r="Q289">
        <v>0</v>
      </c>
      <c r="R289">
        <v>0.62380512820512823</v>
      </c>
      <c r="S289">
        <v>0</v>
      </c>
      <c r="T289" s="1" t="s">
        <v>194</v>
      </c>
      <c r="U289">
        <v>1</v>
      </c>
      <c r="V289">
        <v>1</v>
      </c>
      <c r="W289">
        <v>0.93683718521232184</v>
      </c>
      <c r="X289">
        <v>0</v>
      </c>
      <c r="Y289" t="b">
        <v>0</v>
      </c>
      <c r="Z289" t="b">
        <v>0</v>
      </c>
      <c r="AA289" s="1" t="s">
        <v>54</v>
      </c>
      <c r="AB289" s="1" t="s">
        <v>55</v>
      </c>
      <c r="AC289" s="1" t="s">
        <v>42</v>
      </c>
      <c r="AD289" t="s">
        <v>850</v>
      </c>
    </row>
    <row r="290" spans="1:30" x14ac:dyDescent="0.25">
      <c r="A290">
        <v>11</v>
      </c>
      <c r="B290" s="1" t="s">
        <v>58</v>
      </c>
      <c r="C290" s="1" t="s">
        <v>262</v>
      </c>
      <c r="D290" s="1" t="s">
        <v>263</v>
      </c>
      <c r="E290" s="1" t="s">
        <v>32</v>
      </c>
      <c r="F290" s="1" t="s">
        <v>32</v>
      </c>
      <c r="G290" s="1" t="s">
        <v>196</v>
      </c>
      <c r="H290" s="1" t="s">
        <v>197</v>
      </c>
      <c r="I290" s="1" t="s">
        <v>191</v>
      </c>
      <c r="J290" s="1" t="s">
        <v>192</v>
      </c>
      <c r="K290">
        <v>114</v>
      </c>
      <c r="L290" s="1" t="s">
        <v>198</v>
      </c>
      <c r="M290" s="1" t="s">
        <v>38</v>
      </c>
      <c r="N290" t="s">
        <v>39</v>
      </c>
      <c r="O290" t="s">
        <v>39</v>
      </c>
      <c r="P290">
        <v>1800</v>
      </c>
      <c r="Q290">
        <v>0</v>
      </c>
      <c r="R290">
        <v>0.680215652173913</v>
      </c>
      <c r="S290">
        <v>0</v>
      </c>
      <c r="T290" s="1" t="s">
        <v>194</v>
      </c>
      <c r="U290">
        <v>1</v>
      </c>
      <c r="V290">
        <v>1</v>
      </c>
      <c r="W290">
        <v>0.92237021334735503</v>
      </c>
      <c r="X290">
        <v>0</v>
      </c>
      <c r="Y290" t="b">
        <v>0</v>
      </c>
      <c r="Z290" t="b">
        <v>0</v>
      </c>
      <c r="AA290" s="1" t="s">
        <v>54</v>
      </c>
      <c r="AB290" s="1" t="s">
        <v>55</v>
      </c>
      <c r="AC290" s="1" t="s">
        <v>42</v>
      </c>
      <c r="AD290" t="s">
        <v>850</v>
      </c>
    </row>
    <row r="291" spans="1:30" x14ac:dyDescent="0.25">
      <c r="A291">
        <v>11</v>
      </c>
      <c r="B291" s="1" t="s">
        <v>58</v>
      </c>
      <c r="C291" s="1" t="s">
        <v>264</v>
      </c>
      <c r="D291" s="1" t="s">
        <v>265</v>
      </c>
      <c r="E291" s="1" t="s">
        <v>32</v>
      </c>
      <c r="F291" s="1" t="s">
        <v>32</v>
      </c>
      <c r="G291" s="1" t="s">
        <v>196</v>
      </c>
      <c r="H291" s="1" t="s">
        <v>197</v>
      </c>
      <c r="I291" s="1" t="s">
        <v>191</v>
      </c>
      <c r="J291" s="1" t="s">
        <v>192</v>
      </c>
      <c r="K291">
        <v>114</v>
      </c>
      <c r="L291" s="1" t="s">
        <v>198</v>
      </c>
      <c r="M291" s="1" t="s">
        <v>38</v>
      </c>
      <c r="N291" t="s">
        <v>39</v>
      </c>
      <c r="O291" t="s">
        <v>39</v>
      </c>
      <c r="P291">
        <v>9400</v>
      </c>
      <c r="Q291">
        <v>0</v>
      </c>
      <c r="R291">
        <v>0.6228022082018928</v>
      </c>
      <c r="S291">
        <v>0</v>
      </c>
      <c r="T291" s="1" t="s">
        <v>194</v>
      </c>
      <c r="U291">
        <v>1</v>
      </c>
      <c r="V291">
        <v>1</v>
      </c>
      <c r="W291">
        <v>0.93682307135902132</v>
      </c>
      <c r="X291">
        <v>0</v>
      </c>
      <c r="Y291" t="b">
        <v>0</v>
      </c>
      <c r="Z291" t="b">
        <v>0</v>
      </c>
      <c r="AA291" s="1" t="s">
        <v>54</v>
      </c>
      <c r="AB291" s="1" t="s">
        <v>55</v>
      </c>
      <c r="AC291" s="1" t="s">
        <v>42</v>
      </c>
      <c r="AD291" t="s">
        <v>850</v>
      </c>
    </row>
    <row r="292" spans="1:30" x14ac:dyDescent="0.25">
      <c r="A292">
        <v>11</v>
      </c>
      <c r="B292" s="1" t="s">
        <v>58</v>
      </c>
      <c r="C292" s="1" t="s">
        <v>163</v>
      </c>
      <c r="D292" s="1" t="s">
        <v>164</v>
      </c>
      <c r="E292" s="1" t="s">
        <v>32</v>
      </c>
      <c r="F292" s="1" t="s">
        <v>32</v>
      </c>
      <c r="G292" s="1" t="s">
        <v>196</v>
      </c>
      <c r="H292" s="1" t="s">
        <v>197</v>
      </c>
      <c r="I292" s="1" t="s">
        <v>191</v>
      </c>
      <c r="J292" s="1" t="s">
        <v>192</v>
      </c>
      <c r="K292">
        <v>114</v>
      </c>
      <c r="L292" s="1" t="s">
        <v>198</v>
      </c>
      <c r="M292" s="1" t="s">
        <v>38</v>
      </c>
      <c r="N292" t="s">
        <v>39</v>
      </c>
      <c r="O292" t="s">
        <v>39</v>
      </c>
      <c r="P292">
        <v>15300</v>
      </c>
      <c r="Q292">
        <v>0</v>
      </c>
      <c r="R292">
        <v>0.6174134299516908</v>
      </c>
      <c r="S292">
        <v>0</v>
      </c>
      <c r="T292" s="1" t="s">
        <v>194</v>
      </c>
      <c r="U292">
        <v>1</v>
      </c>
      <c r="V292">
        <v>1</v>
      </c>
      <c r="W292">
        <v>0.93727684370387054</v>
      </c>
      <c r="X292">
        <v>0</v>
      </c>
      <c r="Y292" t="b">
        <v>0</v>
      </c>
      <c r="Z292" t="b">
        <v>0</v>
      </c>
      <c r="AA292" s="1" t="s">
        <v>54</v>
      </c>
      <c r="AB292" s="1" t="s">
        <v>55</v>
      </c>
      <c r="AC292" s="1" t="s">
        <v>42</v>
      </c>
      <c r="AD292" t="s">
        <v>850</v>
      </c>
    </row>
    <row r="293" spans="1:30" x14ac:dyDescent="0.25">
      <c r="A293">
        <v>11</v>
      </c>
      <c r="B293" s="1" t="s">
        <v>58</v>
      </c>
      <c r="C293" s="1" t="s">
        <v>82</v>
      </c>
      <c r="D293" s="1" t="s">
        <v>83</v>
      </c>
      <c r="E293" s="1" t="s">
        <v>32</v>
      </c>
      <c r="F293" s="1" t="s">
        <v>32</v>
      </c>
      <c r="G293" s="1" t="s">
        <v>196</v>
      </c>
      <c r="H293" s="1" t="s">
        <v>197</v>
      </c>
      <c r="I293" s="1" t="s">
        <v>191</v>
      </c>
      <c r="J293" s="1" t="s">
        <v>192</v>
      </c>
      <c r="K293">
        <v>114</v>
      </c>
      <c r="L293" s="1" t="s">
        <v>198</v>
      </c>
      <c r="M293" s="1" t="s">
        <v>38</v>
      </c>
      <c r="N293" t="s">
        <v>39</v>
      </c>
      <c r="O293" t="s">
        <v>39</v>
      </c>
      <c r="P293">
        <v>10100</v>
      </c>
      <c r="Q293">
        <v>0</v>
      </c>
      <c r="R293">
        <v>0.62580367647058821</v>
      </c>
      <c r="S293">
        <v>0</v>
      </c>
      <c r="T293" s="1" t="s">
        <v>194</v>
      </c>
      <c r="U293">
        <v>1</v>
      </c>
      <c r="V293">
        <v>1</v>
      </c>
      <c r="W293">
        <v>0.93668289845791197</v>
      </c>
      <c r="X293">
        <v>0</v>
      </c>
      <c r="Y293" t="b">
        <v>0</v>
      </c>
      <c r="Z293" t="b">
        <v>0</v>
      </c>
      <c r="AA293" s="1" t="s">
        <v>54</v>
      </c>
      <c r="AB293" s="1" t="s">
        <v>55</v>
      </c>
      <c r="AC293" s="1" t="s">
        <v>42</v>
      </c>
      <c r="AD293" t="s">
        <v>850</v>
      </c>
    </row>
    <row r="294" spans="1:30" x14ac:dyDescent="0.25">
      <c r="A294">
        <v>11</v>
      </c>
      <c r="B294" s="1" t="s">
        <v>58</v>
      </c>
      <c r="C294" s="1" t="s">
        <v>59</v>
      </c>
      <c r="D294" s="1" t="s">
        <v>60</v>
      </c>
      <c r="E294" s="1" t="s">
        <v>32</v>
      </c>
      <c r="F294" s="1" t="s">
        <v>32</v>
      </c>
      <c r="G294" s="1" t="s">
        <v>196</v>
      </c>
      <c r="H294" s="1" t="s">
        <v>197</v>
      </c>
      <c r="I294" s="1" t="s">
        <v>191</v>
      </c>
      <c r="J294" s="1" t="s">
        <v>192</v>
      </c>
      <c r="K294">
        <v>114</v>
      </c>
      <c r="L294" s="1" t="s">
        <v>198</v>
      </c>
      <c r="M294" s="1" t="s">
        <v>38</v>
      </c>
      <c r="N294" t="s">
        <v>39</v>
      </c>
      <c r="O294" t="s">
        <v>39</v>
      </c>
      <c r="P294">
        <v>39400</v>
      </c>
      <c r="Q294">
        <v>0</v>
      </c>
      <c r="R294">
        <v>0.61324529076056544</v>
      </c>
      <c r="S294">
        <v>0</v>
      </c>
      <c r="T294" s="1" t="s">
        <v>194</v>
      </c>
      <c r="U294">
        <v>1</v>
      </c>
      <c r="V294">
        <v>1</v>
      </c>
      <c r="W294">
        <v>0.93757152251472631</v>
      </c>
      <c r="X294">
        <v>0</v>
      </c>
      <c r="Y294" t="b">
        <v>0</v>
      </c>
      <c r="Z294" t="b">
        <v>0</v>
      </c>
      <c r="AA294" s="1" t="s">
        <v>62</v>
      </c>
      <c r="AB294" s="1" t="s">
        <v>55</v>
      </c>
      <c r="AC294" s="1" t="s">
        <v>42</v>
      </c>
      <c r="AD294" t="s">
        <v>850</v>
      </c>
    </row>
    <row r="295" spans="1:30" x14ac:dyDescent="0.25">
      <c r="A295">
        <v>11</v>
      </c>
      <c r="B295" s="1" t="s">
        <v>58</v>
      </c>
      <c r="C295" s="1" t="s">
        <v>266</v>
      </c>
      <c r="D295" s="1" t="s">
        <v>267</v>
      </c>
      <c r="E295" s="1" t="s">
        <v>32</v>
      </c>
      <c r="F295" s="1" t="s">
        <v>32</v>
      </c>
      <c r="G295" s="1" t="s">
        <v>196</v>
      </c>
      <c r="H295" s="1" t="s">
        <v>197</v>
      </c>
      <c r="I295" s="1" t="s">
        <v>191</v>
      </c>
      <c r="J295" s="1" t="s">
        <v>192</v>
      </c>
      <c r="K295">
        <v>114</v>
      </c>
      <c r="L295" s="1" t="s">
        <v>198</v>
      </c>
      <c r="M295" s="1" t="s">
        <v>38</v>
      </c>
      <c r="N295" t="s">
        <v>39</v>
      </c>
      <c r="O295" t="s">
        <v>39</v>
      </c>
      <c r="P295">
        <v>32000</v>
      </c>
      <c r="Q295">
        <v>0</v>
      </c>
      <c r="R295">
        <v>0.61351805236564083</v>
      </c>
      <c r="S295">
        <v>0</v>
      </c>
      <c r="T295" s="1" t="s">
        <v>194</v>
      </c>
      <c r="U295">
        <v>1</v>
      </c>
      <c r="V295">
        <v>1</v>
      </c>
      <c r="W295">
        <v>0.93736884466699133</v>
      </c>
      <c r="X295">
        <v>0</v>
      </c>
      <c r="Y295" t="b">
        <v>0</v>
      </c>
      <c r="Z295" t="b">
        <v>0</v>
      </c>
      <c r="AA295" s="1" t="s">
        <v>62</v>
      </c>
      <c r="AB295" s="1" t="s">
        <v>55</v>
      </c>
      <c r="AC295" s="1" t="s">
        <v>42</v>
      </c>
      <c r="AD295" t="s">
        <v>850</v>
      </c>
    </row>
    <row r="296" spans="1:30" x14ac:dyDescent="0.25">
      <c r="A296">
        <v>11</v>
      </c>
      <c r="B296" s="1" t="s">
        <v>58</v>
      </c>
      <c r="C296" s="1" t="s">
        <v>268</v>
      </c>
      <c r="D296" s="1" t="s">
        <v>269</v>
      </c>
      <c r="E296" s="1" t="s">
        <v>32</v>
      </c>
      <c r="F296" s="1" t="s">
        <v>32</v>
      </c>
      <c r="G296" s="1" t="s">
        <v>196</v>
      </c>
      <c r="H296" s="1" t="s">
        <v>197</v>
      </c>
      <c r="I296" s="1" t="s">
        <v>191</v>
      </c>
      <c r="J296" s="1" t="s">
        <v>192</v>
      </c>
      <c r="K296">
        <v>114</v>
      </c>
      <c r="L296" s="1" t="s">
        <v>198</v>
      </c>
      <c r="M296" s="1" t="s">
        <v>38</v>
      </c>
      <c r="N296" t="s">
        <v>39</v>
      </c>
      <c r="O296" t="s">
        <v>39</v>
      </c>
      <c r="P296">
        <v>26600</v>
      </c>
      <c r="Q296">
        <v>0</v>
      </c>
      <c r="R296">
        <v>0.6163046866364541</v>
      </c>
      <c r="S296">
        <v>0</v>
      </c>
      <c r="T296" s="1" t="s">
        <v>194</v>
      </c>
      <c r="U296">
        <v>1</v>
      </c>
      <c r="V296">
        <v>1</v>
      </c>
      <c r="W296">
        <v>0.93674222528610207</v>
      </c>
      <c r="X296">
        <v>0</v>
      </c>
      <c r="Y296" t="b">
        <v>0</v>
      </c>
      <c r="Z296" t="b">
        <v>0</v>
      </c>
      <c r="AA296" s="1" t="s">
        <v>54</v>
      </c>
      <c r="AB296" s="1" t="s">
        <v>173</v>
      </c>
      <c r="AC296" s="1" t="s">
        <v>42</v>
      </c>
      <c r="AD296" t="s">
        <v>850</v>
      </c>
    </row>
    <row r="297" spans="1:30" x14ac:dyDescent="0.25">
      <c r="A297">
        <v>11</v>
      </c>
      <c r="B297" s="1" t="s">
        <v>58</v>
      </c>
      <c r="C297" s="1" t="s">
        <v>270</v>
      </c>
      <c r="D297" s="1" t="s">
        <v>271</v>
      </c>
      <c r="E297" s="1" t="s">
        <v>32</v>
      </c>
      <c r="F297" s="1" t="s">
        <v>32</v>
      </c>
      <c r="G297" s="1" t="s">
        <v>196</v>
      </c>
      <c r="H297" s="1" t="s">
        <v>197</v>
      </c>
      <c r="I297" s="1" t="s">
        <v>191</v>
      </c>
      <c r="J297" s="1" t="s">
        <v>192</v>
      </c>
      <c r="K297">
        <v>114</v>
      </c>
      <c r="L297" s="1" t="s">
        <v>198</v>
      </c>
      <c r="M297" s="1" t="s">
        <v>38</v>
      </c>
      <c r="N297" t="s">
        <v>39</v>
      </c>
      <c r="O297" t="s">
        <v>39</v>
      </c>
      <c r="P297">
        <v>1500</v>
      </c>
      <c r="Q297">
        <v>0</v>
      </c>
      <c r="R297">
        <v>0.65457435897435901</v>
      </c>
      <c r="S297">
        <v>0</v>
      </c>
      <c r="T297" s="1" t="s">
        <v>194</v>
      </c>
      <c r="U297">
        <v>1</v>
      </c>
      <c r="V297">
        <v>1</v>
      </c>
      <c r="W297">
        <v>0.93801179015751202</v>
      </c>
      <c r="X297">
        <v>0</v>
      </c>
      <c r="Y297" t="b">
        <v>0</v>
      </c>
      <c r="Z297" t="b">
        <v>0</v>
      </c>
      <c r="AA297" s="1" t="s">
        <v>54</v>
      </c>
      <c r="AB297" s="1" t="s">
        <v>55</v>
      </c>
      <c r="AC297" s="1" t="s">
        <v>42</v>
      </c>
      <c r="AD297" t="s">
        <v>850</v>
      </c>
    </row>
    <row r="298" spans="1:30" x14ac:dyDescent="0.25">
      <c r="A298">
        <v>11</v>
      </c>
      <c r="B298" s="1" t="s">
        <v>58</v>
      </c>
      <c r="C298" s="1" t="s">
        <v>272</v>
      </c>
      <c r="D298" s="1" t="s">
        <v>273</v>
      </c>
      <c r="E298" s="1" t="s">
        <v>32</v>
      </c>
      <c r="F298" s="1" t="s">
        <v>32</v>
      </c>
      <c r="G298" s="1" t="s">
        <v>196</v>
      </c>
      <c r="H298" s="1" t="s">
        <v>197</v>
      </c>
      <c r="I298" s="1" t="s">
        <v>191</v>
      </c>
      <c r="J298" s="1" t="s">
        <v>192</v>
      </c>
      <c r="K298">
        <v>114</v>
      </c>
      <c r="L298" s="1" t="s">
        <v>198</v>
      </c>
      <c r="M298" s="1" t="s">
        <v>38</v>
      </c>
      <c r="N298" t="s">
        <v>39</v>
      </c>
      <c r="O298" t="s">
        <v>39</v>
      </c>
      <c r="P298">
        <v>7400</v>
      </c>
      <c r="Q298">
        <v>0</v>
      </c>
      <c r="R298">
        <v>0.61621539999999997</v>
      </c>
      <c r="S298">
        <v>0</v>
      </c>
      <c r="T298" s="1" t="s">
        <v>194</v>
      </c>
      <c r="U298">
        <v>1</v>
      </c>
      <c r="V298">
        <v>1</v>
      </c>
      <c r="W298">
        <v>0.93812705905413352</v>
      </c>
      <c r="X298">
        <v>0</v>
      </c>
      <c r="Y298" t="b">
        <v>0</v>
      </c>
      <c r="Z298" t="b">
        <v>0</v>
      </c>
      <c r="AA298" s="1" t="s">
        <v>54</v>
      </c>
      <c r="AB298" s="1" t="s">
        <v>55</v>
      </c>
      <c r="AC298" s="1" t="s">
        <v>42</v>
      </c>
      <c r="AD298" t="s">
        <v>850</v>
      </c>
    </row>
    <row r="299" spans="1:30" x14ac:dyDescent="0.25">
      <c r="A299">
        <v>11</v>
      </c>
      <c r="B299" s="1" t="s">
        <v>58</v>
      </c>
      <c r="C299" s="1" t="s">
        <v>274</v>
      </c>
      <c r="D299" s="1" t="s">
        <v>275</v>
      </c>
      <c r="E299" s="1" t="s">
        <v>32</v>
      </c>
      <c r="F299" s="1" t="s">
        <v>32</v>
      </c>
      <c r="G299" s="1" t="s">
        <v>196</v>
      </c>
      <c r="H299" s="1" t="s">
        <v>197</v>
      </c>
      <c r="I299" s="1" t="s">
        <v>191</v>
      </c>
      <c r="J299" s="1" t="s">
        <v>192</v>
      </c>
      <c r="K299">
        <v>114</v>
      </c>
      <c r="L299" s="1" t="s">
        <v>198</v>
      </c>
      <c r="M299" s="1" t="s">
        <v>38</v>
      </c>
      <c r="N299" t="s">
        <v>39</v>
      </c>
      <c r="O299" t="s">
        <v>39</v>
      </c>
      <c r="P299">
        <v>400</v>
      </c>
      <c r="Q299">
        <v>0</v>
      </c>
      <c r="R299">
        <v>0.98930909090909092</v>
      </c>
      <c r="S299">
        <v>0</v>
      </c>
      <c r="T299" s="1" t="s">
        <v>194</v>
      </c>
      <c r="U299">
        <v>1</v>
      </c>
      <c r="V299">
        <v>1</v>
      </c>
      <c r="W299">
        <v>0.88575293386465836</v>
      </c>
      <c r="X299">
        <v>0</v>
      </c>
      <c r="Y299" t="b">
        <v>0</v>
      </c>
      <c r="Z299" t="b">
        <v>0</v>
      </c>
      <c r="AA299" s="1" t="s">
        <v>54</v>
      </c>
      <c r="AB299" s="1" t="s">
        <v>55</v>
      </c>
      <c r="AC299" s="1" t="s">
        <v>42</v>
      </c>
      <c r="AD299" t="s">
        <v>850</v>
      </c>
    </row>
    <row r="300" spans="1:30" x14ac:dyDescent="0.25">
      <c r="A300">
        <v>12</v>
      </c>
      <c r="B300" s="1" t="s">
        <v>63</v>
      </c>
      <c r="C300" s="1" t="s">
        <v>276</v>
      </c>
      <c r="D300" s="1" t="s">
        <v>277</v>
      </c>
      <c r="E300" s="1" t="s">
        <v>32</v>
      </c>
      <c r="F300" s="1" t="s">
        <v>32</v>
      </c>
      <c r="G300" s="1" t="s">
        <v>196</v>
      </c>
      <c r="H300" s="1" t="s">
        <v>197</v>
      </c>
      <c r="I300" s="1" t="s">
        <v>191</v>
      </c>
      <c r="J300" s="1" t="s">
        <v>192</v>
      </c>
      <c r="K300">
        <v>114</v>
      </c>
      <c r="L300" s="1" t="s">
        <v>198</v>
      </c>
      <c r="M300" s="1" t="s">
        <v>38</v>
      </c>
      <c r="N300" t="s">
        <v>39</v>
      </c>
      <c r="O300" t="s">
        <v>39</v>
      </c>
      <c r="P300">
        <v>7300</v>
      </c>
      <c r="Q300">
        <v>0</v>
      </c>
      <c r="R300">
        <v>0.62367148381844084</v>
      </c>
      <c r="S300">
        <v>0</v>
      </c>
      <c r="T300" s="1" t="s">
        <v>194</v>
      </c>
      <c r="U300">
        <v>0</v>
      </c>
      <c r="V300">
        <v>1</v>
      </c>
      <c r="W300">
        <v>0.93732056444586742</v>
      </c>
      <c r="X300">
        <v>0</v>
      </c>
      <c r="Y300" t="b">
        <v>0</v>
      </c>
      <c r="Z300" t="b">
        <v>0</v>
      </c>
      <c r="AA300" s="1" t="s">
        <v>66</v>
      </c>
      <c r="AB300" s="1" t="s">
        <v>66</v>
      </c>
      <c r="AC300" s="1" t="s">
        <v>42</v>
      </c>
      <c r="AD300" t="s">
        <v>66</v>
      </c>
    </row>
    <row r="301" spans="1:30" x14ac:dyDescent="0.25">
      <c r="A301">
        <v>12</v>
      </c>
      <c r="B301" s="1" t="s">
        <v>63</v>
      </c>
      <c r="C301" s="1" t="s">
        <v>174</v>
      </c>
      <c r="D301" s="1" t="s">
        <v>175</v>
      </c>
      <c r="E301" s="1" t="s">
        <v>32</v>
      </c>
      <c r="F301" s="1" t="s">
        <v>32</v>
      </c>
      <c r="G301" s="1" t="s">
        <v>196</v>
      </c>
      <c r="H301" s="1" t="s">
        <v>197</v>
      </c>
      <c r="I301" s="1" t="s">
        <v>191</v>
      </c>
      <c r="J301" s="1" t="s">
        <v>192</v>
      </c>
      <c r="K301">
        <v>114</v>
      </c>
      <c r="L301" s="1" t="s">
        <v>198</v>
      </c>
      <c r="M301" s="1" t="s">
        <v>38</v>
      </c>
      <c r="N301" t="s">
        <v>39</v>
      </c>
      <c r="O301" t="s">
        <v>39</v>
      </c>
      <c r="P301">
        <v>2400</v>
      </c>
      <c r="Q301">
        <v>0</v>
      </c>
      <c r="R301">
        <v>0.69757877813504821</v>
      </c>
      <c r="S301">
        <v>0</v>
      </c>
      <c r="T301" s="1" t="s">
        <v>194</v>
      </c>
      <c r="U301">
        <v>0</v>
      </c>
      <c r="V301">
        <v>1</v>
      </c>
      <c r="W301">
        <v>0.92423481902539462</v>
      </c>
      <c r="X301">
        <v>0</v>
      </c>
      <c r="Y301" t="b">
        <v>0</v>
      </c>
      <c r="Z301" t="b">
        <v>0</v>
      </c>
      <c r="AA301" s="1" t="s">
        <v>66</v>
      </c>
      <c r="AB301" s="1" t="s">
        <v>66</v>
      </c>
      <c r="AC301" s="1" t="s">
        <v>42</v>
      </c>
      <c r="AD301" t="s">
        <v>66</v>
      </c>
    </row>
    <row r="302" spans="1:30" x14ac:dyDescent="0.25">
      <c r="A302">
        <v>12</v>
      </c>
      <c r="B302" s="1" t="s">
        <v>63</v>
      </c>
      <c r="C302" s="1" t="s">
        <v>278</v>
      </c>
      <c r="D302" s="1" t="s">
        <v>279</v>
      </c>
      <c r="E302" s="1" t="s">
        <v>32</v>
      </c>
      <c r="F302" s="1" t="s">
        <v>32</v>
      </c>
      <c r="G302" s="1" t="s">
        <v>196</v>
      </c>
      <c r="H302" s="1" t="s">
        <v>197</v>
      </c>
      <c r="I302" s="1" t="s">
        <v>191</v>
      </c>
      <c r="J302" s="1" t="s">
        <v>192</v>
      </c>
      <c r="K302">
        <v>114</v>
      </c>
      <c r="L302" s="1" t="s">
        <v>198</v>
      </c>
      <c r="M302" s="1" t="s">
        <v>38</v>
      </c>
      <c r="N302" t="s">
        <v>39</v>
      </c>
      <c r="O302" t="s">
        <v>39</v>
      </c>
      <c r="P302">
        <v>19000</v>
      </c>
      <c r="Q302">
        <v>0</v>
      </c>
      <c r="R302">
        <v>0.61323962920046349</v>
      </c>
      <c r="S302">
        <v>0</v>
      </c>
      <c r="T302" s="1" t="s">
        <v>194</v>
      </c>
      <c r="U302">
        <v>0</v>
      </c>
      <c r="V302">
        <v>1</v>
      </c>
      <c r="W302">
        <v>0.93774956140974641</v>
      </c>
      <c r="X302">
        <v>0</v>
      </c>
      <c r="Y302" t="b">
        <v>0</v>
      </c>
      <c r="Z302" t="b">
        <v>0</v>
      </c>
      <c r="AA302" s="1" t="s">
        <v>66</v>
      </c>
      <c r="AB302" s="1" t="s">
        <v>66</v>
      </c>
      <c r="AC302" s="1" t="s">
        <v>42</v>
      </c>
      <c r="AD302" t="s">
        <v>66</v>
      </c>
    </row>
    <row r="303" spans="1:30" x14ac:dyDescent="0.25">
      <c r="A303">
        <v>12</v>
      </c>
      <c r="B303" s="1" t="s">
        <v>63</v>
      </c>
      <c r="C303" s="1" t="s">
        <v>280</v>
      </c>
      <c r="D303" s="1" t="s">
        <v>281</v>
      </c>
      <c r="E303" s="1" t="s">
        <v>32</v>
      </c>
      <c r="F303" s="1" t="s">
        <v>32</v>
      </c>
      <c r="G303" s="1" t="s">
        <v>196</v>
      </c>
      <c r="H303" s="1" t="s">
        <v>197</v>
      </c>
      <c r="I303" s="1" t="s">
        <v>191</v>
      </c>
      <c r="J303" s="1" t="s">
        <v>192</v>
      </c>
      <c r="K303">
        <v>114</v>
      </c>
      <c r="L303" s="1" t="s">
        <v>198</v>
      </c>
      <c r="M303" s="1" t="s">
        <v>38</v>
      </c>
      <c r="N303" t="s">
        <v>39</v>
      </c>
      <c r="O303" t="s">
        <v>39</v>
      </c>
      <c r="P303">
        <v>6700</v>
      </c>
      <c r="Q303">
        <v>0</v>
      </c>
      <c r="R303">
        <v>0.6305510067114094</v>
      </c>
      <c r="S303">
        <v>0</v>
      </c>
      <c r="T303" s="1" t="s">
        <v>194</v>
      </c>
      <c r="U303">
        <v>0</v>
      </c>
      <c r="V303">
        <v>1</v>
      </c>
      <c r="W303">
        <v>0.93825943467868766</v>
      </c>
      <c r="X303">
        <v>0</v>
      </c>
      <c r="Y303" t="b">
        <v>0</v>
      </c>
      <c r="Z303" t="b">
        <v>0</v>
      </c>
      <c r="AA303" s="1" t="s">
        <v>66</v>
      </c>
      <c r="AB303" s="1" t="s">
        <v>66</v>
      </c>
      <c r="AC303" s="1" t="s">
        <v>42</v>
      </c>
      <c r="AD303" t="s">
        <v>66</v>
      </c>
    </row>
    <row r="304" spans="1:30" x14ac:dyDescent="0.25">
      <c r="A304">
        <v>12</v>
      </c>
      <c r="B304" s="1" t="s">
        <v>63</v>
      </c>
      <c r="C304" s="1" t="s">
        <v>64</v>
      </c>
      <c r="D304" s="1" t="s">
        <v>65</v>
      </c>
      <c r="E304" s="1" t="s">
        <v>32</v>
      </c>
      <c r="F304" s="1" t="s">
        <v>32</v>
      </c>
      <c r="G304" s="1" t="s">
        <v>196</v>
      </c>
      <c r="H304" s="1" t="s">
        <v>197</v>
      </c>
      <c r="I304" s="1" t="s">
        <v>191</v>
      </c>
      <c r="J304" s="1" t="s">
        <v>192</v>
      </c>
      <c r="K304">
        <v>114</v>
      </c>
      <c r="L304" s="1" t="s">
        <v>198</v>
      </c>
      <c r="M304" s="1" t="s">
        <v>38</v>
      </c>
      <c r="N304" t="s">
        <v>39</v>
      </c>
      <c r="O304" t="s">
        <v>39</v>
      </c>
      <c r="P304">
        <v>10500</v>
      </c>
      <c r="Q304">
        <v>0</v>
      </c>
      <c r="R304">
        <v>0.62599123365146692</v>
      </c>
      <c r="S304">
        <v>0</v>
      </c>
      <c r="T304" s="1" t="s">
        <v>194</v>
      </c>
      <c r="U304">
        <v>0</v>
      </c>
      <c r="V304">
        <v>1</v>
      </c>
      <c r="W304">
        <v>0.93478160489948414</v>
      </c>
      <c r="X304">
        <v>0</v>
      </c>
      <c r="Y304" t="b">
        <v>0</v>
      </c>
      <c r="Z304" t="b">
        <v>0</v>
      </c>
      <c r="AA304" s="1" t="s">
        <v>66</v>
      </c>
      <c r="AB304" s="1" t="s">
        <v>66</v>
      </c>
      <c r="AC304" s="1" t="s">
        <v>42</v>
      </c>
      <c r="AD304" t="s">
        <v>66</v>
      </c>
    </row>
    <row r="305" spans="1:30" x14ac:dyDescent="0.25">
      <c r="A305">
        <v>12</v>
      </c>
      <c r="B305" s="1" t="s">
        <v>63</v>
      </c>
      <c r="C305" s="1" t="s">
        <v>147</v>
      </c>
      <c r="D305" s="1" t="s">
        <v>148</v>
      </c>
      <c r="E305" s="1" t="s">
        <v>32</v>
      </c>
      <c r="F305" s="1" t="s">
        <v>32</v>
      </c>
      <c r="G305" s="1" t="s">
        <v>196</v>
      </c>
      <c r="H305" s="1" t="s">
        <v>197</v>
      </c>
      <c r="I305" s="1" t="s">
        <v>191</v>
      </c>
      <c r="J305" s="1" t="s">
        <v>192</v>
      </c>
      <c r="K305">
        <v>114</v>
      </c>
      <c r="L305" s="1" t="s">
        <v>198</v>
      </c>
      <c r="M305" s="1" t="s">
        <v>38</v>
      </c>
      <c r="N305" t="s">
        <v>39</v>
      </c>
      <c r="O305" t="s">
        <v>39</v>
      </c>
      <c r="P305">
        <v>3900</v>
      </c>
      <c r="Q305">
        <v>0</v>
      </c>
      <c r="R305">
        <v>0.65052812500000001</v>
      </c>
      <c r="S305">
        <v>0</v>
      </c>
      <c r="T305" s="1" t="s">
        <v>194</v>
      </c>
      <c r="U305">
        <v>0</v>
      </c>
      <c r="V305">
        <v>1</v>
      </c>
      <c r="W305">
        <v>0.92899999810666667</v>
      </c>
      <c r="X305">
        <v>0</v>
      </c>
      <c r="Y305" t="b">
        <v>0</v>
      </c>
      <c r="Z305" t="b">
        <v>0</v>
      </c>
      <c r="AA305" s="1" t="s">
        <v>66</v>
      </c>
      <c r="AB305" s="1" t="s">
        <v>66</v>
      </c>
      <c r="AC305" s="1" t="s">
        <v>42</v>
      </c>
      <c r="AD305" t="s">
        <v>66</v>
      </c>
    </row>
    <row r="306" spans="1:30" x14ac:dyDescent="0.25">
      <c r="A306">
        <v>12</v>
      </c>
      <c r="B306" s="1" t="s">
        <v>63</v>
      </c>
      <c r="C306" s="1" t="s">
        <v>282</v>
      </c>
      <c r="D306" s="1" t="s">
        <v>283</v>
      </c>
      <c r="E306" s="1" t="s">
        <v>32</v>
      </c>
      <c r="F306" s="1" t="s">
        <v>32</v>
      </c>
      <c r="G306" s="1" t="s">
        <v>196</v>
      </c>
      <c r="H306" s="1" t="s">
        <v>197</v>
      </c>
      <c r="I306" s="1" t="s">
        <v>191</v>
      </c>
      <c r="J306" s="1" t="s">
        <v>192</v>
      </c>
      <c r="K306">
        <v>114</v>
      </c>
      <c r="L306" s="1" t="s">
        <v>198</v>
      </c>
      <c r="M306" s="1" t="s">
        <v>38</v>
      </c>
      <c r="N306" t="s">
        <v>39</v>
      </c>
      <c r="O306" t="s">
        <v>39</v>
      </c>
      <c r="P306">
        <v>1000</v>
      </c>
      <c r="Q306">
        <v>0</v>
      </c>
      <c r="R306">
        <v>0.81235892857142844</v>
      </c>
      <c r="S306">
        <v>0</v>
      </c>
      <c r="T306" s="1" t="s">
        <v>194</v>
      </c>
      <c r="U306">
        <v>0</v>
      </c>
      <c r="V306">
        <v>1</v>
      </c>
      <c r="W306">
        <v>0.90147016368761701</v>
      </c>
      <c r="X306">
        <v>0</v>
      </c>
      <c r="Y306" t="b">
        <v>0</v>
      </c>
      <c r="Z306" t="b">
        <v>0</v>
      </c>
      <c r="AA306" s="1" t="s">
        <v>66</v>
      </c>
      <c r="AB306" s="1" t="s">
        <v>66</v>
      </c>
      <c r="AC306" s="1" t="s">
        <v>42</v>
      </c>
      <c r="AD306" t="s">
        <v>66</v>
      </c>
    </row>
    <row r="307" spans="1:30" x14ac:dyDescent="0.25">
      <c r="A307">
        <v>12</v>
      </c>
      <c r="B307" s="1" t="s">
        <v>63</v>
      </c>
      <c r="C307" s="1" t="s">
        <v>284</v>
      </c>
      <c r="D307" s="1" t="s">
        <v>105</v>
      </c>
      <c r="E307" s="1" t="s">
        <v>32</v>
      </c>
      <c r="F307" s="1" t="s">
        <v>32</v>
      </c>
      <c r="G307" s="1" t="s">
        <v>196</v>
      </c>
      <c r="H307" s="1" t="s">
        <v>197</v>
      </c>
      <c r="I307" s="1" t="s">
        <v>191</v>
      </c>
      <c r="J307" s="1" t="s">
        <v>192</v>
      </c>
      <c r="K307">
        <v>114</v>
      </c>
      <c r="L307" s="1" t="s">
        <v>198</v>
      </c>
      <c r="M307" s="1" t="s">
        <v>38</v>
      </c>
      <c r="N307" t="s">
        <v>39</v>
      </c>
      <c r="O307" t="s">
        <v>39</v>
      </c>
      <c r="P307">
        <v>122600</v>
      </c>
      <c r="Q307">
        <v>0</v>
      </c>
      <c r="R307">
        <v>0.61017403715802609</v>
      </c>
      <c r="S307">
        <v>0</v>
      </c>
      <c r="T307" s="1" t="s">
        <v>194</v>
      </c>
      <c r="U307">
        <v>0</v>
      </c>
      <c r="V307">
        <v>1</v>
      </c>
      <c r="W307">
        <v>0.93768980778685429</v>
      </c>
      <c r="X307">
        <v>0</v>
      </c>
      <c r="Y307" t="b">
        <v>0</v>
      </c>
      <c r="Z307" t="b">
        <v>0</v>
      </c>
      <c r="AA307" s="1" t="s">
        <v>66</v>
      </c>
      <c r="AB307" s="1" t="s">
        <v>66</v>
      </c>
      <c r="AC307" s="1" t="s">
        <v>42</v>
      </c>
      <c r="AD307" t="s">
        <v>66</v>
      </c>
    </row>
    <row r="308" spans="1:30" x14ac:dyDescent="0.25">
      <c r="A308">
        <v>13</v>
      </c>
      <c r="B308" s="1" t="s">
        <v>285</v>
      </c>
      <c r="C308" s="1" t="s">
        <v>32</v>
      </c>
      <c r="D308" s="1" t="s">
        <v>32</v>
      </c>
      <c r="E308" s="1" t="s">
        <v>32</v>
      </c>
      <c r="F308" s="1" t="s">
        <v>32</v>
      </c>
      <c r="G308" s="1" t="s">
        <v>196</v>
      </c>
      <c r="H308" s="1" t="s">
        <v>197</v>
      </c>
      <c r="I308" s="1" t="s">
        <v>191</v>
      </c>
      <c r="J308" s="1" t="s">
        <v>192</v>
      </c>
      <c r="K308">
        <v>114</v>
      </c>
      <c r="L308" s="1" t="s">
        <v>198</v>
      </c>
      <c r="M308" s="1" t="s">
        <v>38</v>
      </c>
      <c r="N308" t="s">
        <v>39</v>
      </c>
      <c r="O308" t="s">
        <v>39</v>
      </c>
      <c r="P308">
        <v>5800</v>
      </c>
      <c r="Q308">
        <v>0</v>
      </c>
      <c r="R308">
        <v>0.62284119840555485</v>
      </c>
      <c r="S308">
        <v>0</v>
      </c>
      <c r="T308" s="1" t="s">
        <v>194</v>
      </c>
      <c r="U308">
        <v>0</v>
      </c>
      <c r="V308">
        <v>1</v>
      </c>
      <c r="W308">
        <v>0.93661275687284107</v>
      </c>
      <c r="X308">
        <v>0</v>
      </c>
      <c r="Y308" t="b">
        <v>1</v>
      </c>
      <c r="Z308" t="b">
        <v>0</v>
      </c>
      <c r="AA308" s="1" t="s">
        <v>66</v>
      </c>
      <c r="AB308" s="1" t="s">
        <v>66</v>
      </c>
      <c r="AC308" s="1" t="s">
        <v>42</v>
      </c>
      <c r="AD308" t="s">
        <v>66</v>
      </c>
    </row>
    <row r="309" spans="1:30" x14ac:dyDescent="0.25">
      <c r="A309">
        <v>14</v>
      </c>
      <c r="B309" s="1" t="s">
        <v>286</v>
      </c>
      <c r="C309" s="1" t="s">
        <v>287</v>
      </c>
      <c r="D309" s="1" t="s">
        <v>288</v>
      </c>
      <c r="E309" s="1" t="s">
        <v>32</v>
      </c>
      <c r="F309" s="1" t="s">
        <v>32</v>
      </c>
      <c r="G309" s="1" t="s">
        <v>196</v>
      </c>
      <c r="H309" s="1" t="s">
        <v>197</v>
      </c>
      <c r="I309" s="1" t="s">
        <v>191</v>
      </c>
      <c r="J309" s="1" t="s">
        <v>192</v>
      </c>
      <c r="K309">
        <v>114</v>
      </c>
      <c r="L309" s="1" t="s">
        <v>198</v>
      </c>
      <c r="M309" s="1" t="s">
        <v>38</v>
      </c>
      <c r="N309" t="s">
        <v>39</v>
      </c>
      <c r="O309" t="s">
        <v>39</v>
      </c>
      <c r="P309">
        <v>0</v>
      </c>
      <c r="Q309">
        <v>0</v>
      </c>
      <c r="S309">
        <v>0</v>
      </c>
      <c r="T309" s="1" t="s">
        <v>194</v>
      </c>
      <c r="U309">
        <v>0</v>
      </c>
      <c r="V309">
        <v>1</v>
      </c>
      <c r="W309">
        <v>1</v>
      </c>
      <c r="X309">
        <v>0</v>
      </c>
      <c r="Y309" t="b">
        <v>0</v>
      </c>
      <c r="Z309" t="b">
        <v>0</v>
      </c>
      <c r="AA309" s="1" t="s">
        <v>66</v>
      </c>
      <c r="AB309" s="1" t="s">
        <v>66</v>
      </c>
      <c r="AC309" s="1" t="s">
        <v>42</v>
      </c>
      <c r="AD309" t="s">
        <v>66</v>
      </c>
    </row>
    <row r="310" spans="1:30" x14ac:dyDescent="0.25">
      <c r="A310">
        <v>14</v>
      </c>
      <c r="B310" s="1" t="s">
        <v>286</v>
      </c>
      <c r="C310" s="1" t="s">
        <v>289</v>
      </c>
      <c r="D310" s="1" t="s">
        <v>290</v>
      </c>
      <c r="E310" s="1" t="s">
        <v>32</v>
      </c>
      <c r="F310" s="1" t="s">
        <v>32</v>
      </c>
      <c r="G310" s="1" t="s">
        <v>196</v>
      </c>
      <c r="H310" s="1" t="s">
        <v>197</v>
      </c>
      <c r="I310" s="1" t="s">
        <v>191</v>
      </c>
      <c r="J310" s="1" t="s">
        <v>192</v>
      </c>
      <c r="K310">
        <v>114</v>
      </c>
      <c r="L310" s="1" t="s">
        <v>198</v>
      </c>
      <c r="M310" s="1" t="s">
        <v>38</v>
      </c>
      <c r="N310" t="s">
        <v>39</v>
      </c>
      <c r="O310" t="s">
        <v>39</v>
      </c>
      <c r="P310">
        <v>0</v>
      </c>
      <c r="Q310">
        <v>0</v>
      </c>
      <c r="S310">
        <v>0</v>
      </c>
      <c r="T310" s="1" t="s">
        <v>194</v>
      </c>
      <c r="U310">
        <v>0</v>
      </c>
      <c r="V310">
        <v>1</v>
      </c>
      <c r="W310">
        <v>1</v>
      </c>
      <c r="X310">
        <v>0</v>
      </c>
      <c r="Y310" t="b">
        <v>0</v>
      </c>
      <c r="Z310" t="b">
        <v>0</v>
      </c>
      <c r="AA310" s="1" t="s">
        <v>66</v>
      </c>
      <c r="AB310" s="1" t="s">
        <v>66</v>
      </c>
      <c r="AC310" s="1" t="s">
        <v>42</v>
      </c>
      <c r="AD310" t="s">
        <v>66</v>
      </c>
    </row>
    <row r="311" spans="1:30" x14ac:dyDescent="0.25">
      <c r="A311">
        <v>14</v>
      </c>
      <c r="B311" s="1" t="s">
        <v>286</v>
      </c>
      <c r="C311" s="1" t="s">
        <v>291</v>
      </c>
      <c r="D311" s="1" t="s">
        <v>292</v>
      </c>
      <c r="E311" s="1" t="s">
        <v>32</v>
      </c>
      <c r="F311" s="1" t="s">
        <v>32</v>
      </c>
      <c r="G311" s="1" t="s">
        <v>196</v>
      </c>
      <c r="H311" s="1" t="s">
        <v>197</v>
      </c>
      <c r="I311" s="1" t="s">
        <v>191</v>
      </c>
      <c r="J311" s="1" t="s">
        <v>192</v>
      </c>
      <c r="K311">
        <v>114</v>
      </c>
      <c r="L311" s="1" t="s">
        <v>198</v>
      </c>
      <c r="M311" s="1" t="s">
        <v>38</v>
      </c>
      <c r="N311" t="s">
        <v>39</v>
      </c>
      <c r="O311" t="s">
        <v>39</v>
      </c>
      <c r="P311">
        <v>0</v>
      </c>
      <c r="Q311">
        <v>0</v>
      </c>
      <c r="S311">
        <v>0</v>
      </c>
      <c r="T311" s="1" t="s">
        <v>194</v>
      </c>
      <c r="U311">
        <v>0</v>
      </c>
      <c r="V311">
        <v>1</v>
      </c>
      <c r="W311">
        <v>1</v>
      </c>
      <c r="X311">
        <v>0</v>
      </c>
      <c r="Y311" t="b">
        <v>0</v>
      </c>
      <c r="Z311" t="b">
        <v>0</v>
      </c>
      <c r="AA311" s="1" t="s">
        <v>66</v>
      </c>
      <c r="AB311" s="1" t="s">
        <v>66</v>
      </c>
      <c r="AC311" s="1" t="s">
        <v>42</v>
      </c>
      <c r="AD311" t="s">
        <v>66</v>
      </c>
    </row>
    <row r="312" spans="1:30" x14ac:dyDescent="0.25">
      <c r="A312">
        <v>14</v>
      </c>
      <c r="B312" s="1" t="s">
        <v>286</v>
      </c>
      <c r="C312" s="1" t="s">
        <v>293</v>
      </c>
      <c r="D312" s="1" t="s">
        <v>294</v>
      </c>
      <c r="E312" s="1" t="s">
        <v>32</v>
      </c>
      <c r="F312" s="1" t="s">
        <v>32</v>
      </c>
      <c r="G312" s="1" t="s">
        <v>196</v>
      </c>
      <c r="H312" s="1" t="s">
        <v>197</v>
      </c>
      <c r="I312" s="1" t="s">
        <v>191</v>
      </c>
      <c r="J312" s="1" t="s">
        <v>192</v>
      </c>
      <c r="K312">
        <v>114</v>
      </c>
      <c r="L312" s="1" t="s">
        <v>198</v>
      </c>
      <c r="M312" s="1" t="s">
        <v>38</v>
      </c>
      <c r="N312" t="s">
        <v>39</v>
      </c>
      <c r="O312" t="s">
        <v>39</v>
      </c>
      <c r="P312">
        <v>0</v>
      </c>
      <c r="Q312">
        <v>0</v>
      </c>
      <c r="S312">
        <v>0</v>
      </c>
      <c r="T312" s="1" t="s">
        <v>194</v>
      </c>
      <c r="U312">
        <v>0</v>
      </c>
      <c r="V312">
        <v>1</v>
      </c>
      <c r="W312">
        <v>1</v>
      </c>
      <c r="X312">
        <v>0</v>
      </c>
      <c r="Y312" t="b">
        <v>0</v>
      </c>
      <c r="Z312" t="b">
        <v>0</v>
      </c>
      <c r="AA312" s="1" t="s">
        <v>66</v>
      </c>
      <c r="AB312" s="1" t="s">
        <v>66</v>
      </c>
      <c r="AC312" s="1" t="s">
        <v>42</v>
      </c>
      <c r="AD312" t="s">
        <v>66</v>
      </c>
    </row>
    <row r="313" spans="1:30" x14ac:dyDescent="0.25">
      <c r="A313">
        <v>14</v>
      </c>
      <c r="B313" s="1" t="s">
        <v>286</v>
      </c>
      <c r="C313" s="1" t="s">
        <v>295</v>
      </c>
      <c r="D313" s="1" t="s">
        <v>296</v>
      </c>
      <c r="E313" s="1" t="s">
        <v>32</v>
      </c>
      <c r="F313" s="1" t="s">
        <v>32</v>
      </c>
      <c r="G313" s="1" t="s">
        <v>196</v>
      </c>
      <c r="H313" s="1" t="s">
        <v>197</v>
      </c>
      <c r="I313" s="1" t="s">
        <v>191</v>
      </c>
      <c r="J313" s="1" t="s">
        <v>192</v>
      </c>
      <c r="K313">
        <v>114</v>
      </c>
      <c r="L313" s="1" t="s">
        <v>198</v>
      </c>
      <c r="M313" s="1" t="s">
        <v>38</v>
      </c>
      <c r="N313" t="s">
        <v>39</v>
      </c>
      <c r="O313" t="s">
        <v>39</v>
      </c>
      <c r="P313">
        <v>0</v>
      </c>
      <c r="Q313">
        <v>0</v>
      </c>
      <c r="S313">
        <v>0</v>
      </c>
      <c r="T313" s="1" t="s">
        <v>194</v>
      </c>
      <c r="U313">
        <v>0</v>
      </c>
      <c r="V313">
        <v>1</v>
      </c>
      <c r="W313">
        <v>1</v>
      </c>
      <c r="X313">
        <v>0</v>
      </c>
      <c r="Y313" t="b">
        <v>0</v>
      </c>
      <c r="Z313" t="b">
        <v>0</v>
      </c>
      <c r="AA313" s="1" t="s">
        <v>66</v>
      </c>
      <c r="AB313" s="1" t="s">
        <v>66</v>
      </c>
      <c r="AC313" s="1" t="s">
        <v>42</v>
      </c>
      <c r="AD313" t="s">
        <v>66</v>
      </c>
    </row>
    <row r="314" spans="1:30" x14ac:dyDescent="0.25">
      <c r="A314">
        <v>15</v>
      </c>
      <c r="B314" s="1" t="s">
        <v>50</v>
      </c>
      <c r="C314" s="1" t="s">
        <v>125</v>
      </c>
      <c r="D314" s="1" t="s">
        <v>126</v>
      </c>
      <c r="E314" s="1" t="s">
        <v>32</v>
      </c>
      <c r="F314" s="1" t="s">
        <v>32</v>
      </c>
      <c r="G314" s="1" t="s">
        <v>196</v>
      </c>
      <c r="H314" s="1" t="s">
        <v>197</v>
      </c>
      <c r="I314" s="1" t="s">
        <v>191</v>
      </c>
      <c r="J314" s="1" t="s">
        <v>192</v>
      </c>
      <c r="K314">
        <v>114</v>
      </c>
      <c r="L314" s="1" t="s">
        <v>198</v>
      </c>
      <c r="M314" s="1" t="s">
        <v>38</v>
      </c>
      <c r="N314" t="s">
        <v>39</v>
      </c>
      <c r="O314" t="s">
        <v>39</v>
      </c>
      <c r="P314">
        <v>6600</v>
      </c>
      <c r="Q314">
        <v>0</v>
      </c>
      <c r="R314">
        <v>0.63388768361581915</v>
      </c>
      <c r="S314">
        <v>0</v>
      </c>
      <c r="T314" s="1" t="s">
        <v>194</v>
      </c>
      <c r="U314">
        <v>1</v>
      </c>
      <c r="V314">
        <v>1</v>
      </c>
      <c r="W314">
        <v>0.9377589314895961</v>
      </c>
      <c r="X314">
        <v>0</v>
      </c>
      <c r="Y314" t="b">
        <v>0</v>
      </c>
      <c r="Z314" t="b">
        <v>0</v>
      </c>
      <c r="AA314" s="1" t="s">
        <v>54</v>
      </c>
      <c r="AB314" s="1" t="s">
        <v>55</v>
      </c>
      <c r="AC314" s="1" t="s">
        <v>42</v>
      </c>
      <c r="AD314" t="s">
        <v>850</v>
      </c>
    </row>
    <row r="315" spans="1:30" x14ac:dyDescent="0.25">
      <c r="A315">
        <v>15</v>
      </c>
      <c r="B315" s="1" t="s">
        <v>50</v>
      </c>
      <c r="C315" s="1" t="s">
        <v>51</v>
      </c>
      <c r="D315" s="1" t="s">
        <v>52</v>
      </c>
      <c r="E315" s="1" t="s">
        <v>32</v>
      </c>
      <c r="F315" s="1" t="s">
        <v>32</v>
      </c>
      <c r="G315" s="1" t="s">
        <v>196</v>
      </c>
      <c r="H315" s="1" t="s">
        <v>197</v>
      </c>
      <c r="I315" s="1" t="s">
        <v>191</v>
      </c>
      <c r="J315" s="1" t="s">
        <v>192</v>
      </c>
      <c r="K315">
        <v>114</v>
      </c>
      <c r="L315" s="1" t="s">
        <v>198</v>
      </c>
      <c r="M315" s="1" t="s">
        <v>38</v>
      </c>
      <c r="N315" t="s">
        <v>39</v>
      </c>
      <c r="O315" t="s">
        <v>39</v>
      </c>
      <c r="P315">
        <v>14100</v>
      </c>
      <c r="Q315">
        <v>0</v>
      </c>
      <c r="R315">
        <v>0.61738816753926706</v>
      </c>
      <c r="S315">
        <v>0</v>
      </c>
      <c r="T315" s="1" t="s">
        <v>194</v>
      </c>
      <c r="U315">
        <v>1</v>
      </c>
      <c r="V315">
        <v>1</v>
      </c>
      <c r="W315">
        <v>0.93525855821974502</v>
      </c>
      <c r="X315">
        <v>0</v>
      </c>
      <c r="Y315" t="b">
        <v>0</v>
      </c>
      <c r="Z315" t="b">
        <v>0</v>
      </c>
      <c r="AA315" s="1" t="s">
        <v>54</v>
      </c>
      <c r="AB315" s="1" t="s">
        <v>55</v>
      </c>
      <c r="AC315" s="1" t="s">
        <v>42</v>
      </c>
      <c r="AD315" t="s">
        <v>850</v>
      </c>
    </row>
    <row r="316" spans="1:30" x14ac:dyDescent="0.25">
      <c r="A316">
        <v>15</v>
      </c>
      <c r="B316" s="1" t="s">
        <v>50</v>
      </c>
      <c r="C316" s="1" t="s">
        <v>149</v>
      </c>
      <c r="D316" s="1" t="s">
        <v>150</v>
      </c>
      <c r="E316" s="1" t="s">
        <v>32</v>
      </c>
      <c r="F316" s="1" t="s">
        <v>32</v>
      </c>
      <c r="G316" s="1" t="s">
        <v>196</v>
      </c>
      <c r="H316" s="1" t="s">
        <v>197</v>
      </c>
      <c r="I316" s="1" t="s">
        <v>191</v>
      </c>
      <c r="J316" s="1" t="s">
        <v>192</v>
      </c>
      <c r="K316">
        <v>114</v>
      </c>
      <c r="L316" s="1" t="s">
        <v>198</v>
      </c>
      <c r="M316" s="1" t="s">
        <v>38</v>
      </c>
      <c r="N316" t="s">
        <v>39</v>
      </c>
      <c r="O316" t="s">
        <v>39</v>
      </c>
      <c r="P316">
        <v>6900</v>
      </c>
      <c r="Q316">
        <v>0</v>
      </c>
      <c r="R316">
        <v>0.62371707841031143</v>
      </c>
      <c r="S316">
        <v>0</v>
      </c>
      <c r="T316" s="1" t="s">
        <v>194</v>
      </c>
      <c r="U316">
        <v>1</v>
      </c>
      <c r="V316">
        <v>1</v>
      </c>
      <c r="W316">
        <v>0.93384845978707409</v>
      </c>
      <c r="X316">
        <v>0</v>
      </c>
      <c r="Y316" t="b">
        <v>0</v>
      </c>
      <c r="Z316" t="b">
        <v>0</v>
      </c>
      <c r="AA316" s="1" t="s">
        <v>54</v>
      </c>
      <c r="AB316" s="1" t="s">
        <v>55</v>
      </c>
      <c r="AC316" s="1" t="s">
        <v>42</v>
      </c>
      <c r="AD316" t="s">
        <v>850</v>
      </c>
    </row>
    <row r="317" spans="1:30" x14ac:dyDescent="0.25">
      <c r="A317">
        <v>15</v>
      </c>
      <c r="B317" s="1" t="s">
        <v>50</v>
      </c>
      <c r="C317" s="1" t="s">
        <v>297</v>
      </c>
      <c r="D317" s="1" t="s">
        <v>71</v>
      </c>
      <c r="E317" s="1" t="s">
        <v>32</v>
      </c>
      <c r="F317" s="1" t="s">
        <v>32</v>
      </c>
      <c r="G317" s="1" t="s">
        <v>196</v>
      </c>
      <c r="H317" s="1" t="s">
        <v>197</v>
      </c>
      <c r="I317" s="1" t="s">
        <v>191</v>
      </c>
      <c r="J317" s="1" t="s">
        <v>192</v>
      </c>
      <c r="K317">
        <v>114</v>
      </c>
      <c r="L317" s="1" t="s">
        <v>198</v>
      </c>
      <c r="M317" s="1" t="s">
        <v>38</v>
      </c>
      <c r="N317" t="s">
        <v>39</v>
      </c>
      <c r="O317" t="s">
        <v>39</v>
      </c>
      <c r="P317">
        <v>35900</v>
      </c>
      <c r="Q317">
        <v>0</v>
      </c>
      <c r="R317">
        <v>0.61164391836734699</v>
      </c>
      <c r="S317">
        <v>0</v>
      </c>
      <c r="T317" s="1" t="s">
        <v>194</v>
      </c>
      <c r="U317">
        <v>1</v>
      </c>
      <c r="V317">
        <v>1</v>
      </c>
      <c r="W317">
        <v>0.93795155439713784</v>
      </c>
      <c r="X317">
        <v>0</v>
      </c>
      <c r="Y317" t="b">
        <v>0</v>
      </c>
      <c r="Z317" t="b">
        <v>0</v>
      </c>
      <c r="AA317" s="1" t="s">
        <v>54</v>
      </c>
      <c r="AB317" s="1" t="s">
        <v>298</v>
      </c>
      <c r="AC317" s="1" t="s">
        <v>42</v>
      </c>
      <c r="AD317" t="s">
        <v>850</v>
      </c>
    </row>
    <row r="318" spans="1:30" x14ac:dyDescent="0.25">
      <c r="A318">
        <v>15</v>
      </c>
      <c r="B318" s="1" t="s">
        <v>50</v>
      </c>
      <c r="C318" s="1" t="s">
        <v>299</v>
      </c>
      <c r="D318" s="1" t="s">
        <v>170</v>
      </c>
      <c r="E318" s="1" t="s">
        <v>32</v>
      </c>
      <c r="F318" s="1" t="s">
        <v>32</v>
      </c>
      <c r="G318" s="1" t="s">
        <v>196</v>
      </c>
      <c r="H318" s="1" t="s">
        <v>197</v>
      </c>
      <c r="I318" s="1" t="s">
        <v>191</v>
      </c>
      <c r="J318" s="1" t="s">
        <v>192</v>
      </c>
      <c r="K318">
        <v>114</v>
      </c>
      <c r="L318" s="1" t="s">
        <v>198</v>
      </c>
      <c r="M318" s="1" t="s">
        <v>38</v>
      </c>
      <c r="N318" t="s">
        <v>39</v>
      </c>
      <c r="O318" t="s">
        <v>39</v>
      </c>
      <c r="P318">
        <v>6600</v>
      </c>
      <c r="Q318">
        <v>0</v>
      </c>
      <c r="R318">
        <v>0.64021554285714288</v>
      </c>
      <c r="S318">
        <v>0</v>
      </c>
      <c r="T318" s="1" t="s">
        <v>194</v>
      </c>
      <c r="U318">
        <v>1</v>
      </c>
      <c r="V318">
        <v>1</v>
      </c>
      <c r="W318">
        <v>0.9372904717888646</v>
      </c>
      <c r="X318">
        <v>0</v>
      </c>
      <c r="Y318" t="b">
        <v>0</v>
      </c>
      <c r="Z318" t="b">
        <v>0</v>
      </c>
      <c r="AA318" s="1" t="s">
        <v>54</v>
      </c>
      <c r="AB318" s="1" t="s">
        <v>298</v>
      </c>
      <c r="AC318" s="1" t="s">
        <v>42</v>
      </c>
      <c r="AD318" t="s">
        <v>850</v>
      </c>
    </row>
    <row r="319" spans="1:30" x14ac:dyDescent="0.25">
      <c r="A319">
        <v>15</v>
      </c>
      <c r="B319" s="1" t="s">
        <v>50</v>
      </c>
      <c r="C319" s="1" t="s">
        <v>300</v>
      </c>
      <c r="D319" s="1" t="s">
        <v>301</v>
      </c>
      <c r="E319" s="1" t="s">
        <v>32</v>
      </c>
      <c r="F319" s="1" t="s">
        <v>32</v>
      </c>
      <c r="G319" s="1" t="s">
        <v>196</v>
      </c>
      <c r="H319" s="1" t="s">
        <v>197</v>
      </c>
      <c r="I319" s="1" t="s">
        <v>191</v>
      </c>
      <c r="J319" s="1" t="s">
        <v>192</v>
      </c>
      <c r="K319">
        <v>114</v>
      </c>
      <c r="L319" s="1" t="s">
        <v>198</v>
      </c>
      <c r="M319" s="1" t="s">
        <v>38</v>
      </c>
      <c r="N319" t="s">
        <v>39</v>
      </c>
      <c r="O319" t="s">
        <v>39</v>
      </c>
      <c r="P319">
        <v>20500</v>
      </c>
      <c r="Q319">
        <v>0</v>
      </c>
      <c r="R319">
        <v>0.60950107142857135</v>
      </c>
      <c r="S319">
        <v>0</v>
      </c>
      <c r="T319" s="1" t="s">
        <v>194</v>
      </c>
      <c r="U319">
        <v>1</v>
      </c>
      <c r="V319">
        <v>1</v>
      </c>
      <c r="W319">
        <v>0.93786894474618687</v>
      </c>
      <c r="X319">
        <v>0</v>
      </c>
      <c r="Y319" t="b">
        <v>0</v>
      </c>
      <c r="Z319" t="b">
        <v>0</v>
      </c>
      <c r="AA319" s="1" t="s">
        <v>54</v>
      </c>
      <c r="AB319" s="1" t="s">
        <v>298</v>
      </c>
      <c r="AC319" s="1" t="s">
        <v>42</v>
      </c>
      <c r="AD319" t="s">
        <v>850</v>
      </c>
    </row>
    <row r="320" spans="1:30" x14ac:dyDescent="0.25">
      <c r="A320">
        <v>15</v>
      </c>
      <c r="B320" s="1" t="s">
        <v>50</v>
      </c>
      <c r="C320" s="1" t="s">
        <v>302</v>
      </c>
      <c r="D320" s="1" t="s">
        <v>303</v>
      </c>
      <c r="E320" s="1" t="s">
        <v>32</v>
      </c>
      <c r="F320" s="1" t="s">
        <v>32</v>
      </c>
      <c r="G320" s="1" t="s">
        <v>196</v>
      </c>
      <c r="H320" s="1" t="s">
        <v>197</v>
      </c>
      <c r="I320" s="1" t="s">
        <v>191</v>
      </c>
      <c r="J320" s="1" t="s">
        <v>192</v>
      </c>
      <c r="K320">
        <v>114</v>
      </c>
      <c r="L320" s="1" t="s">
        <v>198</v>
      </c>
      <c r="M320" s="1" t="s">
        <v>38</v>
      </c>
      <c r="N320" t="s">
        <v>39</v>
      </c>
      <c r="O320" t="s">
        <v>39</v>
      </c>
      <c r="P320">
        <v>9600</v>
      </c>
      <c r="Q320">
        <v>0</v>
      </c>
      <c r="R320">
        <v>0.62021538461538461</v>
      </c>
      <c r="S320">
        <v>0</v>
      </c>
      <c r="T320" s="1" t="s">
        <v>194</v>
      </c>
      <c r="U320">
        <v>1</v>
      </c>
      <c r="V320">
        <v>1</v>
      </c>
      <c r="W320">
        <v>0.93827981085135881</v>
      </c>
      <c r="X320">
        <v>0</v>
      </c>
      <c r="Y320" t="b">
        <v>0</v>
      </c>
      <c r="Z320" t="b">
        <v>0</v>
      </c>
      <c r="AA320" s="1" t="s">
        <v>62</v>
      </c>
      <c r="AB320" s="1" t="s">
        <v>173</v>
      </c>
      <c r="AC320" s="1" t="s">
        <v>42</v>
      </c>
      <c r="AD320" t="s">
        <v>850</v>
      </c>
    </row>
    <row r="321" spans="1:30" x14ac:dyDescent="0.25">
      <c r="A321">
        <v>15</v>
      </c>
      <c r="B321" s="1" t="s">
        <v>50</v>
      </c>
      <c r="C321" s="1" t="s">
        <v>304</v>
      </c>
      <c r="D321" s="1" t="s">
        <v>101</v>
      </c>
      <c r="E321" s="1" t="s">
        <v>32</v>
      </c>
      <c r="F321" s="1" t="s">
        <v>32</v>
      </c>
      <c r="G321" s="1" t="s">
        <v>196</v>
      </c>
      <c r="H321" s="1" t="s">
        <v>197</v>
      </c>
      <c r="I321" s="1" t="s">
        <v>191</v>
      </c>
      <c r="J321" s="1" t="s">
        <v>192</v>
      </c>
      <c r="K321">
        <v>114</v>
      </c>
      <c r="L321" s="1" t="s">
        <v>198</v>
      </c>
      <c r="M321" s="1" t="s">
        <v>38</v>
      </c>
      <c r="N321" t="s">
        <v>39</v>
      </c>
      <c r="O321" t="s">
        <v>39</v>
      </c>
      <c r="P321">
        <v>337300</v>
      </c>
      <c r="Q321">
        <v>0</v>
      </c>
      <c r="R321">
        <v>0.60923415025592087</v>
      </c>
      <c r="S321">
        <v>0</v>
      </c>
      <c r="T321" s="1" t="s">
        <v>194</v>
      </c>
      <c r="U321">
        <v>1</v>
      </c>
      <c r="V321">
        <v>1</v>
      </c>
      <c r="W321">
        <v>0.93773464755348201</v>
      </c>
      <c r="X321">
        <v>0</v>
      </c>
      <c r="Y321" t="b">
        <v>0</v>
      </c>
      <c r="Z321" t="b">
        <v>0</v>
      </c>
      <c r="AA321" s="1" t="s">
        <v>62</v>
      </c>
      <c r="AB321" s="1" t="s">
        <v>173</v>
      </c>
      <c r="AC321" s="1" t="s">
        <v>42</v>
      </c>
      <c r="AD321" t="s">
        <v>850</v>
      </c>
    </row>
    <row r="322" spans="1:30" x14ac:dyDescent="0.25">
      <c r="A322">
        <v>16</v>
      </c>
      <c r="B322" s="1" t="s">
        <v>305</v>
      </c>
      <c r="C322" s="1" t="s">
        <v>32</v>
      </c>
      <c r="D322" s="1" t="s">
        <v>32</v>
      </c>
      <c r="E322" s="1" t="s">
        <v>32</v>
      </c>
      <c r="F322" s="1" t="s">
        <v>32</v>
      </c>
      <c r="G322" s="1" t="s">
        <v>196</v>
      </c>
      <c r="H322" s="1" t="s">
        <v>197</v>
      </c>
      <c r="I322" s="1" t="s">
        <v>191</v>
      </c>
      <c r="J322" s="1" t="s">
        <v>192</v>
      </c>
      <c r="K322">
        <v>114</v>
      </c>
      <c r="L322" s="1" t="s">
        <v>198</v>
      </c>
      <c r="M322" s="1" t="s">
        <v>38</v>
      </c>
      <c r="N322" t="s">
        <v>39</v>
      </c>
      <c r="O322" t="s">
        <v>39</v>
      </c>
      <c r="P322">
        <v>18300</v>
      </c>
      <c r="Q322">
        <v>0</v>
      </c>
      <c r="R322">
        <v>0.62064657578576921</v>
      </c>
      <c r="S322">
        <v>0</v>
      </c>
      <c r="T322" s="1" t="s">
        <v>194</v>
      </c>
      <c r="U322">
        <v>0</v>
      </c>
      <c r="V322">
        <v>1</v>
      </c>
      <c r="W322">
        <v>0.93759984648563832</v>
      </c>
      <c r="X322">
        <v>0</v>
      </c>
      <c r="Y322" t="b">
        <v>1</v>
      </c>
      <c r="Z322" t="b">
        <v>0</v>
      </c>
      <c r="AA322" s="1" t="s">
        <v>66</v>
      </c>
      <c r="AB322" s="1" t="s">
        <v>66</v>
      </c>
      <c r="AC322" s="1" t="s">
        <v>42</v>
      </c>
      <c r="AD322" t="s">
        <v>66</v>
      </c>
    </row>
    <row r="323" spans="1:30" x14ac:dyDescent="0.25">
      <c r="A323">
        <v>17</v>
      </c>
      <c r="B323" s="1" t="s">
        <v>306</v>
      </c>
      <c r="C323" s="1" t="s">
        <v>307</v>
      </c>
      <c r="D323" s="1" t="s">
        <v>44</v>
      </c>
      <c r="E323" s="1" t="s">
        <v>32</v>
      </c>
      <c r="F323" s="1" t="s">
        <v>32</v>
      </c>
      <c r="G323" s="1" t="s">
        <v>196</v>
      </c>
      <c r="H323" s="1" t="s">
        <v>197</v>
      </c>
      <c r="I323" s="1" t="s">
        <v>191</v>
      </c>
      <c r="J323" s="1" t="s">
        <v>192</v>
      </c>
      <c r="K323">
        <v>114</v>
      </c>
      <c r="L323" s="1" t="s">
        <v>198</v>
      </c>
      <c r="M323" s="1" t="s">
        <v>38</v>
      </c>
      <c r="N323" t="s">
        <v>39</v>
      </c>
      <c r="O323" t="s">
        <v>39</v>
      </c>
      <c r="P323">
        <v>2300</v>
      </c>
      <c r="Q323">
        <v>0</v>
      </c>
      <c r="R323">
        <v>0.64688199999999996</v>
      </c>
      <c r="S323">
        <v>0</v>
      </c>
      <c r="T323" s="1" t="s">
        <v>194</v>
      </c>
      <c r="U323">
        <v>0</v>
      </c>
      <c r="V323">
        <v>1</v>
      </c>
      <c r="W323">
        <v>0.93927919547362837</v>
      </c>
      <c r="X323">
        <v>0</v>
      </c>
      <c r="Y323" t="b">
        <v>1</v>
      </c>
      <c r="Z323" t="b">
        <v>0</v>
      </c>
      <c r="AA323" s="1" t="s">
        <v>66</v>
      </c>
      <c r="AB323" s="1" t="s">
        <v>66</v>
      </c>
      <c r="AC323" s="1" t="s">
        <v>42</v>
      </c>
      <c r="AD323" t="s">
        <v>66</v>
      </c>
    </row>
    <row r="324" spans="1:30" x14ac:dyDescent="0.25">
      <c r="A324">
        <v>17</v>
      </c>
      <c r="B324" s="1" t="s">
        <v>306</v>
      </c>
      <c r="C324" s="1" t="s">
        <v>308</v>
      </c>
      <c r="D324" s="1" t="s">
        <v>71</v>
      </c>
      <c r="E324" s="1" t="s">
        <v>32</v>
      </c>
      <c r="F324" s="1" t="s">
        <v>32</v>
      </c>
      <c r="G324" s="1" t="s">
        <v>196</v>
      </c>
      <c r="H324" s="1" t="s">
        <v>197</v>
      </c>
      <c r="I324" s="1" t="s">
        <v>191</v>
      </c>
      <c r="J324" s="1" t="s">
        <v>192</v>
      </c>
      <c r="K324">
        <v>114</v>
      </c>
      <c r="L324" s="1" t="s">
        <v>198</v>
      </c>
      <c r="M324" s="1" t="s">
        <v>38</v>
      </c>
      <c r="N324" t="s">
        <v>39</v>
      </c>
      <c r="O324" t="s">
        <v>39</v>
      </c>
      <c r="P324">
        <v>900</v>
      </c>
      <c r="Q324">
        <v>0</v>
      </c>
      <c r="R324">
        <v>0.84944615384615396</v>
      </c>
      <c r="S324">
        <v>0</v>
      </c>
      <c r="T324" s="1" t="s">
        <v>194</v>
      </c>
      <c r="U324">
        <v>0</v>
      </c>
      <c r="V324">
        <v>1</v>
      </c>
      <c r="W324">
        <v>0.89601876653301615</v>
      </c>
      <c r="X324">
        <v>0</v>
      </c>
      <c r="Y324" t="b">
        <v>1</v>
      </c>
      <c r="Z324" t="b">
        <v>0</v>
      </c>
      <c r="AA324" s="1" t="s">
        <v>66</v>
      </c>
      <c r="AB324" s="1" t="s">
        <v>66</v>
      </c>
      <c r="AC324" s="1" t="s">
        <v>42</v>
      </c>
      <c r="AD324" t="s">
        <v>66</v>
      </c>
    </row>
    <row r="325" spans="1:30" x14ac:dyDescent="0.25">
      <c r="A325">
        <v>18</v>
      </c>
      <c r="B325" s="1" t="s">
        <v>886</v>
      </c>
      <c r="C325" s="1" t="s">
        <v>32</v>
      </c>
      <c r="D325" s="1" t="s">
        <v>32</v>
      </c>
      <c r="E325" s="1" t="s">
        <v>32</v>
      </c>
      <c r="F325" s="1" t="s">
        <v>32</v>
      </c>
      <c r="G325" s="1" t="s">
        <v>196</v>
      </c>
      <c r="H325" s="1" t="s">
        <v>197</v>
      </c>
      <c r="I325" s="1" t="s">
        <v>191</v>
      </c>
      <c r="J325" s="1" t="s">
        <v>192</v>
      </c>
      <c r="K325">
        <v>114</v>
      </c>
      <c r="L325" s="1" t="s">
        <v>198</v>
      </c>
      <c r="M325" s="1" t="s">
        <v>38</v>
      </c>
      <c r="N325" t="s">
        <v>39</v>
      </c>
      <c r="O325" t="s">
        <v>39</v>
      </c>
      <c r="P325">
        <v>1700</v>
      </c>
      <c r="Q325">
        <v>0</v>
      </c>
      <c r="R325">
        <v>0.72783523809523809</v>
      </c>
      <c r="S325">
        <v>0</v>
      </c>
      <c r="T325" s="1" t="s">
        <v>194</v>
      </c>
      <c r="U325">
        <v>0</v>
      </c>
      <c r="V325">
        <v>1</v>
      </c>
      <c r="W325">
        <v>0.91732015894372643</v>
      </c>
      <c r="X325">
        <v>0</v>
      </c>
      <c r="Y325" t="b">
        <v>1</v>
      </c>
      <c r="Z325" t="b">
        <v>0</v>
      </c>
      <c r="AA325" s="1" t="s">
        <v>66</v>
      </c>
      <c r="AB325" s="1" t="s">
        <v>66</v>
      </c>
      <c r="AC325" s="1" t="s">
        <v>42</v>
      </c>
      <c r="AD325" t="s">
        <v>66</v>
      </c>
    </row>
    <row r="326" spans="1:30" x14ac:dyDescent="0.25">
      <c r="A326">
        <v>19</v>
      </c>
      <c r="B326" s="1" t="s">
        <v>309</v>
      </c>
      <c r="C326" s="1" t="s">
        <v>310</v>
      </c>
      <c r="D326" s="1" t="s">
        <v>288</v>
      </c>
      <c r="E326" s="1" t="s">
        <v>32</v>
      </c>
      <c r="F326" s="1" t="s">
        <v>32</v>
      </c>
      <c r="G326" s="1" t="s">
        <v>196</v>
      </c>
      <c r="H326" s="1" t="s">
        <v>197</v>
      </c>
      <c r="I326" s="1" t="s">
        <v>191</v>
      </c>
      <c r="J326" s="1" t="s">
        <v>192</v>
      </c>
      <c r="K326">
        <v>114</v>
      </c>
      <c r="L326" s="1" t="s">
        <v>198</v>
      </c>
      <c r="M326" s="1" t="s">
        <v>38</v>
      </c>
      <c r="N326" t="s">
        <v>39</v>
      </c>
      <c r="O326" t="s">
        <v>39</v>
      </c>
      <c r="P326">
        <v>0</v>
      </c>
      <c r="Q326">
        <v>0</v>
      </c>
      <c r="S326">
        <v>0</v>
      </c>
      <c r="T326" s="1" t="s">
        <v>194</v>
      </c>
      <c r="U326">
        <v>0</v>
      </c>
      <c r="V326">
        <v>0</v>
      </c>
      <c r="W326">
        <v>1</v>
      </c>
      <c r="X326">
        <v>0</v>
      </c>
      <c r="Y326" t="b">
        <v>0</v>
      </c>
      <c r="Z326" t="b">
        <v>0</v>
      </c>
      <c r="AA326" s="1" t="s">
        <v>66</v>
      </c>
      <c r="AB326" s="1" t="s">
        <v>66</v>
      </c>
      <c r="AC326" s="1" t="s">
        <v>73</v>
      </c>
      <c r="AD326" t="s">
        <v>66</v>
      </c>
    </row>
    <row r="327" spans="1:30" x14ac:dyDescent="0.25">
      <c r="A327">
        <v>19</v>
      </c>
      <c r="B327" s="1" t="s">
        <v>309</v>
      </c>
      <c r="C327" s="1" t="s">
        <v>311</v>
      </c>
      <c r="D327" s="1" t="s">
        <v>312</v>
      </c>
      <c r="E327" s="1" t="s">
        <v>32</v>
      </c>
      <c r="F327" s="1" t="s">
        <v>32</v>
      </c>
      <c r="G327" s="1" t="s">
        <v>196</v>
      </c>
      <c r="H327" s="1" t="s">
        <v>197</v>
      </c>
      <c r="I327" s="1" t="s">
        <v>191</v>
      </c>
      <c r="J327" s="1" t="s">
        <v>192</v>
      </c>
      <c r="K327">
        <v>114</v>
      </c>
      <c r="L327" s="1" t="s">
        <v>198</v>
      </c>
      <c r="M327" s="1" t="s">
        <v>38</v>
      </c>
      <c r="N327" t="s">
        <v>39</v>
      </c>
      <c r="O327" t="s">
        <v>39</v>
      </c>
      <c r="P327">
        <v>0</v>
      </c>
      <c r="Q327">
        <v>0</v>
      </c>
      <c r="S327">
        <v>0</v>
      </c>
      <c r="T327" s="1" t="s">
        <v>194</v>
      </c>
      <c r="U327">
        <v>0</v>
      </c>
      <c r="V327">
        <v>0</v>
      </c>
      <c r="W327">
        <v>1</v>
      </c>
      <c r="X327">
        <v>0</v>
      </c>
      <c r="Y327" t="b">
        <v>0</v>
      </c>
      <c r="Z327" t="b">
        <v>0</v>
      </c>
      <c r="AA327" s="1" t="s">
        <v>66</v>
      </c>
      <c r="AB327" s="1" t="s">
        <v>66</v>
      </c>
      <c r="AC327" s="1" t="s">
        <v>73</v>
      </c>
      <c r="AD327" t="s">
        <v>66</v>
      </c>
    </row>
    <row r="328" spans="1:30" x14ac:dyDescent="0.25">
      <c r="A328">
        <v>19</v>
      </c>
      <c r="B328" s="1" t="s">
        <v>309</v>
      </c>
      <c r="C328" s="1" t="s">
        <v>313</v>
      </c>
      <c r="D328" s="1" t="s">
        <v>314</v>
      </c>
      <c r="E328" s="1" t="s">
        <v>32</v>
      </c>
      <c r="F328" s="1" t="s">
        <v>32</v>
      </c>
      <c r="G328" s="1" t="s">
        <v>196</v>
      </c>
      <c r="H328" s="1" t="s">
        <v>197</v>
      </c>
      <c r="I328" s="1" t="s">
        <v>191</v>
      </c>
      <c r="J328" s="1" t="s">
        <v>192</v>
      </c>
      <c r="K328">
        <v>114</v>
      </c>
      <c r="L328" s="1" t="s">
        <v>198</v>
      </c>
      <c r="M328" s="1" t="s">
        <v>38</v>
      </c>
      <c r="N328" t="s">
        <v>39</v>
      </c>
      <c r="O328" t="s">
        <v>39</v>
      </c>
      <c r="P328">
        <v>0</v>
      </c>
      <c r="Q328">
        <v>0</v>
      </c>
      <c r="S328">
        <v>0</v>
      </c>
      <c r="T328" s="1" t="s">
        <v>194</v>
      </c>
      <c r="U328">
        <v>0</v>
      </c>
      <c r="V328">
        <v>0</v>
      </c>
      <c r="W328">
        <v>1</v>
      </c>
      <c r="X328">
        <v>0</v>
      </c>
      <c r="Y328" t="b">
        <v>0</v>
      </c>
      <c r="Z328" t="b">
        <v>0</v>
      </c>
      <c r="AA328" s="1" t="s">
        <v>66</v>
      </c>
      <c r="AB328" s="1" t="s">
        <v>66</v>
      </c>
      <c r="AC328" s="1" t="s">
        <v>73</v>
      </c>
      <c r="AD328" t="s">
        <v>66</v>
      </c>
    </row>
    <row r="329" spans="1:30" x14ac:dyDescent="0.25">
      <c r="A329">
        <v>19</v>
      </c>
      <c r="B329" s="1" t="s">
        <v>309</v>
      </c>
      <c r="C329" s="1" t="s">
        <v>315</v>
      </c>
      <c r="D329" s="1" t="s">
        <v>296</v>
      </c>
      <c r="E329" s="1" t="s">
        <v>32</v>
      </c>
      <c r="F329" s="1" t="s">
        <v>32</v>
      </c>
      <c r="G329" s="1" t="s">
        <v>196</v>
      </c>
      <c r="H329" s="1" t="s">
        <v>197</v>
      </c>
      <c r="I329" s="1" t="s">
        <v>191</v>
      </c>
      <c r="J329" s="1" t="s">
        <v>192</v>
      </c>
      <c r="K329">
        <v>114</v>
      </c>
      <c r="L329" s="1" t="s">
        <v>198</v>
      </c>
      <c r="M329" s="1" t="s">
        <v>38</v>
      </c>
      <c r="N329" t="s">
        <v>39</v>
      </c>
      <c r="O329" t="s">
        <v>39</v>
      </c>
      <c r="P329">
        <v>0</v>
      </c>
      <c r="Q329">
        <v>0</v>
      </c>
      <c r="S329">
        <v>0</v>
      </c>
      <c r="T329" s="1" t="s">
        <v>194</v>
      </c>
      <c r="U329">
        <v>0</v>
      </c>
      <c r="V329">
        <v>0</v>
      </c>
      <c r="W329">
        <v>1</v>
      </c>
      <c r="X329">
        <v>0</v>
      </c>
      <c r="Y329" t="b">
        <v>0</v>
      </c>
      <c r="Z329" t="b">
        <v>0</v>
      </c>
      <c r="AA329" s="1" t="s">
        <v>66</v>
      </c>
      <c r="AB329" s="1" t="s">
        <v>66</v>
      </c>
      <c r="AC329" s="1" t="s">
        <v>73</v>
      </c>
      <c r="AD329" t="s">
        <v>66</v>
      </c>
    </row>
    <row r="330" spans="1:30" x14ac:dyDescent="0.25">
      <c r="A330">
        <v>20</v>
      </c>
      <c r="B330" s="1" t="s">
        <v>316</v>
      </c>
      <c r="C330" s="1" t="s">
        <v>317</v>
      </c>
      <c r="D330" s="1" t="s">
        <v>44</v>
      </c>
      <c r="E330" s="1" t="s">
        <v>32</v>
      </c>
      <c r="F330" s="1" t="s">
        <v>32</v>
      </c>
      <c r="G330" s="1" t="s">
        <v>196</v>
      </c>
      <c r="H330" s="1" t="s">
        <v>197</v>
      </c>
      <c r="I330" s="1" t="s">
        <v>191</v>
      </c>
      <c r="J330" s="1" t="s">
        <v>192</v>
      </c>
      <c r="K330">
        <v>114</v>
      </c>
      <c r="L330" s="1" t="s">
        <v>198</v>
      </c>
      <c r="M330" s="1" t="s">
        <v>38</v>
      </c>
      <c r="N330" t="s">
        <v>39</v>
      </c>
      <c r="O330" t="s">
        <v>39</v>
      </c>
      <c r="P330">
        <v>84300</v>
      </c>
      <c r="Q330">
        <v>0</v>
      </c>
      <c r="R330">
        <v>0.85205364624076485</v>
      </c>
      <c r="S330">
        <v>0</v>
      </c>
      <c r="T330" s="1" t="s">
        <v>194</v>
      </c>
      <c r="U330">
        <v>0</v>
      </c>
      <c r="V330">
        <v>0</v>
      </c>
      <c r="W330">
        <v>0.94556003917649756</v>
      </c>
      <c r="X330">
        <v>0</v>
      </c>
      <c r="Y330" t="b">
        <v>1</v>
      </c>
      <c r="Z330" t="b">
        <v>0</v>
      </c>
      <c r="AA330" s="1" t="s">
        <v>66</v>
      </c>
      <c r="AB330" s="1" t="s">
        <v>66</v>
      </c>
      <c r="AC330" s="1" t="s">
        <v>73</v>
      </c>
      <c r="AD330" t="s">
        <v>66</v>
      </c>
    </row>
    <row r="331" spans="1:30" x14ac:dyDescent="0.25">
      <c r="A331">
        <v>20</v>
      </c>
      <c r="B331" s="1" t="s">
        <v>316</v>
      </c>
      <c r="C331" s="1" t="s">
        <v>318</v>
      </c>
      <c r="D331" s="1" t="s">
        <v>71</v>
      </c>
      <c r="E331" s="1" t="s">
        <v>32</v>
      </c>
      <c r="F331" s="1" t="s">
        <v>32</v>
      </c>
      <c r="G331" s="1" t="s">
        <v>196</v>
      </c>
      <c r="H331" s="1" t="s">
        <v>197</v>
      </c>
      <c r="I331" s="1" t="s">
        <v>191</v>
      </c>
      <c r="J331" s="1" t="s">
        <v>192</v>
      </c>
      <c r="K331">
        <v>114</v>
      </c>
      <c r="L331" s="1" t="s">
        <v>198</v>
      </c>
      <c r="M331" s="1" t="s">
        <v>38</v>
      </c>
      <c r="N331" t="s">
        <v>39</v>
      </c>
      <c r="O331" t="s">
        <v>39</v>
      </c>
      <c r="P331">
        <v>3500</v>
      </c>
      <c r="Q331">
        <v>0</v>
      </c>
      <c r="R331">
        <v>0.87242337662337666</v>
      </c>
      <c r="S331">
        <v>0</v>
      </c>
      <c r="T331" s="1" t="s">
        <v>194</v>
      </c>
      <c r="U331">
        <v>0</v>
      </c>
      <c r="V331">
        <v>0</v>
      </c>
      <c r="W331">
        <v>0.94220051427670415</v>
      </c>
      <c r="X331">
        <v>0</v>
      </c>
      <c r="Y331" t="b">
        <v>0</v>
      </c>
      <c r="Z331" t="b">
        <v>0</v>
      </c>
      <c r="AA331" s="1" t="s">
        <v>66</v>
      </c>
      <c r="AB331" s="1" t="s">
        <v>66</v>
      </c>
      <c r="AC331" s="1" t="s">
        <v>73</v>
      </c>
      <c r="AD331" t="s">
        <v>66</v>
      </c>
    </row>
    <row r="332" spans="1:30" x14ac:dyDescent="0.25">
      <c r="A332">
        <v>20</v>
      </c>
      <c r="B332" s="1" t="s">
        <v>316</v>
      </c>
      <c r="C332" s="1" t="s">
        <v>319</v>
      </c>
      <c r="D332" s="1" t="s">
        <v>105</v>
      </c>
      <c r="E332" s="1" t="s">
        <v>32</v>
      </c>
      <c r="F332" s="1" t="s">
        <v>32</v>
      </c>
      <c r="G332" s="1" t="s">
        <v>196</v>
      </c>
      <c r="H332" s="1" t="s">
        <v>197</v>
      </c>
      <c r="I332" s="1" t="s">
        <v>191</v>
      </c>
      <c r="J332" s="1" t="s">
        <v>192</v>
      </c>
      <c r="K332">
        <v>114</v>
      </c>
      <c r="L332" s="1" t="s">
        <v>198</v>
      </c>
      <c r="M332" s="1" t="s">
        <v>38</v>
      </c>
      <c r="N332" t="s">
        <v>39</v>
      </c>
      <c r="O332" t="s">
        <v>39</v>
      </c>
      <c r="P332">
        <v>57200</v>
      </c>
      <c r="Q332">
        <v>0</v>
      </c>
      <c r="R332">
        <v>0.85420873979310619</v>
      </c>
      <c r="S332">
        <v>0</v>
      </c>
      <c r="T332" s="1" t="s">
        <v>194</v>
      </c>
      <c r="U332">
        <v>0</v>
      </c>
      <c r="V332">
        <v>0</v>
      </c>
      <c r="W332">
        <v>0.94538491392226898</v>
      </c>
      <c r="X332">
        <v>0</v>
      </c>
      <c r="Y332" t="b">
        <v>0</v>
      </c>
      <c r="Z332" t="b">
        <v>0</v>
      </c>
      <c r="AA332" s="1" t="s">
        <v>66</v>
      </c>
      <c r="AB332" s="1" t="s">
        <v>66</v>
      </c>
      <c r="AC332" s="1" t="s">
        <v>73</v>
      </c>
      <c r="AD332" t="s">
        <v>66</v>
      </c>
    </row>
    <row r="333" spans="1:30" x14ac:dyDescent="0.25">
      <c r="A333">
        <v>21</v>
      </c>
      <c r="B333" s="1" t="s">
        <v>69</v>
      </c>
      <c r="C333" s="1" t="s">
        <v>121</v>
      </c>
      <c r="D333" s="1" t="s">
        <v>44</v>
      </c>
      <c r="E333" s="1" t="s">
        <v>32</v>
      </c>
      <c r="F333" s="1" t="s">
        <v>32</v>
      </c>
      <c r="G333" s="1" t="s">
        <v>196</v>
      </c>
      <c r="H333" s="1" t="s">
        <v>197</v>
      </c>
      <c r="I333" s="1" t="s">
        <v>191</v>
      </c>
      <c r="J333" s="1" t="s">
        <v>192</v>
      </c>
      <c r="K333">
        <v>114</v>
      </c>
      <c r="L333" s="1" t="s">
        <v>198</v>
      </c>
      <c r="M333" s="1" t="s">
        <v>38</v>
      </c>
      <c r="N333" t="s">
        <v>39</v>
      </c>
      <c r="O333" t="s">
        <v>39</v>
      </c>
      <c r="P333">
        <v>1000</v>
      </c>
      <c r="Q333">
        <v>0</v>
      </c>
      <c r="R333">
        <v>0.99957096774193555</v>
      </c>
      <c r="S333">
        <v>0</v>
      </c>
      <c r="T333" s="1" t="s">
        <v>194</v>
      </c>
      <c r="U333">
        <v>0</v>
      </c>
      <c r="V333">
        <v>0</v>
      </c>
      <c r="W333">
        <v>0.91933753530999396</v>
      </c>
      <c r="X333">
        <v>0</v>
      </c>
      <c r="Y333" t="b">
        <v>0</v>
      </c>
      <c r="Z333" t="b">
        <v>0</v>
      </c>
      <c r="AA333" s="1" t="s">
        <v>66</v>
      </c>
      <c r="AB333" s="1" t="s">
        <v>66</v>
      </c>
      <c r="AC333" s="1" t="s">
        <v>73</v>
      </c>
      <c r="AD333" t="s">
        <v>66</v>
      </c>
    </row>
    <row r="334" spans="1:30" x14ac:dyDescent="0.25">
      <c r="A334">
        <v>21</v>
      </c>
      <c r="B334" s="1" t="s">
        <v>69</v>
      </c>
      <c r="C334" s="1" t="s">
        <v>153</v>
      </c>
      <c r="D334" s="1" t="s">
        <v>154</v>
      </c>
      <c r="E334" s="1" t="s">
        <v>32</v>
      </c>
      <c r="F334" s="1" t="s">
        <v>32</v>
      </c>
      <c r="G334" s="1" t="s">
        <v>196</v>
      </c>
      <c r="H334" s="1" t="s">
        <v>197</v>
      </c>
      <c r="I334" s="1" t="s">
        <v>191</v>
      </c>
      <c r="J334" s="1" t="s">
        <v>192</v>
      </c>
      <c r="K334">
        <v>114</v>
      </c>
      <c r="L334" s="1" t="s">
        <v>198</v>
      </c>
      <c r="M334" s="1" t="s">
        <v>38</v>
      </c>
      <c r="N334" t="s">
        <v>39</v>
      </c>
      <c r="O334" t="s">
        <v>39</v>
      </c>
      <c r="P334">
        <v>18200</v>
      </c>
      <c r="Q334">
        <v>0</v>
      </c>
      <c r="R334">
        <v>0.85835295546558699</v>
      </c>
      <c r="S334">
        <v>0</v>
      </c>
      <c r="T334" s="1" t="s">
        <v>194</v>
      </c>
      <c r="U334">
        <v>0</v>
      </c>
      <c r="V334">
        <v>0</v>
      </c>
      <c r="W334">
        <v>0.94553533299414194</v>
      </c>
      <c r="X334">
        <v>0</v>
      </c>
      <c r="Y334" t="b">
        <v>0</v>
      </c>
      <c r="Z334" t="b">
        <v>0</v>
      </c>
      <c r="AA334" s="1" t="s">
        <v>66</v>
      </c>
      <c r="AB334" s="1" t="s">
        <v>66</v>
      </c>
      <c r="AC334" s="1" t="s">
        <v>73</v>
      </c>
      <c r="AD334" t="s">
        <v>66</v>
      </c>
    </row>
    <row r="335" spans="1:30" x14ac:dyDescent="0.25">
      <c r="A335">
        <v>21</v>
      </c>
      <c r="B335" s="1" t="s">
        <v>69</v>
      </c>
      <c r="C335" s="1" t="s">
        <v>70</v>
      </c>
      <c r="D335" s="1" t="s">
        <v>71</v>
      </c>
      <c r="E335" s="1" t="s">
        <v>32</v>
      </c>
      <c r="F335" s="1" t="s">
        <v>32</v>
      </c>
      <c r="G335" s="1" t="s">
        <v>196</v>
      </c>
      <c r="H335" s="1" t="s">
        <v>197</v>
      </c>
      <c r="I335" s="1" t="s">
        <v>191</v>
      </c>
      <c r="J335" s="1" t="s">
        <v>192</v>
      </c>
      <c r="K335">
        <v>114</v>
      </c>
      <c r="L335" s="1" t="s">
        <v>198</v>
      </c>
      <c r="M335" s="1" t="s">
        <v>38</v>
      </c>
      <c r="N335" t="s">
        <v>39</v>
      </c>
      <c r="O335" t="s">
        <v>39</v>
      </c>
      <c r="P335">
        <v>28300</v>
      </c>
      <c r="Q335">
        <v>0</v>
      </c>
      <c r="R335">
        <v>0.8551278476091746</v>
      </c>
      <c r="S335">
        <v>0</v>
      </c>
      <c r="T335" s="1" t="s">
        <v>194</v>
      </c>
      <c r="U335">
        <v>0</v>
      </c>
      <c r="V335">
        <v>0</v>
      </c>
      <c r="W335">
        <v>0.94551558933104707</v>
      </c>
      <c r="X335">
        <v>0</v>
      </c>
      <c r="Y335" t="b">
        <v>0</v>
      </c>
      <c r="Z335" t="b">
        <v>0</v>
      </c>
      <c r="AA335" s="1" t="s">
        <v>66</v>
      </c>
      <c r="AB335" s="1" t="s">
        <v>66</v>
      </c>
      <c r="AC335" s="1" t="s">
        <v>73</v>
      </c>
      <c r="AD335" t="s">
        <v>66</v>
      </c>
    </row>
    <row r="336" spans="1:30" x14ac:dyDescent="0.25">
      <c r="A336">
        <v>21</v>
      </c>
      <c r="B336" s="1" t="s">
        <v>69</v>
      </c>
      <c r="C336" s="1" t="s">
        <v>176</v>
      </c>
      <c r="D336" s="1" t="s">
        <v>177</v>
      </c>
      <c r="E336" s="1" t="s">
        <v>32</v>
      </c>
      <c r="F336" s="1" t="s">
        <v>32</v>
      </c>
      <c r="G336" s="1" t="s">
        <v>196</v>
      </c>
      <c r="H336" s="1" t="s">
        <v>197</v>
      </c>
      <c r="I336" s="1" t="s">
        <v>191</v>
      </c>
      <c r="J336" s="1" t="s">
        <v>192</v>
      </c>
      <c r="K336">
        <v>114</v>
      </c>
      <c r="L336" s="1" t="s">
        <v>198</v>
      </c>
      <c r="M336" s="1" t="s">
        <v>38</v>
      </c>
      <c r="N336" t="s">
        <v>39</v>
      </c>
      <c r="O336" t="s">
        <v>39</v>
      </c>
      <c r="P336">
        <v>11500</v>
      </c>
      <c r="Q336">
        <v>0</v>
      </c>
      <c r="R336">
        <v>0.86483182198212116</v>
      </c>
      <c r="S336">
        <v>0</v>
      </c>
      <c r="T336" s="1" t="s">
        <v>194</v>
      </c>
      <c r="U336">
        <v>0</v>
      </c>
      <c r="V336">
        <v>0</v>
      </c>
      <c r="W336">
        <v>0.94482048898013438</v>
      </c>
      <c r="X336">
        <v>0</v>
      </c>
      <c r="Y336" t="b">
        <v>0</v>
      </c>
      <c r="Z336" t="b">
        <v>0</v>
      </c>
      <c r="AA336" s="1" t="s">
        <v>66</v>
      </c>
      <c r="AB336" s="1" t="s">
        <v>66</v>
      </c>
      <c r="AC336" s="1" t="s">
        <v>73</v>
      </c>
      <c r="AD336" t="s">
        <v>66</v>
      </c>
    </row>
    <row r="337" spans="1:30" x14ac:dyDescent="0.25">
      <c r="A337">
        <v>21</v>
      </c>
      <c r="B337" s="1" t="s">
        <v>69</v>
      </c>
      <c r="C337" s="1" t="s">
        <v>320</v>
      </c>
      <c r="D337" s="1" t="s">
        <v>321</v>
      </c>
      <c r="E337" s="1" t="s">
        <v>32</v>
      </c>
      <c r="F337" s="1" t="s">
        <v>32</v>
      </c>
      <c r="G337" s="1" t="s">
        <v>196</v>
      </c>
      <c r="H337" s="1" t="s">
        <v>197</v>
      </c>
      <c r="I337" s="1" t="s">
        <v>191</v>
      </c>
      <c r="J337" s="1" t="s">
        <v>192</v>
      </c>
      <c r="K337">
        <v>114</v>
      </c>
      <c r="L337" s="1" t="s">
        <v>198</v>
      </c>
      <c r="M337" s="1" t="s">
        <v>38</v>
      </c>
      <c r="N337" t="s">
        <v>39</v>
      </c>
      <c r="O337" t="s">
        <v>39</v>
      </c>
      <c r="P337">
        <v>400</v>
      </c>
      <c r="Q337">
        <v>0</v>
      </c>
      <c r="R337">
        <v>1.4971117166212533</v>
      </c>
      <c r="S337">
        <v>0</v>
      </c>
      <c r="T337" s="1" t="s">
        <v>194</v>
      </c>
      <c r="U337">
        <v>0</v>
      </c>
      <c r="V337">
        <v>0</v>
      </c>
      <c r="W337">
        <v>0.89088210903059661</v>
      </c>
      <c r="X337">
        <v>0</v>
      </c>
      <c r="Y337" t="b">
        <v>0</v>
      </c>
      <c r="Z337" t="b">
        <v>0</v>
      </c>
      <c r="AA337" s="1" t="s">
        <v>66</v>
      </c>
      <c r="AB337" s="1" t="s">
        <v>66</v>
      </c>
      <c r="AC337" s="1" t="s">
        <v>73</v>
      </c>
      <c r="AD337" t="s">
        <v>66</v>
      </c>
    </row>
    <row r="338" spans="1:30" x14ac:dyDescent="0.25">
      <c r="A338">
        <v>21</v>
      </c>
      <c r="B338" s="1" t="s">
        <v>69</v>
      </c>
      <c r="C338" s="1" t="s">
        <v>135</v>
      </c>
      <c r="D338" s="1" t="s">
        <v>105</v>
      </c>
      <c r="E338" s="1" t="s">
        <v>32</v>
      </c>
      <c r="F338" s="1" t="s">
        <v>32</v>
      </c>
      <c r="G338" s="1" t="s">
        <v>196</v>
      </c>
      <c r="H338" s="1" t="s">
        <v>197</v>
      </c>
      <c r="I338" s="1" t="s">
        <v>191</v>
      </c>
      <c r="J338" s="1" t="s">
        <v>192</v>
      </c>
      <c r="K338">
        <v>114</v>
      </c>
      <c r="L338" s="1" t="s">
        <v>198</v>
      </c>
      <c r="M338" s="1" t="s">
        <v>38</v>
      </c>
      <c r="N338" t="s">
        <v>39</v>
      </c>
      <c r="O338" t="s">
        <v>39</v>
      </c>
      <c r="P338">
        <v>40800</v>
      </c>
      <c r="Q338">
        <v>0</v>
      </c>
      <c r="R338">
        <v>0.85389854395110565</v>
      </c>
      <c r="S338">
        <v>0</v>
      </c>
      <c r="T338" s="1" t="s">
        <v>194</v>
      </c>
      <c r="U338">
        <v>0</v>
      </c>
      <c r="V338">
        <v>0</v>
      </c>
      <c r="W338">
        <v>0.94570085343520061</v>
      </c>
      <c r="X338">
        <v>0</v>
      </c>
      <c r="Y338" t="b">
        <v>0</v>
      </c>
      <c r="Z338" t="b">
        <v>0</v>
      </c>
      <c r="AA338" s="1" t="s">
        <v>66</v>
      </c>
      <c r="AB338" s="1" t="s">
        <v>66</v>
      </c>
      <c r="AC338" s="1" t="s">
        <v>73</v>
      </c>
      <c r="AD338" t="s">
        <v>66</v>
      </c>
    </row>
    <row r="339" spans="1:30" x14ac:dyDescent="0.25">
      <c r="A339">
        <v>22</v>
      </c>
      <c r="B339" s="1" t="s">
        <v>136</v>
      </c>
      <c r="C339" s="1" t="s">
        <v>322</v>
      </c>
      <c r="D339" s="1" t="s">
        <v>44</v>
      </c>
      <c r="E339" s="1" t="s">
        <v>32</v>
      </c>
      <c r="F339" s="1" t="s">
        <v>32</v>
      </c>
      <c r="G339" s="1" t="s">
        <v>196</v>
      </c>
      <c r="H339" s="1" t="s">
        <v>197</v>
      </c>
      <c r="I339" s="1" t="s">
        <v>191</v>
      </c>
      <c r="J339" s="1" t="s">
        <v>192</v>
      </c>
      <c r="K339">
        <v>114</v>
      </c>
      <c r="L339" s="1" t="s">
        <v>198</v>
      </c>
      <c r="M339" s="1" t="s">
        <v>38</v>
      </c>
      <c r="N339" t="s">
        <v>39</v>
      </c>
      <c r="O339" t="s">
        <v>39</v>
      </c>
      <c r="P339">
        <v>900</v>
      </c>
      <c r="Q339">
        <v>0</v>
      </c>
      <c r="R339">
        <v>1.040216</v>
      </c>
      <c r="S339">
        <v>0</v>
      </c>
      <c r="T339" s="1" t="s">
        <v>194</v>
      </c>
      <c r="U339">
        <v>0</v>
      </c>
      <c r="V339">
        <v>0</v>
      </c>
      <c r="W339">
        <v>0.95098558191877725</v>
      </c>
      <c r="X339">
        <v>0</v>
      </c>
      <c r="Y339" t="b">
        <v>0</v>
      </c>
      <c r="Z339" t="b">
        <v>0</v>
      </c>
      <c r="AA339" s="1" t="s">
        <v>66</v>
      </c>
      <c r="AB339" s="1" t="s">
        <v>66</v>
      </c>
      <c r="AC339" s="1" t="s">
        <v>73</v>
      </c>
      <c r="AD339" t="s">
        <v>66</v>
      </c>
    </row>
    <row r="340" spans="1:30" x14ac:dyDescent="0.25">
      <c r="A340">
        <v>22</v>
      </c>
      <c r="B340" s="1" t="s">
        <v>136</v>
      </c>
      <c r="C340" s="1" t="s">
        <v>323</v>
      </c>
      <c r="D340" s="1" t="s">
        <v>324</v>
      </c>
      <c r="E340" s="1" t="s">
        <v>32</v>
      </c>
      <c r="F340" s="1" t="s">
        <v>32</v>
      </c>
      <c r="G340" s="1" t="s">
        <v>196</v>
      </c>
      <c r="H340" s="1" t="s">
        <v>197</v>
      </c>
      <c r="I340" s="1" t="s">
        <v>191</v>
      </c>
      <c r="J340" s="1" t="s">
        <v>192</v>
      </c>
      <c r="K340">
        <v>114</v>
      </c>
      <c r="L340" s="1" t="s">
        <v>198</v>
      </c>
      <c r="M340" s="1" t="s">
        <v>38</v>
      </c>
      <c r="N340" t="s">
        <v>39</v>
      </c>
      <c r="O340" t="s">
        <v>39</v>
      </c>
      <c r="P340">
        <v>13400</v>
      </c>
      <c r="Q340">
        <v>0</v>
      </c>
      <c r="R340">
        <v>0.86585071823204429</v>
      </c>
      <c r="S340">
        <v>0</v>
      </c>
      <c r="T340" s="1" t="s">
        <v>194</v>
      </c>
      <c r="U340">
        <v>0</v>
      </c>
      <c r="V340">
        <v>0</v>
      </c>
      <c r="W340">
        <v>0.94374020672453762</v>
      </c>
      <c r="X340">
        <v>0</v>
      </c>
      <c r="Y340" t="b">
        <v>0</v>
      </c>
      <c r="Z340" t="b">
        <v>0</v>
      </c>
      <c r="AA340" s="1" t="s">
        <v>66</v>
      </c>
      <c r="AB340" s="1" t="s">
        <v>66</v>
      </c>
      <c r="AC340" s="1" t="s">
        <v>73</v>
      </c>
      <c r="AD340" t="s">
        <v>66</v>
      </c>
    </row>
    <row r="341" spans="1:30" x14ac:dyDescent="0.25">
      <c r="A341">
        <v>22</v>
      </c>
      <c r="B341" s="1" t="s">
        <v>136</v>
      </c>
      <c r="C341" s="1" t="s">
        <v>325</v>
      </c>
      <c r="D341" s="1" t="s">
        <v>183</v>
      </c>
      <c r="E341" s="1" t="s">
        <v>32</v>
      </c>
      <c r="F341" s="1" t="s">
        <v>32</v>
      </c>
      <c r="G341" s="1" t="s">
        <v>196</v>
      </c>
      <c r="H341" s="1" t="s">
        <v>197</v>
      </c>
      <c r="I341" s="1" t="s">
        <v>191</v>
      </c>
      <c r="J341" s="1" t="s">
        <v>192</v>
      </c>
      <c r="K341">
        <v>114</v>
      </c>
      <c r="L341" s="1" t="s">
        <v>198</v>
      </c>
      <c r="M341" s="1" t="s">
        <v>38</v>
      </c>
      <c r="N341" t="s">
        <v>39</v>
      </c>
      <c r="O341" t="s">
        <v>39</v>
      </c>
      <c r="P341">
        <v>4000</v>
      </c>
      <c r="Q341">
        <v>0</v>
      </c>
      <c r="R341">
        <v>0.87870885122410547</v>
      </c>
      <c r="S341">
        <v>0</v>
      </c>
      <c r="T341" s="1" t="s">
        <v>194</v>
      </c>
      <c r="U341">
        <v>0</v>
      </c>
      <c r="V341">
        <v>0</v>
      </c>
      <c r="W341">
        <v>0.93985531594804461</v>
      </c>
      <c r="X341">
        <v>0</v>
      </c>
      <c r="Y341" t="b">
        <v>0</v>
      </c>
      <c r="Z341" t="b">
        <v>0</v>
      </c>
      <c r="AA341" s="1" t="s">
        <v>66</v>
      </c>
      <c r="AB341" s="1" t="s">
        <v>66</v>
      </c>
      <c r="AC341" s="1" t="s">
        <v>73</v>
      </c>
      <c r="AD341" t="s">
        <v>66</v>
      </c>
    </row>
    <row r="342" spans="1:30" x14ac:dyDescent="0.25">
      <c r="A342">
        <v>22</v>
      </c>
      <c r="B342" s="1" t="s">
        <v>136</v>
      </c>
      <c r="C342" s="1" t="s">
        <v>326</v>
      </c>
      <c r="D342" s="1" t="s">
        <v>321</v>
      </c>
      <c r="E342" s="1" t="s">
        <v>32</v>
      </c>
      <c r="F342" s="1" t="s">
        <v>32</v>
      </c>
      <c r="G342" s="1" t="s">
        <v>196</v>
      </c>
      <c r="H342" s="1" t="s">
        <v>197</v>
      </c>
      <c r="I342" s="1" t="s">
        <v>191</v>
      </c>
      <c r="J342" s="1" t="s">
        <v>192</v>
      </c>
      <c r="K342">
        <v>114</v>
      </c>
      <c r="L342" s="1" t="s">
        <v>198</v>
      </c>
      <c r="M342" s="1" t="s">
        <v>38</v>
      </c>
      <c r="N342" t="s">
        <v>39</v>
      </c>
      <c r="O342" t="s">
        <v>39</v>
      </c>
      <c r="P342">
        <v>2600</v>
      </c>
      <c r="Q342">
        <v>0</v>
      </c>
      <c r="R342">
        <v>0.95185731343283586</v>
      </c>
      <c r="S342">
        <v>0</v>
      </c>
      <c r="T342" s="1" t="s">
        <v>194</v>
      </c>
      <c r="U342">
        <v>0</v>
      </c>
      <c r="V342">
        <v>0</v>
      </c>
      <c r="W342">
        <v>0.93882596629738957</v>
      </c>
      <c r="X342">
        <v>0</v>
      </c>
      <c r="Y342" t="b">
        <v>0</v>
      </c>
      <c r="Z342" t="b">
        <v>0</v>
      </c>
      <c r="AA342" s="1" t="s">
        <v>66</v>
      </c>
      <c r="AB342" s="1" t="s">
        <v>66</v>
      </c>
      <c r="AC342" s="1" t="s">
        <v>73</v>
      </c>
      <c r="AD342" t="s">
        <v>66</v>
      </c>
    </row>
    <row r="343" spans="1:30" x14ac:dyDescent="0.25">
      <c r="A343">
        <v>22</v>
      </c>
      <c r="B343" s="1" t="s">
        <v>136</v>
      </c>
      <c r="C343" s="1" t="s">
        <v>137</v>
      </c>
      <c r="D343" s="1" t="s">
        <v>105</v>
      </c>
      <c r="E343" s="1" t="s">
        <v>32</v>
      </c>
      <c r="F343" s="1" t="s">
        <v>32</v>
      </c>
      <c r="G343" s="1" t="s">
        <v>196</v>
      </c>
      <c r="H343" s="1" t="s">
        <v>197</v>
      </c>
      <c r="I343" s="1" t="s">
        <v>191</v>
      </c>
      <c r="J343" s="1" t="s">
        <v>192</v>
      </c>
      <c r="K343">
        <v>114</v>
      </c>
      <c r="L343" s="1" t="s">
        <v>198</v>
      </c>
      <c r="M343" s="1" t="s">
        <v>38</v>
      </c>
      <c r="N343" t="s">
        <v>39</v>
      </c>
      <c r="O343" t="s">
        <v>39</v>
      </c>
      <c r="P343">
        <v>63700</v>
      </c>
      <c r="Q343">
        <v>0</v>
      </c>
      <c r="R343">
        <v>0.85124977011494252</v>
      </c>
      <c r="S343">
        <v>0</v>
      </c>
      <c r="T343" s="1" t="s">
        <v>194</v>
      </c>
      <c r="U343">
        <v>0</v>
      </c>
      <c r="V343">
        <v>0</v>
      </c>
      <c r="W343">
        <v>0.94598243758658718</v>
      </c>
      <c r="X343">
        <v>0</v>
      </c>
      <c r="Y343" t="b">
        <v>0</v>
      </c>
      <c r="Z343" t="b">
        <v>0</v>
      </c>
      <c r="AA343" s="1" t="s">
        <v>66</v>
      </c>
      <c r="AB343" s="1" t="s">
        <v>66</v>
      </c>
      <c r="AC343" s="1" t="s">
        <v>73</v>
      </c>
      <c r="AD343" t="s">
        <v>66</v>
      </c>
    </row>
    <row r="344" spans="1:30" x14ac:dyDescent="0.25">
      <c r="A344">
        <v>23</v>
      </c>
      <c r="B344" s="1" t="s">
        <v>178</v>
      </c>
      <c r="C344" s="1" t="s">
        <v>327</v>
      </c>
      <c r="D344" s="1" t="s">
        <v>44</v>
      </c>
      <c r="E344" s="1" t="s">
        <v>32</v>
      </c>
      <c r="F344" s="1" t="s">
        <v>32</v>
      </c>
      <c r="G344" s="1" t="s">
        <v>196</v>
      </c>
      <c r="H344" s="1" t="s">
        <v>197</v>
      </c>
      <c r="I344" s="1" t="s">
        <v>191</v>
      </c>
      <c r="J344" s="1" t="s">
        <v>192</v>
      </c>
      <c r="K344">
        <v>114</v>
      </c>
      <c r="L344" s="1" t="s">
        <v>198</v>
      </c>
      <c r="M344" s="1" t="s">
        <v>38</v>
      </c>
      <c r="N344" t="s">
        <v>39</v>
      </c>
      <c r="O344" t="s">
        <v>39</v>
      </c>
      <c r="P344">
        <v>35900</v>
      </c>
      <c r="Q344">
        <v>0</v>
      </c>
      <c r="R344">
        <v>0.8545407604251839</v>
      </c>
      <c r="S344">
        <v>0</v>
      </c>
      <c r="T344" s="1" t="s">
        <v>194</v>
      </c>
      <c r="U344">
        <v>0</v>
      </c>
      <c r="V344">
        <v>0</v>
      </c>
      <c r="W344">
        <v>0.94599011548569867</v>
      </c>
      <c r="X344">
        <v>0</v>
      </c>
      <c r="Y344" t="b">
        <v>0</v>
      </c>
      <c r="Z344" t="b">
        <v>0</v>
      </c>
      <c r="AA344" s="1" t="s">
        <v>66</v>
      </c>
      <c r="AB344" s="1" t="s">
        <v>66</v>
      </c>
      <c r="AC344" s="1" t="s">
        <v>73</v>
      </c>
      <c r="AD344" t="s">
        <v>66</v>
      </c>
    </row>
    <row r="345" spans="1:30" x14ac:dyDescent="0.25">
      <c r="A345">
        <v>23</v>
      </c>
      <c r="B345" s="1" t="s">
        <v>178</v>
      </c>
      <c r="C345" s="1" t="s">
        <v>328</v>
      </c>
      <c r="D345" s="1" t="s">
        <v>329</v>
      </c>
      <c r="E345" s="1" t="s">
        <v>32</v>
      </c>
      <c r="F345" s="1" t="s">
        <v>32</v>
      </c>
      <c r="G345" s="1" t="s">
        <v>196</v>
      </c>
      <c r="H345" s="1" t="s">
        <v>197</v>
      </c>
      <c r="I345" s="1" t="s">
        <v>191</v>
      </c>
      <c r="J345" s="1" t="s">
        <v>192</v>
      </c>
      <c r="K345">
        <v>114</v>
      </c>
      <c r="L345" s="1" t="s">
        <v>198</v>
      </c>
      <c r="M345" s="1" t="s">
        <v>38</v>
      </c>
      <c r="N345" t="s">
        <v>39</v>
      </c>
      <c r="O345" t="s">
        <v>39</v>
      </c>
      <c r="P345">
        <v>23800</v>
      </c>
      <c r="Q345">
        <v>0</v>
      </c>
      <c r="R345">
        <v>0.85614123456790125</v>
      </c>
      <c r="S345">
        <v>0</v>
      </c>
      <c r="T345" s="1" t="s">
        <v>194</v>
      </c>
      <c r="U345">
        <v>0</v>
      </c>
      <c r="V345">
        <v>0</v>
      </c>
      <c r="W345">
        <v>0.94512710026855129</v>
      </c>
      <c r="X345">
        <v>0</v>
      </c>
      <c r="Y345" t="b">
        <v>0</v>
      </c>
      <c r="Z345" t="b">
        <v>0</v>
      </c>
      <c r="AA345" s="1" t="s">
        <v>66</v>
      </c>
      <c r="AB345" s="1" t="s">
        <v>66</v>
      </c>
      <c r="AC345" s="1" t="s">
        <v>73</v>
      </c>
      <c r="AD345" t="s">
        <v>66</v>
      </c>
    </row>
    <row r="346" spans="1:30" x14ac:dyDescent="0.25">
      <c r="A346">
        <v>23</v>
      </c>
      <c r="B346" s="1" t="s">
        <v>178</v>
      </c>
      <c r="C346" s="1" t="s">
        <v>179</v>
      </c>
      <c r="D346" s="1" t="s">
        <v>180</v>
      </c>
      <c r="E346" s="1" t="s">
        <v>32</v>
      </c>
      <c r="F346" s="1" t="s">
        <v>32</v>
      </c>
      <c r="G346" s="1" t="s">
        <v>196</v>
      </c>
      <c r="H346" s="1" t="s">
        <v>197</v>
      </c>
      <c r="I346" s="1" t="s">
        <v>191</v>
      </c>
      <c r="J346" s="1" t="s">
        <v>192</v>
      </c>
      <c r="K346">
        <v>114</v>
      </c>
      <c r="L346" s="1" t="s">
        <v>198</v>
      </c>
      <c r="M346" s="1" t="s">
        <v>38</v>
      </c>
      <c r="N346" t="s">
        <v>39</v>
      </c>
      <c r="O346" t="s">
        <v>39</v>
      </c>
      <c r="P346">
        <v>5000</v>
      </c>
      <c r="Q346">
        <v>0</v>
      </c>
      <c r="R346">
        <v>0.87723044776119408</v>
      </c>
      <c r="S346">
        <v>0</v>
      </c>
      <c r="T346" s="1" t="s">
        <v>194</v>
      </c>
      <c r="U346">
        <v>0</v>
      </c>
      <c r="V346">
        <v>0</v>
      </c>
      <c r="W346">
        <v>0.94434481282524496</v>
      </c>
      <c r="X346">
        <v>0</v>
      </c>
      <c r="Y346" t="b">
        <v>0</v>
      </c>
      <c r="Z346" t="b">
        <v>0</v>
      </c>
      <c r="AA346" s="1" t="s">
        <v>66</v>
      </c>
      <c r="AB346" s="1" t="s">
        <v>66</v>
      </c>
      <c r="AC346" s="1" t="s">
        <v>73</v>
      </c>
      <c r="AD346" t="s">
        <v>66</v>
      </c>
    </row>
    <row r="347" spans="1:30" x14ac:dyDescent="0.25">
      <c r="A347">
        <v>23</v>
      </c>
      <c r="B347" s="1" t="s">
        <v>178</v>
      </c>
      <c r="C347" s="1" t="s">
        <v>330</v>
      </c>
      <c r="D347" s="1" t="s">
        <v>105</v>
      </c>
      <c r="E347" s="1" t="s">
        <v>32</v>
      </c>
      <c r="F347" s="1" t="s">
        <v>32</v>
      </c>
      <c r="G347" s="1" t="s">
        <v>196</v>
      </c>
      <c r="H347" s="1" t="s">
        <v>197</v>
      </c>
      <c r="I347" s="1" t="s">
        <v>191</v>
      </c>
      <c r="J347" s="1" t="s">
        <v>192</v>
      </c>
      <c r="K347">
        <v>114</v>
      </c>
      <c r="L347" s="1" t="s">
        <v>198</v>
      </c>
      <c r="M347" s="1" t="s">
        <v>38</v>
      </c>
      <c r="N347" t="s">
        <v>39</v>
      </c>
      <c r="O347" t="s">
        <v>39</v>
      </c>
      <c r="P347">
        <v>55800</v>
      </c>
      <c r="Q347">
        <v>0</v>
      </c>
      <c r="R347">
        <v>0.85517256346179138</v>
      </c>
      <c r="S347">
        <v>0</v>
      </c>
      <c r="T347" s="1" t="s">
        <v>194</v>
      </c>
      <c r="U347">
        <v>0</v>
      </c>
      <c r="V347">
        <v>0</v>
      </c>
      <c r="W347">
        <v>0.94540895322943974</v>
      </c>
      <c r="X347">
        <v>0</v>
      </c>
      <c r="Y347" t="b">
        <v>0</v>
      </c>
      <c r="Z347" t="b">
        <v>0</v>
      </c>
      <c r="AA347" s="1" t="s">
        <v>66</v>
      </c>
      <c r="AB347" s="1" t="s">
        <v>66</v>
      </c>
      <c r="AC347" s="1" t="s">
        <v>73</v>
      </c>
      <c r="AD347" t="s">
        <v>66</v>
      </c>
    </row>
    <row r="348" spans="1:30" x14ac:dyDescent="0.25">
      <c r="A348">
        <v>24</v>
      </c>
      <c r="B348" s="1" t="s">
        <v>156</v>
      </c>
      <c r="C348" s="1" t="s">
        <v>157</v>
      </c>
      <c r="D348" s="1" t="s">
        <v>44</v>
      </c>
      <c r="E348" s="1" t="s">
        <v>32</v>
      </c>
      <c r="F348" s="1" t="s">
        <v>32</v>
      </c>
      <c r="G348" s="1" t="s">
        <v>196</v>
      </c>
      <c r="H348" s="1" t="s">
        <v>197</v>
      </c>
      <c r="I348" s="1" t="s">
        <v>191</v>
      </c>
      <c r="J348" s="1" t="s">
        <v>192</v>
      </c>
      <c r="K348">
        <v>114</v>
      </c>
      <c r="L348" s="1" t="s">
        <v>198</v>
      </c>
      <c r="M348" s="1" t="s">
        <v>38</v>
      </c>
      <c r="N348" t="s">
        <v>39</v>
      </c>
      <c r="O348" t="s">
        <v>39</v>
      </c>
      <c r="P348">
        <v>8700</v>
      </c>
      <c r="Q348">
        <v>0</v>
      </c>
      <c r="R348">
        <v>0.66665610169491529</v>
      </c>
      <c r="S348">
        <v>0</v>
      </c>
      <c r="T348" s="1" t="s">
        <v>194</v>
      </c>
      <c r="U348">
        <v>0</v>
      </c>
      <c r="V348">
        <v>0</v>
      </c>
      <c r="W348">
        <v>0.93898266405959929</v>
      </c>
      <c r="X348">
        <v>0</v>
      </c>
      <c r="Y348" t="b">
        <v>0</v>
      </c>
      <c r="Z348" t="b">
        <v>0</v>
      </c>
      <c r="AA348" s="1" t="s">
        <v>66</v>
      </c>
      <c r="AB348" s="1" t="s">
        <v>66</v>
      </c>
      <c r="AC348" s="1" t="s">
        <v>73</v>
      </c>
      <c r="AD348" t="s">
        <v>66</v>
      </c>
    </row>
    <row r="349" spans="1:30" x14ac:dyDescent="0.25">
      <c r="A349">
        <v>24</v>
      </c>
      <c r="B349" s="1" t="s">
        <v>156</v>
      </c>
      <c r="C349" s="1" t="s">
        <v>331</v>
      </c>
      <c r="D349" s="1" t="s">
        <v>332</v>
      </c>
      <c r="E349" s="1" t="s">
        <v>32</v>
      </c>
      <c r="F349" s="1" t="s">
        <v>32</v>
      </c>
      <c r="G349" s="1" t="s">
        <v>196</v>
      </c>
      <c r="H349" s="1" t="s">
        <v>197</v>
      </c>
      <c r="I349" s="1" t="s">
        <v>191</v>
      </c>
      <c r="J349" s="1" t="s">
        <v>192</v>
      </c>
      <c r="K349">
        <v>114</v>
      </c>
      <c r="L349" s="1" t="s">
        <v>198</v>
      </c>
      <c r="M349" s="1" t="s">
        <v>38</v>
      </c>
      <c r="N349" t="s">
        <v>39</v>
      </c>
      <c r="O349" t="s">
        <v>39</v>
      </c>
      <c r="P349">
        <v>15200</v>
      </c>
      <c r="Q349">
        <v>0</v>
      </c>
      <c r="R349">
        <v>0.66273961165048534</v>
      </c>
      <c r="S349">
        <v>0</v>
      </c>
      <c r="T349" s="1" t="s">
        <v>194</v>
      </c>
      <c r="U349">
        <v>0</v>
      </c>
      <c r="V349">
        <v>0</v>
      </c>
      <c r="W349">
        <v>0.93869049196968068</v>
      </c>
      <c r="X349">
        <v>0</v>
      </c>
      <c r="Y349" t="b">
        <v>0</v>
      </c>
      <c r="Z349" t="b">
        <v>0</v>
      </c>
      <c r="AA349" s="1" t="s">
        <v>66</v>
      </c>
      <c r="AB349" s="1" t="s">
        <v>66</v>
      </c>
      <c r="AC349" s="1" t="s">
        <v>73</v>
      </c>
      <c r="AD349" t="s">
        <v>66</v>
      </c>
    </row>
    <row r="350" spans="1:30" x14ac:dyDescent="0.25">
      <c r="A350">
        <v>24</v>
      </c>
      <c r="B350" s="1" t="s">
        <v>156</v>
      </c>
      <c r="C350" s="1" t="s">
        <v>333</v>
      </c>
      <c r="D350" s="1" t="s">
        <v>105</v>
      </c>
      <c r="E350" s="1" t="s">
        <v>32</v>
      </c>
      <c r="F350" s="1" t="s">
        <v>32</v>
      </c>
      <c r="G350" s="1" t="s">
        <v>196</v>
      </c>
      <c r="H350" s="1" t="s">
        <v>197</v>
      </c>
      <c r="I350" s="1" t="s">
        <v>191</v>
      </c>
      <c r="J350" s="1" t="s">
        <v>192</v>
      </c>
      <c r="K350">
        <v>114</v>
      </c>
      <c r="L350" s="1" t="s">
        <v>198</v>
      </c>
      <c r="M350" s="1" t="s">
        <v>38</v>
      </c>
      <c r="N350" t="s">
        <v>39</v>
      </c>
      <c r="O350" t="s">
        <v>39</v>
      </c>
      <c r="P350">
        <v>64700</v>
      </c>
      <c r="Q350">
        <v>0</v>
      </c>
      <c r="R350">
        <v>0.66022781021484034</v>
      </c>
      <c r="S350">
        <v>0</v>
      </c>
      <c r="T350" s="1" t="s">
        <v>194</v>
      </c>
      <c r="U350">
        <v>0</v>
      </c>
      <c r="V350">
        <v>0</v>
      </c>
      <c r="W350">
        <v>0.9392244191858703</v>
      </c>
      <c r="X350">
        <v>0</v>
      </c>
      <c r="Y350" t="b">
        <v>0</v>
      </c>
      <c r="Z350" t="b">
        <v>0</v>
      </c>
      <c r="AA350" s="1" t="s">
        <v>66</v>
      </c>
      <c r="AB350" s="1" t="s">
        <v>66</v>
      </c>
      <c r="AC350" s="1" t="s">
        <v>73</v>
      </c>
      <c r="AD350" t="s">
        <v>66</v>
      </c>
    </row>
    <row r="351" spans="1:30" x14ac:dyDescent="0.25">
      <c r="A351">
        <v>25</v>
      </c>
      <c r="B351" s="1" t="s">
        <v>138</v>
      </c>
      <c r="C351" s="1" t="s">
        <v>139</v>
      </c>
      <c r="D351" s="1" t="s">
        <v>44</v>
      </c>
      <c r="E351" s="1" t="s">
        <v>32</v>
      </c>
      <c r="F351" s="1" t="s">
        <v>32</v>
      </c>
      <c r="G351" s="1" t="s">
        <v>196</v>
      </c>
      <c r="H351" s="1" t="s">
        <v>197</v>
      </c>
      <c r="I351" s="1" t="s">
        <v>191</v>
      </c>
      <c r="J351" s="1" t="s">
        <v>192</v>
      </c>
      <c r="K351">
        <v>114</v>
      </c>
      <c r="L351" s="1" t="s">
        <v>198</v>
      </c>
      <c r="M351" s="1" t="s">
        <v>38</v>
      </c>
      <c r="N351" t="s">
        <v>39</v>
      </c>
      <c r="O351" t="s">
        <v>39</v>
      </c>
      <c r="P351">
        <v>4600</v>
      </c>
      <c r="Q351">
        <v>0</v>
      </c>
      <c r="R351">
        <v>0.90745813953488363</v>
      </c>
      <c r="S351">
        <v>0</v>
      </c>
      <c r="T351" s="1" t="s">
        <v>194</v>
      </c>
      <c r="U351">
        <v>0</v>
      </c>
      <c r="V351">
        <v>0</v>
      </c>
      <c r="W351">
        <v>0.9390397789826227</v>
      </c>
      <c r="X351">
        <v>0</v>
      </c>
      <c r="Y351" t="b">
        <v>0</v>
      </c>
      <c r="Z351" t="b">
        <v>0</v>
      </c>
      <c r="AA351" s="1" t="s">
        <v>66</v>
      </c>
      <c r="AB351" s="1" t="s">
        <v>66</v>
      </c>
      <c r="AC351" s="1" t="s">
        <v>73</v>
      </c>
      <c r="AD351" t="s">
        <v>66</v>
      </c>
    </row>
    <row r="352" spans="1:30" x14ac:dyDescent="0.25">
      <c r="A352">
        <v>25</v>
      </c>
      <c r="B352" s="1" t="s">
        <v>138</v>
      </c>
      <c r="C352" s="1" t="s">
        <v>334</v>
      </c>
      <c r="D352" s="1" t="s">
        <v>335</v>
      </c>
      <c r="E352" s="1" t="s">
        <v>32</v>
      </c>
      <c r="F352" s="1" t="s">
        <v>32</v>
      </c>
      <c r="G352" s="1" t="s">
        <v>196</v>
      </c>
      <c r="H352" s="1" t="s">
        <v>197</v>
      </c>
      <c r="I352" s="1" t="s">
        <v>191</v>
      </c>
      <c r="J352" s="1" t="s">
        <v>192</v>
      </c>
      <c r="K352">
        <v>114</v>
      </c>
      <c r="L352" s="1" t="s">
        <v>198</v>
      </c>
      <c r="M352" s="1" t="s">
        <v>38</v>
      </c>
      <c r="N352" t="s">
        <v>39</v>
      </c>
      <c r="O352" t="s">
        <v>39</v>
      </c>
      <c r="P352">
        <v>4700</v>
      </c>
      <c r="Q352">
        <v>0</v>
      </c>
      <c r="R352">
        <v>0.89050482315112545</v>
      </c>
      <c r="S352">
        <v>0</v>
      </c>
      <c r="T352" s="1" t="s">
        <v>194</v>
      </c>
      <c r="U352">
        <v>0</v>
      </c>
      <c r="V352">
        <v>0</v>
      </c>
      <c r="W352">
        <v>0.94047082475121058</v>
      </c>
      <c r="X352">
        <v>0</v>
      </c>
      <c r="Y352" t="b">
        <v>0</v>
      </c>
      <c r="Z352" t="b">
        <v>0</v>
      </c>
      <c r="AA352" s="1" t="s">
        <v>66</v>
      </c>
      <c r="AB352" s="1" t="s">
        <v>66</v>
      </c>
      <c r="AC352" s="1" t="s">
        <v>73</v>
      </c>
      <c r="AD352" t="s">
        <v>66</v>
      </c>
    </row>
    <row r="353" spans="1:30" x14ac:dyDescent="0.25">
      <c r="A353">
        <v>25</v>
      </c>
      <c r="B353" s="1" t="s">
        <v>138</v>
      </c>
      <c r="C353" s="1" t="s">
        <v>336</v>
      </c>
      <c r="D353" s="1" t="s">
        <v>101</v>
      </c>
      <c r="E353" s="1" t="s">
        <v>32</v>
      </c>
      <c r="F353" s="1" t="s">
        <v>32</v>
      </c>
      <c r="G353" s="1" t="s">
        <v>196</v>
      </c>
      <c r="H353" s="1" t="s">
        <v>197</v>
      </c>
      <c r="I353" s="1" t="s">
        <v>191</v>
      </c>
      <c r="J353" s="1" t="s">
        <v>192</v>
      </c>
      <c r="K353">
        <v>114</v>
      </c>
      <c r="L353" s="1" t="s">
        <v>198</v>
      </c>
      <c r="M353" s="1" t="s">
        <v>38</v>
      </c>
      <c r="N353" t="s">
        <v>39</v>
      </c>
      <c r="O353" t="s">
        <v>39</v>
      </c>
      <c r="P353">
        <v>66800</v>
      </c>
      <c r="Q353">
        <v>0</v>
      </c>
      <c r="R353">
        <v>0.85344627537026885</v>
      </c>
      <c r="S353">
        <v>0</v>
      </c>
      <c r="T353" s="1" t="s">
        <v>194</v>
      </c>
      <c r="U353">
        <v>0</v>
      </c>
      <c r="V353">
        <v>0</v>
      </c>
      <c r="W353">
        <v>0.94554332103393723</v>
      </c>
      <c r="X353">
        <v>0</v>
      </c>
      <c r="Y353" t="b">
        <v>0</v>
      </c>
      <c r="Z353" t="b">
        <v>0</v>
      </c>
      <c r="AA353" s="1" t="s">
        <v>66</v>
      </c>
      <c r="AB353" s="1" t="s">
        <v>66</v>
      </c>
      <c r="AC353" s="1" t="s">
        <v>73</v>
      </c>
      <c r="AD353" t="s">
        <v>66</v>
      </c>
    </row>
    <row r="354" spans="1:30" x14ac:dyDescent="0.25">
      <c r="A354">
        <v>26</v>
      </c>
      <c r="B354" s="1" t="s">
        <v>99</v>
      </c>
      <c r="C354" s="1" t="s">
        <v>337</v>
      </c>
      <c r="D354" s="1" t="s">
        <v>242</v>
      </c>
      <c r="E354" s="1" t="s">
        <v>32</v>
      </c>
      <c r="F354" s="1" t="s">
        <v>32</v>
      </c>
      <c r="G354" s="1" t="s">
        <v>196</v>
      </c>
      <c r="H354" s="1" t="s">
        <v>197</v>
      </c>
      <c r="I354" s="1" t="s">
        <v>191</v>
      </c>
      <c r="J354" s="1" t="s">
        <v>192</v>
      </c>
      <c r="K354">
        <v>114</v>
      </c>
      <c r="L354" s="1" t="s">
        <v>198</v>
      </c>
      <c r="M354" s="1" t="s">
        <v>38</v>
      </c>
      <c r="N354" t="s">
        <v>39</v>
      </c>
      <c r="O354" t="s">
        <v>39</v>
      </c>
      <c r="P354">
        <v>16000</v>
      </c>
      <c r="Q354">
        <v>0</v>
      </c>
      <c r="R354">
        <v>1.1022362799263352</v>
      </c>
      <c r="S354">
        <v>0</v>
      </c>
      <c r="T354" s="1" t="s">
        <v>194</v>
      </c>
      <c r="U354">
        <v>0</v>
      </c>
      <c r="V354">
        <v>0</v>
      </c>
      <c r="W354">
        <v>0.95181838720723866</v>
      </c>
      <c r="X354">
        <v>0</v>
      </c>
      <c r="Y354" t="b">
        <v>0</v>
      </c>
      <c r="Z354" t="b">
        <v>0</v>
      </c>
      <c r="AA354" s="1" t="s">
        <v>66</v>
      </c>
      <c r="AB354" s="1" t="s">
        <v>66</v>
      </c>
      <c r="AC354" s="1" t="s">
        <v>73</v>
      </c>
      <c r="AD354" t="s">
        <v>66</v>
      </c>
    </row>
    <row r="355" spans="1:30" x14ac:dyDescent="0.25">
      <c r="A355">
        <v>26</v>
      </c>
      <c r="B355" s="1" t="s">
        <v>99</v>
      </c>
      <c r="C355" s="1" t="s">
        <v>338</v>
      </c>
      <c r="D355" s="1" t="s">
        <v>339</v>
      </c>
      <c r="E355" s="1" t="s">
        <v>32</v>
      </c>
      <c r="F355" s="1" t="s">
        <v>32</v>
      </c>
      <c r="G355" s="1" t="s">
        <v>196</v>
      </c>
      <c r="H355" s="1" t="s">
        <v>197</v>
      </c>
      <c r="I355" s="1" t="s">
        <v>191</v>
      </c>
      <c r="J355" s="1" t="s">
        <v>192</v>
      </c>
      <c r="K355">
        <v>114</v>
      </c>
      <c r="L355" s="1" t="s">
        <v>198</v>
      </c>
      <c r="M355" s="1" t="s">
        <v>38</v>
      </c>
      <c r="N355" t="s">
        <v>39</v>
      </c>
      <c r="O355" t="s">
        <v>39</v>
      </c>
      <c r="P355">
        <v>3800</v>
      </c>
      <c r="Q355">
        <v>0</v>
      </c>
      <c r="R355">
        <v>1.1367501006036216</v>
      </c>
      <c r="S355">
        <v>0</v>
      </c>
      <c r="T355" s="1" t="s">
        <v>194</v>
      </c>
      <c r="U355">
        <v>0</v>
      </c>
      <c r="V355">
        <v>0</v>
      </c>
      <c r="W355">
        <v>0.95291746016440471</v>
      </c>
      <c r="X355">
        <v>0</v>
      </c>
      <c r="Y355" t="b">
        <v>0</v>
      </c>
      <c r="Z355" t="b">
        <v>0</v>
      </c>
      <c r="AA355" s="1" t="s">
        <v>66</v>
      </c>
      <c r="AB355" s="1" t="s">
        <v>66</v>
      </c>
      <c r="AC355" s="1" t="s">
        <v>73</v>
      </c>
      <c r="AD355" t="s">
        <v>66</v>
      </c>
    </row>
    <row r="356" spans="1:30" x14ac:dyDescent="0.25">
      <c r="A356">
        <v>26</v>
      </c>
      <c r="B356" s="1" t="s">
        <v>99</v>
      </c>
      <c r="C356" s="1" t="s">
        <v>340</v>
      </c>
      <c r="D356" s="1" t="s">
        <v>303</v>
      </c>
      <c r="E356" s="1" t="s">
        <v>32</v>
      </c>
      <c r="F356" s="1" t="s">
        <v>32</v>
      </c>
      <c r="G356" s="1" t="s">
        <v>196</v>
      </c>
      <c r="H356" s="1" t="s">
        <v>197</v>
      </c>
      <c r="I356" s="1" t="s">
        <v>191</v>
      </c>
      <c r="J356" s="1" t="s">
        <v>192</v>
      </c>
      <c r="K356">
        <v>114</v>
      </c>
      <c r="L356" s="1" t="s">
        <v>198</v>
      </c>
      <c r="M356" s="1" t="s">
        <v>38</v>
      </c>
      <c r="N356" t="s">
        <v>39</v>
      </c>
      <c r="O356" t="s">
        <v>39</v>
      </c>
      <c r="P356">
        <v>9600</v>
      </c>
      <c r="Q356">
        <v>0</v>
      </c>
      <c r="R356">
        <v>1.1063543076923077</v>
      </c>
      <c r="S356">
        <v>0</v>
      </c>
      <c r="T356" s="1" t="s">
        <v>194</v>
      </c>
      <c r="U356">
        <v>0</v>
      </c>
      <c r="V356">
        <v>0</v>
      </c>
      <c r="W356">
        <v>0.95252460631394986</v>
      </c>
      <c r="X356">
        <v>0</v>
      </c>
      <c r="Y356" t="b">
        <v>0</v>
      </c>
      <c r="Z356" t="b">
        <v>0</v>
      </c>
      <c r="AA356" s="1" t="s">
        <v>66</v>
      </c>
      <c r="AB356" s="1" t="s">
        <v>66</v>
      </c>
      <c r="AC356" s="1" t="s">
        <v>73</v>
      </c>
      <c r="AD356" t="s">
        <v>66</v>
      </c>
    </row>
    <row r="357" spans="1:30" x14ac:dyDescent="0.25">
      <c r="A357">
        <v>26</v>
      </c>
      <c r="B357" s="1" t="s">
        <v>99</v>
      </c>
      <c r="C357" s="1" t="s">
        <v>100</v>
      </c>
      <c r="D357" s="1" t="s">
        <v>101</v>
      </c>
      <c r="E357" s="1" t="s">
        <v>32</v>
      </c>
      <c r="F357" s="1" t="s">
        <v>32</v>
      </c>
      <c r="G357" s="1" t="s">
        <v>196</v>
      </c>
      <c r="H357" s="1" t="s">
        <v>197</v>
      </c>
      <c r="I357" s="1" t="s">
        <v>191</v>
      </c>
      <c r="J357" s="1" t="s">
        <v>192</v>
      </c>
      <c r="K357">
        <v>114</v>
      </c>
      <c r="L357" s="1" t="s">
        <v>198</v>
      </c>
      <c r="M357" s="1" t="s">
        <v>38</v>
      </c>
      <c r="N357" t="s">
        <v>39</v>
      </c>
      <c r="O357" t="s">
        <v>39</v>
      </c>
      <c r="P357">
        <v>32200</v>
      </c>
      <c r="Q357">
        <v>0</v>
      </c>
      <c r="R357">
        <v>1.0929896606695513</v>
      </c>
      <c r="S357">
        <v>0</v>
      </c>
      <c r="T357" s="1" t="s">
        <v>194</v>
      </c>
      <c r="U357">
        <v>0</v>
      </c>
      <c r="V357">
        <v>0</v>
      </c>
      <c r="W357">
        <v>0.95212352617715845</v>
      </c>
      <c r="X357">
        <v>0</v>
      </c>
      <c r="Y357" t="b">
        <v>0</v>
      </c>
      <c r="Z357" t="b">
        <v>0</v>
      </c>
      <c r="AA357" s="1" t="s">
        <v>66</v>
      </c>
      <c r="AB357" s="1" t="s">
        <v>66</v>
      </c>
      <c r="AC357" s="1" t="s">
        <v>73</v>
      </c>
      <c r="AD357" t="s">
        <v>66</v>
      </c>
    </row>
    <row r="358" spans="1:30" x14ac:dyDescent="0.25">
      <c r="A358">
        <v>27</v>
      </c>
      <c r="B358" s="1" t="s">
        <v>341</v>
      </c>
      <c r="C358" s="1" t="s">
        <v>342</v>
      </c>
      <c r="D358" s="1" t="s">
        <v>303</v>
      </c>
      <c r="E358" s="1" t="s">
        <v>32</v>
      </c>
      <c r="F358" s="1" t="s">
        <v>32</v>
      </c>
      <c r="G358" s="1" t="s">
        <v>196</v>
      </c>
      <c r="H358" s="1" t="s">
        <v>197</v>
      </c>
      <c r="I358" s="1" t="s">
        <v>191</v>
      </c>
      <c r="J358" s="1" t="s">
        <v>192</v>
      </c>
      <c r="K358">
        <v>114</v>
      </c>
      <c r="L358" s="1" t="s">
        <v>198</v>
      </c>
      <c r="M358" s="1" t="s">
        <v>38</v>
      </c>
      <c r="N358" t="s">
        <v>39</v>
      </c>
      <c r="O358" t="s">
        <v>39</v>
      </c>
      <c r="P358">
        <v>9600</v>
      </c>
      <c r="Q358">
        <v>0</v>
      </c>
      <c r="R358">
        <v>1.1063692307692308</v>
      </c>
      <c r="S358">
        <v>0</v>
      </c>
      <c r="T358" s="1" t="s">
        <v>194</v>
      </c>
      <c r="U358">
        <v>0</v>
      </c>
      <c r="V358">
        <v>0</v>
      </c>
      <c r="W358">
        <v>0.95252494266473842</v>
      </c>
      <c r="X358">
        <v>0</v>
      </c>
      <c r="Y358" t="b">
        <v>1</v>
      </c>
      <c r="Z358" t="b">
        <v>0</v>
      </c>
      <c r="AA358" s="1" t="s">
        <v>66</v>
      </c>
      <c r="AB358" s="1" t="s">
        <v>66</v>
      </c>
      <c r="AC358" s="1" t="s">
        <v>73</v>
      </c>
      <c r="AD358" t="s">
        <v>66</v>
      </c>
    </row>
    <row r="359" spans="1:30" x14ac:dyDescent="0.25">
      <c r="A359">
        <v>27</v>
      </c>
      <c r="B359" s="1" t="s">
        <v>341</v>
      </c>
      <c r="C359" s="1" t="s">
        <v>343</v>
      </c>
      <c r="D359" s="1" t="s">
        <v>105</v>
      </c>
      <c r="E359" s="1" t="s">
        <v>32</v>
      </c>
      <c r="F359" s="1" t="s">
        <v>32</v>
      </c>
      <c r="G359" s="1" t="s">
        <v>196</v>
      </c>
      <c r="H359" s="1" t="s">
        <v>197</v>
      </c>
      <c r="I359" s="1" t="s">
        <v>191</v>
      </c>
      <c r="J359" s="1" t="s">
        <v>192</v>
      </c>
      <c r="K359">
        <v>114</v>
      </c>
      <c r="L359" s="1" t="s">
        <v>198</v>
      </c>
      <c r="M359" s="1" t="s">
        <v>38</v>
      </c>
      <c r="N359" t="s">
        <v>39</v>
      </c>
      <c r="O359" t="s">
        <v>39</v>
      </c>
      <c r="P359">
        <v>12000</v>
      </c>
      <c r="Q359">
        <v>0</v>
      </c>
      <c r="R359">
        <v>1.1110415536374847</v>
      </c>
      <c r="S359">
        <v>0</v>
      </c>
      <c r="T359" s="1" t="s">
        <v>194</v>
      </c>
      <c r="U359">
        <v>0</v>
      </c>
      <c r="V359">
        <v>0</v>
      </c>
      <c r="W359">
        <v>0.95035205358800745</v>
      </c>
      <c r="X359">
        <v>0</v>
      </c>
      <c r="Y359" t="b">
        <v>1</v>
      </c>
      <c r="Z359" t="b">
        <v>0</v>
      </c>
      <c r="AA359" s="1" t="s">
        <v>66</v>
      </c>
      <c r="AB359" s="1" t="s">
        <v>66</v>
      </c>
      <c r="AC359" s="1" t="s">
        <v>73</v>
      </c>
      <c r="AD359" t="s">
        <v>66</v>
      </c>
    </row>
    <row r="360" spans="1:30" x14ac:dyDescent="0.25">
      <c r="A360">
        <v>28</v>
      </c>
      <c r="B360" s="1" t="s">
        <v>94</v>
      </c>
      <c r="C360" s="1" t="s">
        <v>344</v>
      </c>
      <c r="D360" s="1" t="s">
        <v>242</v>
      </c>
      <c r="E360" s="1" t="s">
        <v>32</v>
      </c>
      <c r="F360" s="1" t="s">
        <v>32</v>
      </c>
      <c r="G360" s="1" t="s">
        <v>196</v>
      </c>
      <c r="H360" s="1" t="s">
        <v>197</v>
      </c>
      <c r="I360" s="1" t="s">
        <v>191</v>
      </c>
      <c r="J360" s="1" t="s">
        <v>192</v>
      </c>
      <c r="K360">
        <v>114</v>
      </c>
      <c r="L360" s="1" t="s">
        <v>198</v>
      </c>
      <c r="M360" s="1" t="s">
        <v>38</v>
      </c>
      <c r="N360" t="s">
        <v>39</v>
      </c>
      <c r="O360" t="s">
        <v>39</v>
      </c>
      <c r="P360">
        <v>120200</v>
      </c>
      <c r="Q360">
        <v>0</v>
      </c>
      <c r="R360">
        <v>0.85211736322651388</v>
      </c>
      <c r="S360">
        <v>0</v>
      </c>
      <c r="T360" s="1" t="s">
        <v>194</v>
      </c>
      <c r="U360">
        <v>0</v>
      </c>
      <c r="V360">
        <v>0</v>
      </c>
      <c r="W360">
        <v>0.94572485255448979</v>
      </c>
      <c r="X360">
        <v>0</v>
      </c>
      <c r="Y360" t="b">
        <v>0</v>
      </c>
      <c r="Z360" t="b">
        <v>0</v>
      </c>
      <c r="AA360" s="1" t="s">
        <v>66</v>
      </c>
      <c r="AB360" s="1" t="s">
        <v>66</v>
      </c>
      <c r="AC360" s="1" t="s">
        <v>73</v>
      </c>
      <c r="AD360" t="s">
        <v>66</v>
      </c>
    </row>
    <row r="361" spans="1:30" x14ac:dyDescent="0.25">
      <c r="A361">
        <v>28</v>
      </c>
      <c r="B361" s="1" t="s">
        <v>94</v>
      </c>
      <c r="C361" s="1" t="s">
        <v>110</v>
      </c>
      <c r="D361" s="1" t="s">
        <v>111</v>
      </c>
      <c r="E361" s="1" t="s">
        <v>32</v>
      </c>
      <c r="F361" s="1" t="s">
        <v>32</v>
      </c>
      <c r="G361" s="1" t="s">
        <v>196</v>
      </c>
      <c r="H361" s="1" t="s">
        <v>197</v>
      </c>
      <c r="I361" s="1" t="s">
        <v>191</v>
      </c>
      <c r="J361" s="1" t="s">
        <v>192</v>
      </c>
      <c r="K361">
        <v>114</v>
      </c>
      <c r="L361" s="1" t="s">
        <v>198</v>
      </c>
      <c r="M361" s="1" t="s">
        <v>38</v>
      </c>
      <c r="N361" t="s">
        <v>39</v>
      </c>
      <c r="O361" t="s">
        <v>39</v>
      </c>
      <c r="P361">
        <v>9200</v>
      </c>
      <c r="Q361">
        <v>0</v>
      </c>
      <c r="R361">
        <v>0.866044766505636</v>
      </c>
      <c r="S361">
        <v>0</v>
      </c>
      <c r="T361" s="1" t="s">
        <v>194</v>
      </c>
      <c r="U361">
        <v>0</v>
      </c>
      <c r="V361">
        <v>0</v>
      </c>
      <c r="W361">
        <v>0.94390815849793985</v>
      </c>
      <c r="X361">
        <v>0</v>
      </c>
      <c r="Y361" t="b">
        <v>0</v>
      </c>
      <c r="Z361" t="b">
        <v>0</v>
      </c>
      <c r="AA361" s="1" t="s">
        <v>66</v>
      </c>
      <c r="AB361" s="1" t="s">
        <v>66</v>
      </c>
      <c r="AC361" s="1" t="s">
        <v>73</v>
      </c>
      <c r="AD361" t="s">
        <v>66</v>
      </c>
    </row>
    <row r="362" spans="1:30" x14ac:dyDescent="0.25">
      <c r="A362">
        <v>28</v>
      </c>
      <c r="B362" s="1" t="s">
        <v>94</v>
      </c>
      <c r="C362" s="1" t="s">
        <v>95</v>
      </c>
      <c r="D362" s="1" t="s">
        <v>96</v>
      </c>
      <c r="E362" s="1" t="s">
        <v>32</v>
      </c>
      <c r="F362" s="1" t="s">
        <v>32</v>
      </c>
      <c r="G362" s="1" t="s">
        <v>196</v>
      </c>
      <c r="H362" s="1" t="s">
        <v>197</v>
      </c>
      <c r="I362" s="1" t="s">
        <v>191</v>
      </c>
      <c r="J362" s="1" t="s">
        <v>192</v>
      </c>
      <c r="K362">
        <v>114</v>
      </c>
      <c r="L362" s="1" t="s">
        <v>198</v>
      </c>
      <c r="M362" s="1" t="s">
        <v>38</v>
      </c>
      <c r="N362" t="s">
        <v>39</v>
      </c>
      <c r="O362" t="s">
        <v>39</v>
      </c>
      <c r="P362">
        <v>5400</v>
      </c>
      <c r="Q362">
        <v>0</v>
      </c>
      <c r="R362">
        <v>0.89367966339410942</v>
      </c>
      <c r="S362">
        <v>0</v>
      </c>
      <c r="T362" s="1" t="s">
        <v>194</v>
      </c>
      <c r="U362">
        <v>0</v>
      </c>
      <c r="V362">
        <v>0</v>
      </c>
      <c r="W362">
        <v>0.94074923773894348</v>
      </c>
      <c r="X362">
        <v>0</v>
      </c>
      <c r="Y362" t="b">
        <v>0</v>
      </c>
      <c r="Z362" t="b">
        <v>0</v>
      </c>
      <c r="AA362" s="1" t="s">
        <v>66</v>
      </c>
      <c r="AB362" s="1" t="s">
        <v>66</v>
      </c>
      <c r="AC362" s="1" t="s">
        <v>73</v>
      </c>
      <c r="AD362" t="s">
        <v>66</v>
      </c>
    </row>
    <row r="363" spans="1:30" x14ac:dyDescent="0.25">
      <c r="A363">
        <v>28</v>
      </c>
      <c r="B363" s="1" t="s">
        <v>94</v>
      </c>
      <c r="C363" s="1" t="s">
        <v>345</v>
      </c>
      <c r="D363" s="1" t="s">
        <v>329</v>
      </c>
      <c r="E363" s="1" t="s">
        <v>32</v>
      </c>
      <c r="F363" s="1" t="s">
        <v>32</v>
      </c>
      <c r="G363" s="1" t="s">
        <v>196</v>
      </c>
      <c r="H363" s="1" t="s">
        <v>197</v>
      </c>
      <c r="I363" s="1" t="s">
        <v>191</v>
      </c>
      <c r="J363" s="1" t="s">
        <v>192</v>
      </c>
      <c r="K363">
        <v>114</v>
      </c>
      <c r="L363" s="1" t="s">
        <v>198</v>
      </c>
      <c r="M363" s="1" t="s">
        <v>38</v>
      </c>
      <c r="N363" t="s">
        <v>39</v>
      </c>
      <c r="O363" t="s">
        <v>39</v>
      </c>
      <c r="P363">
        <v>2800</v>
      </c>
      <c r="Q363">
        <v>0</v>
      </c>
      <c r="R363">
        <v>0.88554880000000002</v>
      </c>
      <c r="S363">
        <v>0</v>
      </c>
      <c r="T363" s="1" t="s">
        <v>194</v>
      </c>
      <c r="U363">
        <v>0</v>
      </c>
      <c r="V363">
        <v>0</v>
      </c>
      <c r="W363">
        <v>0.94342937893377954</v>
      </c>
      <c r="X363">
        <v>0</v>
      </c>
      <c r="Y363" t="b">
        <v>0</v>
      </c>
      <c r="Z363" t="b">
        <v>0</v>
      </c>
      <c r="AA363" s="1" t="s">
        <v>66</v>
      </c>
      <c r="AB363" s="1" t="s">
        <v>66</v>
      </c>
      <c r="AC363" s="1" t="s">
        <v>73</v>
      </c>
      <c r="AD363" t="s">
        <v>66</v>
      </c>
    </row>
    <row r="364" spans="1:30" x14ac:dyDescent="0.25">
      <c r="A364">
        <v>28</v>
      </c>
      <c r="B364" s="1" t="s">
        <v>94</v>
      </c>
      <c r="C364" s="1" t="s">
        <v>346</v>
      </c>
      <c r="D364" s="1" t="s">
        <v>303</v>
      </c>
      <c r="E364" s="1" t="s">
        <v>32</v>
      </c>
      <c r="F364" s="1" t="s">
        <v>32</v>
      </c>
      <c r="G364" s="1" t="s">
        <v>196</v>
      </c>
      <c r="H364" s="1" t="s">
        <v>197</v>
      </c>
      <c r="I364" s="1" t="s">
        <v>191</v>
      </c>
      <c r="J364" s="1" t="s">
        <v>192</v>
      </c>
      <c r="K364">
        <v>114</v>
      </c>
      <c r="L364" s="1" t="s">
        <v>198</v>
      </c>
      <c r="M364" s="1" t="s">
        <v>38</v>
      </c>
      <c r="N364" t="s">
        <v>39</v>
      </c>
      <c r="O364" t="s">
        <v>39</v>
      </c>
      <c r="P364">
        <v>9600</v>
      </c>
      <c r="Q364">
        <v>0</v>
      </c>
      <c r="R364">
        <v>0.86329230769230769</v>
      </c>
      <c r="S364">
        <v>0</v>
      </c>
      <c r="T364" s="1" t="s">
        <v>194</v>
      </c>
      <c r="U364">
        <v>0</v>
      </c>
      <c r="V364">
        <v>0</v>
      </c>
      <c r="W364">
        <v>0.94633155539409153</v>
      </c>
      <c r="X364">
        <v>0</v>
      </c>
      <c r="Y364" t="b">
        <v>0</v>
      </c>
      <c r="Z364" t="b">
        <v>0</v>
      </c>
      <c r="AA364" s="1" t="s">
        <v>66</v>
      </c>
      <c r="AB364" s="1" t="s">
        <v>66</v>
      </c>
      <c r="AC364" s="1" t="s">
        <v>73</v>
      </c>
      <c r="AD364" t="s">
        <v>66</v>
      </c>
    </row>
    <row r="365" spans="1:30" x14ac:dyDescent="0.25">
      <c r="A365">
        <v>28</v>
      </c>
      <c r="B365" s="1" t="s">
        <v>94</v>
      </c>
      <c r="C365" s="1" t="s">
        <v>347</v>
      </c>
      <c r="D365" s="1" t="s">
        <v>101</v>
      </c>
      <c r="E365" s="1" t="s">
        <v>32</v>
      </c>
      <c r="F365" s="1" t="s">
        <v>32</v>
      </c>
      <c r="G365" s="1" t="s">
        <v>196</v>
      </c>
      <c r="H365" s="1" t="s">
        <v>197</v>
      </c>
      <c r="I365" s="1" t="s">
        <v>191</v>
      </c>
      <c r="J365" s="1" t="s">
        <v>192</v>
      </c>
      <c r="K365">
        <v>114</v>
      </c>
      <c r="L365" s="1" t="s">
        <v>198</v>
      </c>
      <c r="M365" s="1" t="s">
        <v>38</v>
      </c>
      <c r="N365" t="s">
        <v>39</v>
      </c>
      <c r="O365" t="s">
        <v>39</v>
      </c>
      <c r="P365">
        <v>12100</v>
      </c>
      <c r="Q365">
        <v>0</v>
      </c>
      <c r="R365">
        <v>0.86383398533007327</v>
      </c>
      <c r="S365">
        <v>0</v>
      </c>
      <c r="T365" s="1" t="s">
        <v>194</v>
      </c>
      <c r="U365">
        <v>0</v>
      </c>
      <c r="V365">
        <v>0</v>
      </c>
      <c r="W365">
        <v>0.94424826392373373</v>
      </c>
      <c r="X365">
        <v>0</v>
      </c>
      <c r="Y365" t="b">
        <v>0</v>
      </c>
      <c r="Z365" t="b">
        <v>0</v>
      </c>
      <c r="AA365" s="1" t="s">
        <v>66</v>
      </c>
      <c r="AB365" s="1" t="s">
        <v>66</v>
      </c>
      <c r="AC365" s="1" t="s">
        <v>73</v>
      </c>
      <c r="AD365" t="s">
        <v>66</v>
      </c>
    </row>
    <row r="366" spans="1:30" x14ac:dyDescent="0.25">
      <c r="A366">
        <v>29</v>
      </c>
      <c r="B366" s="1" t="s">
        <v>348</v>
      </c>
      <c r="C366" s="1" t="s">
        <v>349</v>
      </c>
      <c r="D366" s="1" t="s">
        <v>242</v>
      </c>
      <c r="E366" s="1" t="s">
        <v>32</v>
      </c>
      <c r="F366" s="1" t="s">
        <v>32</v>
      </c>
      <c r="G366" s="1" t="s">
        <v>196</v>
      </c>
      <c r="H366" s="1" t="s">
        <v>197</v>
      </c>
      <c r="I366" s="1" t="s">
        <v>191</v>
      </c>
      <c r="J366" s="1" t="s">
        <v>192</v>
      </c>
      <c r="K366">
        <v>114</v>
      </c>
      <c r="L366" s="1" t="s">
        <v>198</v>
      </c>
      <c r="M366" s="1" t="s">
        <v>38</v>
      </c>
      <c r="N366" t="s">
        <v>39</v>
      </c>
      <c r="O366" t="s">
        <v>39</v>
      </c>
      <c r="P366">
        <v>7900</v>
      </c>
      <c r="Q366">
        <v>0</v>
      </c>
      <c r="R366">
        <v>0.94813999999999998</v>
      </c>
      <c r="S366">
        <v>0</v>
      </c>
      <c r="T366" s="1" t="s">
        <v>194</v>
      </c>
      <c r="U366">
        <v>0</v>
      </c>
      <c r="V366">
        <v>0</v>
      </c>
      <c r="W366">
        <v>0.9467319674634983</v>
      </c>
      <c r="X366">
        <v>0</v>
      </c>
      <c r="Y366" t="b">
        <v>0</v>
      </c>
      <c r="Z366" t="b">
        <v>0</v>
      </c>
      <c r="AA366" s="1" t="s">
        <v>66</v>
      </c>
      <c r="AB366" s="1" t="s">
        <v>66</v>
      </c>
      <c r="AC366" s="1" t="s">
        <v>73</v>
      </c>
      <c r="AD366" t="s">
        <v>66</v>
      </c>
    </row>
    <row r="367" spans="1:30" x14ac:dyDescent="0.25">
      <c r="A367">
        <v>29</v>
      </c>
      <c r="B367" s="1" t="s">
        <v>348</v>
      </c>
      <c r="C367" s="1" t="s">
        <v>350</v>
      </c>
      <c r="D367" s="1" t="s">
        <v>329</v>
      </c>
      <c r="E367" s="1" t="s">
        <v>32</v>
      </c>
      <c r="F367" s="1" t="s">
        <v>32</v>
      </c>
      <c r="G367" s="1" t="s">
        <v>196</v>
      </c>
      <c r="H367" s="1" t="s">
        <v>197</v>
      </c>
      <c r="I367" s="1" t="s">
        <v>191</v>
      </c>
      <c r="J367" s="1" t="s">
        <v>192</v>
      </c>
      <c r="K367">
        <v>114</v>
      </c>
      <c r="L367" s="1" t="s">
        <v>198</v>
      </c>
      <c r="M367" s="1" t="s">
        <v>38</v>
      </c>
      <c r="N367" t="s">
        <v>39</v>
      </c>
      <c r="O367" t="s">
        <v>39</v>
      </c>
      <c r="P367">
        <v>4100</v>
      </c>
      <c r="Q367">
        <v>0</v>
      </c>
      <c r="R367">
        <v>0.97562825688073396</v>
      </c>
      <c r="S367">
        <v>0</v>
      </c>
      <c r="T367" s="1" t="s">
        <v>194</v>
      </c>
      <c r="U367">
        <v>0</v>
      </c>
      <c r="V367">
        <v>0</v>
      </c>
      <c r="W367">
        <v>0.9442750716204642</v>
      </c>
      <c r="X367">
        <v>0</v>
      </c>
      <c r="Y367" t="b">
        <v>0</v>
      </c>
      <c r="Z367" t="b">
        <v>0</v>
      </c>
      <c r="AA367" s="1" t="s">
        <v>66</v>
      </c>
      <c r="AB367" s="1" t="s">
        <v>66</v>
      </c>
      <c r="AC367" s="1" t="s">
        <v>73</v>
      </c>
      <c r="AD367" t="s">
        <v>66</v>
      </c>
    </row>
    <row r="368" spans="1:30" x14ac:dyDescent="0.25">
      <c r="A368">
        <v>29</v>
      </c>
      <c r="B368" s="1" t="s">
        <v>348</v>
      </c>
      <c r="C368" s="1" t="s">
        <v>351</v>
      </c>
      <c r="D368" s="1" t="s">
        <v>339</v>
      </c>
      <c r="E368" s="1" t="s">
        <v>32</v>
      </c>
      <c r="F368" s="1" t="s">
        <v>32</v>
      </c>
      <c r="G368" s="1" t="s">
        <v>196</v>
      </c>
      <c r="H368" s="1" t="s">
        <v>197</v>
      </c>
      <c r="I368" s="1" t="s">
        <v>191</v>
      </c>
      <c r="J368" s="1" t="s">
        <v>192</v>
      </c>
      <c r="K368">
        <v>114</v>
      </c>
      <c r="L368" s="1" t="s">
        <v>198</v>
      </c>
      <c r="M368" s="1" t="s">
        <v>38</v>
      </c>
      <c r="N368" t="s">
        <v>39</v>
      </c>
      <c r="O368" t="s">
        <v>39</v>
      </c>
      <c r="P368">
        <v>600</v>
      </c>
      <c r="Q368">
        <v>0</v>
      </c>
      <c r="R368">
        <v>1.2230742857142858</v>
      </c>
      <c r="S368">
        <v>0</v>
      </c>
      <c r="T368" s="1" t="s">
        <v>194</v>
      </c>
      <c r="U368">
        <v>0</v>
      </c>
      <c r="V368">
        <v>0</v>
      </c>
      <c r="W368">
        <v>0.93573892524637692</v>
      </c>
      <c r="X368">
        <v>0</v>
      </c>
      <c r="Y368" t="b">
        <v>0</v>
      </c>
      <c r="Z368" t="b">
        <v>0</v>
      </c>
      <c r="AA368" s="1" t="s">
        <v>66</v>
      </c>
      <c r="AB368" s="1" t="s">
        <v>66</v>
      </c>
      <c r="AC368" s="1" t="s">
        <v>73</v>
      </c>
      <c r="AD368" t="s">
        <v>66</v>
      </c>
    </row>
    <row r="369" spans="1:30" x14ac:dyDescent="0.25">
      <c r="A369">
        <v>29</v>
      </c>
      <c r="B369" s="1" t="s">
        <v>348</v>
      </c>
      <c r="C369" s="1" t="s">
        <v>352</v>
      </c>
      <c r="D369" s="1" t="s">
        <v>353</v>
      </c>
      <c r="E369" s="1" t="s">
        <v>32</v>
      </c>
      <c r="F369" s="1" t="s">
        <v>32</v>
      </c>
      <c r="G369" s="1" t="s">
        <v>196</v>
      </c>
      <c r="H369" s="1" t="s">
        <v>197</v>
      </c>
      <c r="I369" s="1" t="s">
        <v>191</v>
      </c>
      <c r="J369" s="1" t="s">
        <v>192</v>
      </c>
      <c r="K369">
        <v>114</v>
      </c>
      <c r="L369" s="1" t="s">
        <v>198</v>
      </c>
      <c r="M369" s="1" t="s">
        <v>38</v>
      </c>
      <c r="N369" t="s">
        <v>39</v>
      </c>
      <c r="O369" t="s">
        <v>39</v>
      </c>
      <c r="P369">
        <v>6600</v>
      </c>
      <c r="Q369">
        <v>0</v>
      </c>
      <c r="R369">
        <v>0.96430636363636368</v>
      </c>
      <c r="S369">
        <v>0</v>
      </c>
      <c r="T369" s="1" t="s">
        <v>194</v>
      </c>
      <c r="U369">
        <v>0</v>
      </c>
      <c r="V369">
        <v>0</v>
      </c>
      <c r="W369">
        <v>0.94793443163142943</v>
      </c>
      <c r="X369">
        <v>0</v>
      </c>
      <c r="Y369" t="b">
        <v>0</v>
      </c>
      <c r="Z369" t="b">
        <v>0</v>
      </c>
      <c r="AA369" s="1" t="s">
        <v>66</v>
      </c>
      <c r="AB369" s="1" t="s">
        <v>66</v>
      </c>
      <c r="AC369" s="1" t="s">
        <v>73</v>
      </c>
      <c r="AD369" t="s">
        <v>66</v>
      </c>
    </row>
    <row r="370" spans="1:30" x14ac:dyDescent="0.25">
      <c r="A370">
        <v>29</v>
      </c>
      <c r="B370" s="1" t="s">
        <v>348</v>
      </c>
      <c r="C370" s="1" t="s">
        <v>354</v>
      </c>
      <c r="D370" s="1" t="s">
        <v>303</v>
      </c>
      <c r="E370" s="1" t="s">
        <v>32</v>
      </c>
      <c r="F370" s="1" t="s">
        <v>32</v>
      </c>
      <c r="G370" s="1" t="s">
        <v>196</v>
      </c>
      <c r="H370" s="1" t="s">
        <v>197</v>
      </c>
      <c r="I370" s="1" t="s">
        <v>191</v>
      </c>
      <c r="J370" s="1" t="s">
        <v>192</v>
      </c>
      <c r="K370">
        <v>114</v>
      </c>
      <c r="L370" s="1" t="s">
        <v>198</v>
      </c>
      <c r="M370" s="1" t="s">
        <v>38</v>
      </c>
      <c r="N370" t="s">
        <v>39</v>
      </c>
      <c r="O370" t="s">
        <v>39</v>
      </c>
      <c r="P370">
        <v>9600</v>
      </c>
      <c r="Q370">
        <v>0</v>
      </c>
      <c r="R370">
        <v>0.94483076923076925</v>
      </c>
      <c r="S370">
        <v>0</v>
      </c>
      <c r="T370" s="1" t="s">
        <v>194</v>
      </c>
      <c r="U370">
        <v>0</v>
      </c>
      <c r="V370">
        <v>0</v>
      </c>
      <c r="W370">
        <v>0.94858164443811599</v>
      </c>
      <c r="X370">
        <v>0</v>
      </c>
      <c r="Y370" t="b">
        <v>0</v>
      </c>
      <c r="Z370" t="b">
        <v>0</v>
      </c>
      <c r="AA370" s="1" t="s">
        <v>66</v>
      </c>
      <c r="AB370" s="1" t="s">
        <v>66</v>
      </c>
      <c r="AC370" s="1" t="s">
        <v>73</v>
      </c>
      <c r="AD370" t="s">
        <v>66</v>
      </c>
    </row>
    <row r="371" spans="1:30" x14ac:dyDescent="0.25">
      <c r="A371">
        <v>29</v>
      </c>
      <c r="B371" s="1" t="s">
        <v>348</v>
      </c>
      <c r="C371" s="1" t="s">
        <v>355</v>
      </c>
      <c r="D371" s="1" t="s">
        <v>101</v>
      </c>
      <c r="E371" s="1" t="s">
        <v>32</v>
      </c>
      <c r="F371" s="1" t="s">
        <v>32</v>
      </c>
      <c r="G371" s="1" t="s">
        <v>196</v>
      </c>
      <c r="H371" s="1" t="s">
        <v>197</v>
      </c>
      <c r="I371" s="1" t="s">
        <v>191</v>
      </c>
      <c r="J371" s="1" t="s">
        <v>192</v>
      </c>
      <c r="K371">
        <v>114</v>
      </c>
      <c r="L371" s="1" t="s">
        <v>198</v>
      </c>
      <c r="M371" s="1" t="s">
        <v>38</v>
      </c>
      <c r="N371" t="s">
        <v>39</v>
      </c>
      <c r="O371" t="s">
        <v>39</v>
      </c>
      <c r="P371">
        <v>71300</v>
      </c>
      <c r="Q371">
        <v>0</v>
      </c>
      <c r="R371">
        <v>0.93321994863893165</v>
      </c>
      <c r="S371">
        <v>0</v>
      </c>
      <c r="T371" s="1" t="s">
        <v>194</v>
      </c>
      <c r="U371">
        <v>0</v>
      </c>
      <c r="V371">
        <v>0</v>
      </c>
      <c r="W371">
        <v>0.94792744924916217</v>
      </c>
      <c r="X371">
        <v>0</v>
      </c>
      <c r="Y371" t="b">
        <v>0</v>
      </c>
      <c r="Z371" t="b">
        <v>0</v>
      </c>
      <c r="AA371" s="1" t="s">
        <v>66</v>
      </c>
      <c r="AB371" s="1" t="s">
        <v>66</v>
      </c>
      <c r="AC371" s="1" t="s">
        <v>73</v>
      </c>
      <c r="AD371" t="s">
        <v>66</v>
      </c>
    </row>
    <row r="372" spans="1:30" x14ac:dyDescent="0.25">
      <c r="A372">
        <v>30</v>
      </c>
      <c r="B372" s="1" t="s">
        <v>356</v>
      </c>
      <c r="C372" s="1" t="s">
        <v>357</v>
      </c>
      <c r="D372" s="1" t="s">
        <v>242</v>
      </c>
      <c r="E372" s="1" t="s">
        <v>32</v>
      </c>
      <c r="F372" s="1" t="s">
        <v>32</v>
      </c>
      <c r="G372" s="1" t="s">
        <v>196</v>
      </c>
      <c r="H372" s="1" t="s">
        <v>197</v>
      </c>
      <c r="I372" s="1" t="s">
        <v>191</v>
      </c>
      <c r="J372" s="1" t="s">
        <v>192</v>
      </c>
      <c r="K372">
        <v>114</v>
      </c>
      <c r="L372" s="1" t="s">
        <v>198</v>
      </c>
      <c r="M372" s="1" t="s">
        <v>38</v>
      </c>
      <c r="N372" t="s">
        <v>39</v>
      </c>
      <c r="O372" t="s">
        <v>39</v>
      </c>
      <c r="P372">
        <v>11700</v>
      </c>
      <c r="Q372">
        <v>0</v>
      </c>
      <c r="R372">
        <v>1.1743183186951067</v>
      </c>
      <c r="S372">
        <v>0</v>
      </c>
      <c r="T372" s="1" t="s">
        <v>194</v>
      </c>
      <c r="U372">
        <v>0</v>
      </c>
      <c r="V372">
        <v>0</v>
      </c>
      <c r="W372">
        <v>0.9538354569888704</v>
      </c>
      <c r="X372">
        <v>0</v>
      </c>
      <c r="Y372" t="b">
        <v>0</v>
      </c>
      <c r="Z372" t="b">
        <v>0</v>
      </c>
      <c r="AA372" s="1" t="s">
        <v>66</v>
      </c>
      <c r="AB372" s="1" t="s">
        <v>66</v>
      </c>
      <c r="AC372" s="1" t="s">
        <v>73</v>
      </c>
      <c r="AD372" t="s">
        <v>66</v>
      </c>
    </row>
    <row r="373" spans="1:30" x14ac:dyDescent="0.25">
      <c r="A373">
        <v>30</v>
      </c>
      <c r="B373" s="1" t="s">
        <v>356</v>
      </c>
      <c r="C373" s="1" t="s">
        <v>358</v>
      </c>
      <c r="D373" s="1" t="s">
        <v>359</v>
      </c>
      <c r="E373" s="1" t="s">
        <v>32</v>
      </c>
      <c r="F373" s="1" t="s">
        <v>32</v>
      </c>
      <c r="G373" s="1" t="s">
        <v>196</v>
      </c>
      <c r="H373" s="1" t="s">
        <v>197</v>
      </c>
      <c r="I373" s="1" t="s">
        <v>191</v>
      </c>
      <c r="J373" s="1" t="s">
        <v>192</v>
      </c>
      <c r="K373">
        <v>114</v>
      </c>
      <c r="L373" s="1" t="s">
        <v>198</v>
      </c>
      <c r="M373" s="1" t="s">
        <v>38</v>
      </c>
      <c r="N373" t="s">
        <v>39</v>
      </c>
      <c r="O373" t="s">
        <v>39</v>
      </c>
      <c r="P373">
        <v>700</v>
      </c>
      <c r="Q373">
        <v>0</v>
      </c>
      <c r="R373">
        <v>1.6328473684210525</v>
      </c>
      <c r="S373">
        <v>0</v>
      </c>
      <c r="T373" s="1" t="s">
        <v>194</v>
      </c>
      <c r="U373">
        <v>0</v>
      </c>
      <c r="V373">
        <v>0</v>
      </c>
      <c r="W373">
        <v>0.95002408838939634</v>
      </c>
      <c r="X373">
        <v>0</v>
      </c>
      <c r="Y373" t="b">
        <v>0</v>
      </c>
      <c r="Z373" t="b">
        <v>0</v>
      </c>
      <c r="AA373" s="1" t="s">
        <v>66</v>
      </c>
      <c r="AB373" s="1" t="s">
        <v>66</v>
      </c>
      <c r="AC373" s="1" t="s">
        <v>73</v>
      </c>
      <c r="AD373" t="s">
        <v>66</v>
      </c>
    </row>
    <row r="374" spans="1:30" x14ac:dyDescent="0.25">
      <c r="A374">
        <v>30</v>
      </c>
      <c r="B374" s="1" t="s">
        <v>356</v>
      </c>
      <c r="C374" s="1" t="s">
        <v>360</v>
      </c>
      <c r="D374" s="1" t="s">
        <v>101</v>
      </c>
      <c r="E374" s="1" t="s">
        <v>32</v>
      </c>
      <c r="F374" s="1" t="s">
        <v>32</v>
      </c>
      <c r="G374" s="1" t="s">
        <v>196</v>
      </c>
      <c r="H374" s="1" t="s">
        <v>197</v>
      </c>
      <c r="I374" s="1" t="s">
        <v>191</v>
      </c>
      <c r="J374" s="1" t="s">
        <v>192</v>
      </c>
      <c r="K374">
        <v>114</v>
      </c>
      <c r="L374" s="1" t="s">
        <v>198</v>
      </c>
      <c r="M374" s="1" t="s">
        <v>38</v>
      </c>
      <c r="N374" t="s">
        <v>39</v>
      </c>
      <c r="O374" t="s">
        <v>39</v>
      </c>
      <c r="P374">
        <v>47800</v>
      </c>
      <c r="Q374">
        <v>0</v>
      </c>
      <c r="R374">
        <v>1.1750812567049809</v>
      </c>
      <c r="S374">
        <v>0</v>
      </c>
      <c r="T374" s="1" t="s">
        <v>194</v>
      </c>
      <c r="U374">
        <v>0</v>
      </c>
      <c r="V374">
        <v>0</v>
      </c>
      <c r="W374">
        <v>0.95349625446150599</v>
      </c>
      <c r="X374">
        <v>0</v>
      </c>
      <c r="Y374" t="b">
        <v>0</v>
      </c>
      <c r="Z374" t="b">
        <v>0</v>
      </c>
      <c r="AA374" s="1" t="s">
        <v>66</v>
      </c>
      <c r="AB374" s="1" t="s">
        <v>66</v>
      </c>
      <c r="AC374" s="1" t="s">
        <v>73</v>
      </c>
      <c r="AD374" t="s">
        <v>66</v>
      </c>
    </row>
    <row r="375" spans="1:30" x14ac:dyDescent="0.25">
      <c r="A375">
        <v>31</v>
      </c>
      <c r="B375" s="1" t="s">
        <v>361</v>
      </c>
      <c r="C375" s="1" t="s">
        <v>362</v>
      </c>
      <c r="D375" s="1" t="s">
        <v>44</v>
      </c>
      <c r="E375" s="1" t="s">
        <v>32</v>
      </c>
      <c r="F375" s="1" t="s">
        <v>32</v>
      </c>
      <c r="G375" s="1" t="s">
        <v>196</v>
      </c>
      <c r="H375" s="1" t="s">
        <v>197</v>
      </c>
      <c r="I375" s="1" t="s">
        <v>191</v>
      </c>
      <c r="J375" s="1" t="s">
        <v>192</v>
      </c>
      <c r="K375">
        <v>114</v>
      </c>
      <c r="L375" s="1" t="s">
        <v>198</v>
      </c>
      <c r="M375" s="1" t="s">
        <v>38</v>
      </c>
      <c r="N375" t="s">
        <v>39</v>
      </c>
      <c r="O375" t="s">
        <v>39</v>
      </c>
      <c r="P375">
        <v>70200</v>
      </c>
      <c r="Q375">
        <v>0</v>
      </c>
      <c r="R375">
        <v>0.77045310805173117</v>
      </c>
      <c r="S375">
        <v>0</v>
      </c>
      <c r="T375" s="1" t="s">
        <v>194</v>
      </c>
      <c r="U375">
        <v>1</v>
      </c>
      <c r="V375">
        <v>0</v>
      </c>
      <c r="W375">
        <v>0.94344659229312311</v>
      </c>
      <c r="X375">
        <v>0</v>
      </c>
      <c r="Y375" t="b">
        <v>0</v>
      </c>
      <c r="Z375" t="b">
        <v>0</v>
      </c>
      <c r="AA375" s="1" t="s">
        <v>62</v>
      </c>
      <c r="AB375" s="1" t="s">
        <v>55</v>
      </c>
      <c r="AC375" s="1" t="s">
        <v>73</v>
      </c>
      <c r="AD375" t="s">
        <v>850</v>
      </c>
    </row>
    <row r="376" spans="1:30" x14ac:dyDescent="0.25">
      <c r="A376">
        <v>31</v>
      </c>
      <c r="B376" s="1" t="s">
        <v>361</v>
      </c>
      <c r="C376" s="1" t="s">
        <v>363</v>
      </c>
      <c r="D376" s="1" t="s">
        <v>364</v>
      </c>
      <c r="E376" s="1" t="s">
        <v>32</v>
      </c>
      <c r="F376" s="1" t="s">
        <v>32</v>
      </c>
      <c r="G376" s="1" t="s">
        <v>196</v>
      </c>
      <c r="H376" s="1" t="s">
        <v>197</v>
      </c>
      <c r="I376" s="1" t="s">
        <v>191</v>
      </c>
      <c r="J376" s="1" t="s">
        <v>192</v>
      </c>
      <c r="K376">
        <v>114</v>
      </c>
      <c r="L376" s="1" t="s">
        <v>198</v>
      </c>
      <c r="M376" s="1" t="s">
        <v>38</v>
      </c>
      <c r="N376" t="s">
        <v>39</v>
      </c>
      <c r="O376" t="s">
        <v>39</v>
      </c>
      <c r="P376">
        <v>8300</v>
      </c>
      <c r="Q376">
        <v>0</v>
      </c>
      <c r="R376">
        <v>0.79719658580413277</v>
      </c>
      <c r="S376">
        <v>0</v>
      </c>
      <c r="T376" s="1" t="s">
        <v>194</v>
      </c>
      <c r="U376">
        <v>1</v>
      </c>
      <c r="V376">
        <v>0</v>
      </c>
      <c r="W376">
        <v>0.9400083928258437</v>
      </c>
      <c r="X376">
        <v>0</v>
      </c>
      <c r="Y376" t="b">
        <v>0</v>
      </c>
      <c r="Z376" t="b">
        <v>0</v>
      </c>
      <c r="AA376" s="1" t="s">
        <v>62</v>
      </c>
      <c r="AB376" s="1" t="s">
        <v>55</v>
      </c>
      <c r="AC376" s="1" t="s">
        <v>73</v>
      </c>
      <c r="AD376" t="s">
        <v>850</v>
      </c>
    </row>
    <row r="377" spans="1:30" x14ac:dyDescent="0.25">
      <c r="A377">
        <v>31</v>
      </c>
      <c r="B377" s="1" t="s">
        <v>361</v>
      </c>
      <c r="C377" s="1" t="s">
        <v>365</v>
      </c>
      <c r="D377" s="1" t="s">
        <v>71</v>
      </c>
      <c r="E377" s="1" t="s">
        <v>32</v>
      </c>
      <c r="F377" s="1" t="s">
        <v>32</v>
      </c>
      <c r="G377" s="1" t="s">
        <v>196</v>
      </c>
      <c r="H377" s="1" t="s">
        <v>197</v>
      </c>
      <c r="I377" s="1" t="s">
        <v>191</v>
      </c>
      <c r="J377" s="1" t="s">
        <v>192</v>
      </c>
      <c r="K377">
        <v>114</v>
      </c>
      <c r="L377" s="1" t="s">
        <v>198</v>
      </c>
      <c r="M377" s="1" t="s">
        <v>38</v>
      </c>
      <c r="N377" t="s">
        <v>39</v>
      </c>
      <c r="O377" t="s">
        <v>39</v>
      </c>
      <c r="P377">
        <v>2800</v>
      </c>
      <c r="Q377">
        <v>0</v>
      </c>
      <c r="R377">
        <v>0.81872757111597372</v>
      </c>
      <c r="S377">
        <v>0</v>
      </c>
      <c r="T377" s="1" t="s">
        <v>194</v>
      </c>
      <c r="U377">
        <v>1</v>
      </c>
      <c r="V377">
        <v>0</v>
      </c>
      <c r="W377">
        <v>0.93984300226731721</v>
      </c>
      <c r="X377">
        <v>0</v>
      </c>
      <c r="Y377" t="b">
        <v>0</v>
      </c>
      <c r="Z377" t="b">
        <v>0</v>
      </c>
      <c r="AA377" s="1" t="s">
        <v>62</v>
      </c>
      <c r="AB377" s="1" t="s">
        <v>55</v>
      </c>
      <c r="AC377" s="1" t="s">
        <v>73</v>
      </c>
      <c r="AD377" t="s">
        <v>850</v>
      </c>
    </row>
    <row r="378" spans="1:30" x14ac:dyDescent="0.25">
      <c r="A378">
        <v>31</v>
      </c>
      <c r="B378" s="1" t="s">
        <v>361</v>
      </c>
      <c r="C378" s="1" t="s">
        <v>366</v>
      </c>
      <c r="D378" s="1" t="s">
        <v>367</v>
      </c>
      <c r="E378" s="1" t="s">
        <v>32</v>
      </c>
      <c r="F378" s="1" t="s">
        <v>32</v>
      </c>
      <c r="G378" s="1" t="s">
        <v>196</v>
      </c>
      <c r="H378" s="1" t="s">
        <v>197</v>
      </c>
      <c r="I378" s="1" t="s">
        <v>191</v>
      </c>
      <c r="J378" s="1" t="s">
        <v>192</v>
      </c>
      <c r="K378">
        <v>114</v>
      </c>
      <c r="L378" s="1" t="s">
        <v>198</v>
      </c>
      <c r="M378" s="1" t="s">
        <v>38</v>
      </c>
      <c r="N378" t="s">
        <v>39</v>
      </c>
      <c r="O378" t="s">
        <v>39</v>
      </c>
      <c r="P378">
        <v>3900</v>
      </c>
      <c r="Q378">
        <v>0</v>
      </c>
      <c r="R378">
        <v>0.82183274161735698</v>
      </c>
      <c r="S378">
        <v>0</v>
      </c>
      <c r="T378" s="1" t="s">
        <v>194</v>
      </c>
      <c r="U378">
        <v>1</v>
      </c>
      <c r="V378">
        <v>0</v>
      </c>
      <c r="W378">
        <v>0.93504167942375904</v>
      </c>
      <c r="X378">
        <v>0</v>
      </c>
      <c r="Y378" t="b">
        <v>0</v>
      </c>
      <c r="Z378" t="b">
        <v>0</v>
      </c>
      <c r="AA378" s="1" t="s">
        <v>62</v>
      </c>
      <c r="AB378" s="1" t="s">
        <v>173</v>
      </c>
      <c r="AC378" s="1" t="s">
        <v>73</v>
      </c>
      <c r="AD378" t="s">
        <v>850</v>
      </c>
    </row>
    <row r="379" spans="1:30" x14ac:dyDescent="0.25">
      <c r="A379">
        <v>31</v>
      </c>
      <c r="B379" s="1" t="s">
        <v>361</v>
      </c>
      <c r="C379" s="1" t="s">
        <v>368</v>
      </c>
      <c r="D379" s="1" t="s">
        <v>105</v>
      </c>
      <c r="E379" s="1" t="s">
        <v>32</v>
      </c>
      <c r="F379" s="1" t="s">
        <v>32</v>
      </c>
      <c r="G379" s="1" t="s">
        <v>196</v>
      </c>
      <c r="H379" s="1" t="s">
        <v>197</v>
      </c>
      <c r="I379" s="1" t="s">
        <v>191</v>
      </c>
      <c r="J379" s="1" t="s">
        <v>192</v>
      </c>
      <c r="K379">
        <v>114</v>
      </c>
      <c r="L379" s="1" t="s">
        <v>198</v>
      </c>
      <c r="M379" s="1" t="s">
        <v>38</v>
      </c>
      <c r="N379" t="s">
        <v>39</v>
      </c>
      <c r="O379" t="s">
        <v>39</v>
      </c>
      <c r="P379">
        <v>50500</v>
      </c>
      <c r="Q379">
        <v>0</v>
      </c>
      <c r="R379">
        <v>0.77328604418108149</v>
      </c>
      <c r="S379">
        <v>0</v>
      </c>
      <c r="T379" s="1" t="s">
        <v>194</v>
      </c>
      <c r="U379">
        <v>1</v>
      </c>
      <c r="V379">
        <v>0</v>
      </c>
      <c r="W379">
        <v>0.94348712174702043</v>
      </c>
      <c r="X379">
        <v>0</v>
      </c>
      <c r="Y379" t="b">
        <v>0</v>
      </c>
      <c r="Z379" t="b">
        <v>0</v>
      </c>
      <c r="AA379" s="1" t="s">
        <v>62</v>
      </c>
      <c r="AB379" s="1" t="s">
        <v>173</v>
      </c>
      <c r="AC379" s="1" t="s">
        <v>73</v>
      </c>
      <c r="AD379" t="s">
        <v>850</v>
      </c>
    </row>
    <row r="380" spans="1:30" x14ac:dyDescent="0.25">
      <c r="A380">
        <v>32</v>
      </c>
      <c r="B380" s="1" t="s">
        <v>181</v>
      </c>
      <c r="C380" s="1" t="s">
        <v>369</v>
      </c>
      <c r="D380" s="1" t="s">
        <v>242</v>
      </c>
      <c r="E380" s="1" t="s">
        <v>32</v>
      </c>
      <c r="F380" s="1" t="s">
        <v>32</v>
      </c>
      <c r="G380" s="1" t="s">
        <v>196</v>
      </c>
      <c r="H380" s="1" t="s">
        <v>197</v>
      </c>
      <c r="I380" s="1" t="s">
        <v>191</v>
      </c>
      <c r="J380" s="1" t="s">
        <v>192</v>
      </c>
      <c r="K380">
        <v>114</v>
      </c>
      <c r="L380" s="1" t="s">
        <v>198</v>
      </c>
      <c r="M380" s="1" t="s">
        <v>38</v>
      </c>
      <c r="N380" t="s">
        <v>39</v>
      </c>
      <c r="O380" t="s">
        <v>39</v>
      </c>
      <c r="P380">
        <v>3600</v>
      </c>
      <c r="Q380">
        <v>0</v>
      </c>
      <c r="R380">
        <v>1.080215611814346</v>
      </c>
      <c r="S380">
        <v>0</v>
      </c>
      <c r="T380" s="1" t="s">
        <v>194</v>
      </c>
      <c r="U380">
        <v>0</v>
      </c>
      <c r="V380">
        <v>0</v>
      </c>
      <c r="W380">
        <v>0.94929120257130117</v>
      </c>
      <c r="X380">
        <v>0</v>
      </c>
      <c r="Y380" t="b">
        <v>0</v>
      </c>
      <c r="Z380" t="b">
        <v>0</v>
      </c>
      <c r="AA380" s="1" t="s">
        <v>66</v>
      </c>
      <c r="AB380" s="1" t="s">
        <v>66</v>
      </c>
      <c r="AC380" s="1" t="s">
        <v>73</v>
      </c>
      <c r="AD380" t="s">
        <v>66</v>
      </c>
    </row>
    <row r="381" spans="1:30" x14ac:dyDescent="0.25">
      <c r="A381">
        <v>32</v>
      </c>
      <c r="B381" s="1" t="s">
        <v>181</v>
      </c>
      <c r="C381" s="1" t="s">
        <v>182</v>
      </c>
      <c r="D381" s="1" t="s">
        <v>183</v>
      </c>
      <c r="E381" s="1" t="s">
        <v>32</v>
      </c>
      <c r="F381" s="1" t="s">
        <v>32</v>
      </c>
      <c r="G381" s="1" t="s">
        <v>196</v>
      </c>
      <c r="H381" s="1" t="s">
        <v>197</v>
      </c>
      <c r="I381" s="1" t="s">
        <v>191</v>
      </c>
      <c r="J381" s="1" t="s">
        <v>192</v>
      </c>
      <c r="K381">
        <v>114</v>
      </c>
      <c r="L381" s="1" t="s">
        <v>198</v>
      </c>
      <c r="M381" s="1" t="s">
        <v>38</v>
      </c>
      <c r="N381" t="s">
        <v>39</v>
      </c>
      <c r="O381" t="s">
        <v>39</v>
      </c>
      <c r="P381">
        <v>7200</v>
      </c>
      <c r="Q381">
        <v>0</v>
      </c>
      <c r="R381">
        <v>1.0422144716293598</v>
      </c>
      <c r="S381">
        <v>0</v>
      </c>
      <c r="T381" s="1" t="s">
        <v>194</v>
      </c>
      <c r="U381">
        <v>0</v>
      </c>
      <c r="V381">
        <v>0</v>
      </c>
      <c r="W381">
        <v>0.94901982975681953</v>
      </c>
      <c r="X381">
        <v>0</v>
      </c>
      <c r="Y381" t="b">
        <v>0</v>
      </c>
      <c r="Z381" t="b">
        <v>0</v>
      </c>
      <c r="AA381" s="1" t="s">
        <v>66</v>
      </c>
      <c r="AB381" s="1" t="s">
        <v>66</v>
      </c>
      <c r="AC381" s="1" t="s">
        <v>73</v>
      </c>
      <c r="AD381" t="s">
        <v>66</v>
      </c>
    </row>
    <row r="382" spans="1:30" x14ac:dyDescent="0.25">
      <c r="A382">
        <v>32</v>
      </c>
      <c r="B382" s="1" t="s">
        <v>181</v>
      </c>
      <c r="C382" s="1" t="s">
        <v>370</v>
      </c>
      <c r="D382" s="1" t="s">
        <v>303</v>
      </c>
      <c r="E382" s="1" t="s">
        <v>32</v>
      </c>
      <c r="F382" s="1" t="s">
        <v>32</v>
      </c>
      <c r="G382" s="1" t="s">
        <v>196</v>
      </c>
      <c r="H382" s="1" t="s">
        <v>197</v>
      </c>
      <c r="I382" s="1" t="s">
        <v>191</v>
      </c>
      <c r="J382" s="1" t="s">
        <v>192</v>
      </c>
      <c r="K382">
        <v>114</v>
      </c>
      <c r="L382" s="1" t="s">
        <v>198</v>
      </c>
      <c r="M382" s="1" t="s">
        <v>38</v>
      </c>
      <c r="N382" t="s">
        <v>39</v>
      </c>
      <c r="O382" t="s">
        <v>39</v>
      </c>
      <c r="P382">
        <v>9600</v>
      </c>
      <c r="Q382">
        <v>0</v>
      </c>
      <c r="R382">
        <v>1.0248307692307692</v>
      </c>
      <c r="S382">
        <v>0</v>
      </c>
      <c r="T382" s="1" t="s">
        <v>194</v>
      </c>
      <c r="U382">
        <v>0</v>
      </c>
      <c r="V382">
        <v>0</v>
      </c>
      <c r="W382">
        <v>0.95061315665506707</v>
      </c>
      <c r="X382">
        <v>0</v>
      </c>
      <c r="Y382" t="b">
        <v>0</v>
      </c>
      <c r="Z382" t="b">
        <v>0</v>
      </c>
      <c r="AA382" s="1" t="s">
        <v>66</v>
      </c>
      <c r="AB382" s="1" t="s">
        <v>66</v>
      </c>
      <c r="AC382" s="1" t="s">
        <v>73</v>
      </c>
      <c r="AD382" t="s">
        <v>66</v>
      </c>
    </row>
    <row r="383" spans="1:30" x14ac:dyDescent="0.25">
      <c r="A383">
        <v>32</v>
      </c>
      <c r="B383" s="1" t="s">
        <v>181</v>
      </c>
      <c r="C383" s="1" t="s">
        <v>371</v>
      </c>
      <c r="D383" s="1" t="s">
        <v>101</v>
      </c>
      <c r="E383" s="1" t="s">
        <v>32</v>
      </c>
      <c r="F383" s="1" t="s">
        <v>32</v>
      </c>
      <c r="G383" s="1" t="s">
        <v>196</v>
      </c>
      <c r="H383" s="1" t="s">
        <v>197</v>
      </c>
      <c r="I383" s="1" t="s">
        <v>191</v>
      </c>
      <c r="J383" s="1" t="s">
        <v>192</v>
      </c>
      <c r="K383">
        <v>114</v>
      </c>
      <c r="L383" s="1" t="s">
        <v>198</v>
      </c>
      <c r="M383" s="1" t="s">
        <v>38</v>
      </c>
      <c r="N383" t="s">
        <v>39</v>
      </c>
      <c r="O383" t="s">
        <v>39</v>
      </c>
      <c r="P383">
        <v>21200</v>
      </c>
      <c r="Q383">
        <v>0</v>
      </c>
      <c r="R383">
        <v>1.0202500519930675</v>
      </c>
      <c r="S383">
        <v>0</v>
      </c>
      <c r="T383" s="1" t="s">
        <v>194</v>
      </c>
      <c r="U383">
        <v>0</v>
      </c>
      <c r="V383">
        <v>0</v>
      </c>
      <c r="W383">
        <v>0.95024381730531704</v>
      </c>
      <c r="X383">
        <v>0</v>
      </c>
      <c r="Y383" t="b">
        <v>0</v>
      </c>
      <c r="Z383" t="b">
        <v>0</v>
      </c>
      <c r="AA383" s="1" t="s">
        <v>66</v>
      </c>
      <c r="AB383" s="1" t="s">
        <v>66</v>
      </c>
      <c r="AC383" s="1" t="s">
        <v>73</v>
      </c>
      <c r="AD383" t="s">
        <v>66</v>
      </c>
    </row>
    <row r="384" spans="1:30" x14ac:dyDescent="0.25">
      <c r="A384">
        <v>33</v>
      </c>
      <c r="B384" s="1" t="s">
        <v>116</v>
      </c>
      <c r="C384" s="1" t="s">
        <v>117</v>
      </c>
      <c r="D384" s="1" t="s">
        <v>118</v>
      </c>
      <c r="E384" s="1" t="s">
        <v>32</v>
      </c>
      <c r="F384" s="1" t="s">
        <v>32</v>
      </c>
      <c r="G384" s="1" t="s">
        <v>196</v>
      </c>
      <c r="H384" s="1" t="s">
        <v>197</v>
      </c>
      <c r="I384" s="1" t="s">
        <v>191</v>
      </c>
      <c r="J384" s="1" t="s">
        <v>192</v>
      </c>
      <c r="K384">
        <v>114</v>
      </c>
      <c r="L384" s="1" t="s">
        <v>198</v>
      </c>
      <c r="M384" s="1" t="s">
        <v>38</v>
      </c>
      <c r="N384" t="s">
        <v>39</v>
      </c>
      <c r="O384" t="s">
        <v>39</v>
      </c>
      <c r="P384">
        <v>2600</v>
      </c>
      <c r="Q384">
        <v>0</v>
      </c>
      <c r="R384">
        <v>0.94422281481481474</v>
      </c>
      <c r="S384">
        <v>0</v>
      </c>
      <c r="T384" s="1" t="s">
        <v>194</v>
      </c>
      <c r="U384">
        <v>0</v>
      </c>
      <c r="V384">
        <v>0</v>
      </c>
      <c r="W384">
        <v>0.93904067084522547</v>
      </c>
      <c r="X384">
        <v>0</v>
      </c>
      <c r="Y384" t="b">
        <v>1</v>
      </c>
      <c r="Z384" t="b">
        <v>0</v>
      </c>
      <c r="AA384" s="1" t="s">
        <v>66</v>
      </c>
      <c r="AB384" s="1" t="s">
        <v>66</v>
      </c>
      <c r="AC384" s="1" t="s">
        <v>73</v>
      </c>
      <c r="AD384" t="s">
        <v>66</v>
      </c>
    </row>
    <row r="385" spans="1:30" x14ac:dyDescent="0.25">
      <c r="A385">
        <v>33</v>
      </c>
      <c r="B385" s="1" t="s">
        <v>116</v>
      </c>
      <c r="C385" s="1" t="s">
        <v>372</v>
      </c>
      <c r="D385" s="1" t="s">
        <v>71</v>
      </c>
      <c r="E385" s="1" t="s">
        <v>32</v>
      </c>
      <c r="F385" s="1" t="s">
        <v>32</v>
      </c>
      <c r="G385" s="1" t="s">
        <v>196</v>
      </c>
      <c r="H385" s="1" t="s">
        <v>197</v>
      </c>
      <c r="I385" s="1" t="s">
        <v>191</v>
      </c>
      <c r="J385" s="1" t="s">
        <v>192</v>
      </c>
      <c r="K385">
        <v>114</v>
      </c>
      <c r="L385" s="1" t="s">
        <v>198</v>
      </c>
      <c r="M385" s="1" t="s">
        <v>38</v>
      </c>
      <c r="N385" t="s">
        <v>39</v>
      </c>
      <c r="O385" t="s">
        <v>39</v>
      </c>
      <c r="P385">
        <v>2800</v>
      </c>
      <c r="Q385">
        <v>0</v>
      </c>
      <c r="R385">
        <v>0.89676747967479675</v>
      </c>
      <c r="S385">
        <v>0</v>
      </c>
      <c r="T385" s="1" t="s">
        <v>194</v>
      </c>
      <c r="U385">
        <v>0</v>
      </c>
      <c r="V385">
        <v>0</v>
      </c>
      <c r="W385">
        <v>0.94284956634250938</v>
      </c>
      <c r="X385">
        <v>0</v>
      </c>
      <c r="Y385" t="b">
        <v>1</v>
      </c>
      <c r="Z385" t="b">
        <v>0</v>
      </c>
      <c r="AA385" s="1" t="s">
        <v>66</v>
      </c>
      <c r="AB385" s="1" t="s">
        <v>66</v>
      </c>
      <c r="AC385" s="1" t="s">
        <v>73</v>
      </c>
      <c r="AD385" t="s">
        <v>66</v>
      </c>
    </row>
    <row r="386" spans="1:30" x14ac:dyDescent="0.25">
      <c r="A386">
        <v>33</v>
      </c>
      <c r="B386" s="1" t="s">
        <v>116</v>
      </c>
      <c r="C386" s="1" t="s">
        <v>373</v>
      </c>
      <c r="D386" s="1" t="s">
        <v>101</v>
      </c>
      <c r="E386" s="1" t="s">
        <v>32</v>
      </c>
      <c r="F386" s="1" t="s">
        <v>32</v>
      </c>
      <c r="G386" s="1" t="s">
        <v>196</v>
      </c>
      <c r="H386" s="1" t="s">
        <v>197</v>
      </c>
      <c r="I386" s="1" t="s">
        <v>191</v>
      </c>
      <c r="J386" s="1" t="s">
        <v>192</v>
      </c>
      <c r="K386">
        <v>114</v>
      </c>
      <c r="L386" s="1" t="s">
        <v>198</v>
      </c>
      <c r="M386" s="1" t="s">
        <v>38</v>
      </c>
      <c r="N386" t="s">
        <v>39</v>
      </c>
      <c r="O386" t="s">
        <v>39</v>
      </c>
      <c r="P386">
        <v>54400</v>
      </c>
      <c r="Q386">
        <v>0</v>
      </c>
      <c r="R386">
        <v>0.85413813570754082</v>
      </c>
      <c r="S386">
        <v>0</v>
      </c>
      <c r="T386" s="1" t="s">
        <v>194</v>
      </c>
      <c r="U386">
        <v>0</v>
      </c>
      <c r="V386">
        <v>0</v>
      </c>
      <c r="W386">
        <v>0.94543361577378848</v>
      </c>
      <c r="X386">
        <v>0</v>
      </c>
      <c r="Y386" t="b">
        <v>1</v>
      </c>
      <c r="Z386" t="b">
        <v>0</v>
      </c>
      <c r="AA386" s="1" t="s">
        <v>66</v>
      </c>
      <c r="AB386" s="1" t="s">
        <v>66</v>
      </c>
      <c r="AC386" s="1" t="s">
        <v>73</v>
      </c>
      <c r="AD386" t="s">
        <v>66</v>
      </c>
    </row>
    <row r="387" spans="1:30" x14ac:dyDescent="0.25">
      <c r="A387">
        <v>34</v>
      </c>
      <c r="B387" s="1" t="s">
        <v>374</v>
      </c>
      <c r="C387" s="1" t="s">
        <v>375</v>
      </c>
      <c r="D387" s="1" t="s">
        <v>376</v>
      </c>
      <c r="E387" s="1" t="s">
        <v>32</v>
      </c>
      <c r="F387" s="1" t="s">
        <v>32</v>
      </c>
      <c r="G387" s="1" t="s">
        <v>196</v>
      </c>
      <c r="H387" s="1" t="s">
        <v>197</v>
      </c>
      <c r="I387" s="1" t="s">
        <v>191</v>
      </c>
      <c r="J387" s="1" t="s">
        <v>192</v>
      </c>
      <c r="K387">
        <v>114</v>
      </c>
      <c r="L387" s="1" t="s">
        <v>198</v>
      </c>
      <c r="M387" s="1" t="s">
        <v>38</v>
      </c>
      <c r="N387" t="s">
        <v>39</v>
      </c>
      <c r="O387" t="s">
        <v>39</v>
      </c>
      <c r="P387">
        <v>7000</v>
      </c>
      <c r="Q387">
        <v>0</v>
      </c>
      <c r="R387">
        <v>1.449142338494394</v>
      </c>
      <c r="S387">
        <v>0</v>
      </c>
      <c r="T387" s="1" t="s">
        <v>194</v>
      </c>
      <c r="U387">
        <v>0</v>
      </c>
      <c r="V387">
        <v>0</v>
      </c>
      <c r="W387">
        <v>0.95640083295336664</v>
      </c>
      <c r="X387">
        <v>0</v>
      </c>
      <c r="Y387" t="b">
        <v>1</v>
      </c>
      <c r="Z387" t="b">
        <v>0</v>
      </c>
      <c r="AA387" s="1" t="s">
        <v>66</v>
      </c>
      <c r="AB387" s="1" t="s">
        <v>66</v>
      </c>
      <c r="AC387" s="1" t="s">
        <v>73</v>
      </c>
      <c r="AD387" t="s">
        <v>66</v>
      </c>
    </row>
    <row r="388" spans="1:30" x14ac:dyDescent="0.25">
      <c r="A388">
        <v>34</v>
      </c>
      <c r="B388" s="1" t="s">
        <v>374</v>
      </c>
      <c r="C388" s="1" t="s">
        <v>377</v>
      </c>
      <c r="D388" s="1" t="s">
        <v>105</v>
      </c>
      <c r="E388" s="1" t="s">
        <v>32</v>
      </c>
      <c r="F388" s="1" t="s">
        <v>32</v>
      </c>
      <c r="G388" s="1" t="s">
        <v>196</v>
      </c>
      <c r="H388" s="1" t="s">
        <v>197</v>
      </c>
      <c r="I388" s="1" t="s">
        <v>191</v>
      </c>
      <c r="J388" s="1" t="s">
        <v>192</v>
      </c>
      <c r="K388">
        <v>114</v>
      </c>
      <c r="L388" s="1" t="s">
        <v>198</v>
      </c>
      <c r="M388" s="1" t="s">
        <v>38</v>
      </c>
      <c r="N388" t="s">
        <v>39</v>
      </c>
      <c r="O388" t="s">
        <v>39</v>
      </c>
      <c r="P388">
        <v>24800</v>
      </c>
      <c r="Q388">
        <v>0</v>
      </c>
      <c r="R388">
        <v>1.4210537105613985</v>
      </c>
      <c r="S388">
        <v>0</v>
      </c>
      <c r="T388" s="1" t="s">
        <v>194</v>
      </c>
      <c r="U388">
        <v>0</v>
      </c>
      <c r="V388">
        <v>0</v>
      </c>
      <c r="W388">
        <v>0.95839587616008814</v>
      </c>
      <c r="X388">
        <v>0</v>
      </c>
      <c r="Y388" t="b">
        <v>1</v>
      </c>
      <c r="Z388" t="b">
        <v>0</v>
      </c>
      <c r="AA388" s="1" t="s">
        <v>66</v>
      </c>
      <c r="AB388" s="1" t="s">
        <v>66</v>
      </c>
      <c r="AC388" s="1" t="s">
        <v>73</v>
      </c>
      <c r="AD388" t="s">
        <v>66</v>
      </c>
    </row>
    <row r="389" spans="1:30" x14ac:dyDescent="0.25">
      <c r="A389">
        <v>35</v>
      </c>
      <c r="B389" s="1" t="s">
        <v>97</v>
      </c>
      <c r="C389" s="1" t="s">
        <v>98</v>
      </c>
      <c r="D389" s="1" t="s">
        <v>44</v>
      </c>
      <c r="E389" s="1" t="s">
        <v>32</v>
      </c>
      <c r="F389" s="1" t="s">
        <v>32</v>
      </c>
      <c r="G389" s="1" t="s">
        <v>196</v>
      </c>
      <c r="H389" s="1" t="s">
        <v>197</v>
      </c>
      <c r="I389" s="1" t="s">
        <v>191</v>
      </c>
      <c r="J389" s="1" t="s">
        <v>192</v>
      </c>
      <c r="K389">
        <v>114</v>
      </c>
      <c r="L389" s="1" t="s">
        <v>198</v>
      </c>
      <c r="M389" s="1" t="s">
        <v>38</v>
      </c>
      <c r="N389" t="s">
        <v>39</v>
      </c>
      <c r="O389" t="s">
        <v>39</v>
      </c>
      <c r="P389">
        <v>58100</v>
      </c>
      <c r="Q389">
        <v>0</v>
      </c>
      <c r="R389">
        <v>0.61178098484848487</v>
      </c>
      <c r="S389">
        <v>0</v>
      </c>
      <c r="T389" s="1" t="s">
        <v>194</v>
      </c>
      <c r="U389">
        <v>0</v>
      </c>
      <c r="V389">
        <v>0</v>
      </c>
      <c r="W389">
        <v>0.93733013234450313</v>
      </c>
      <c r="X389">
        <v>0</v>
      </c>
      <c r="Y389" t="b">
        <v>0</v>
      </c>
      <c r="Z389" t="b">
        <v>1</v>
      </c>
      <c r="AA389" s="1" t="s">
        <v>66</v>
      </c>
      <c r="AB389" s="1" t="s">
        <v>66</v>
      </c>
      <c r="AC389" s="1" t="s">
        <v>73</v>
      </c>
      <c r="AD389" t="s">
        <v>66</v>
      </c>
    </row>
    <row r="390" spans="1:30" x14ac:dyDescent="0.25">
      <c r="A390">
        <v>35</v>
      </c>
      <c r="B390" s="1" t="s">
        <v>97</v>
      </c>
      <c r="C390" s="1" t="s">
        <v>378</v>
      </c>
      <c r="D390" s="1" t="s">
        <v>379</v>
      </c>
      <c r="E390" s="1" t="s">
        <v>32</v>
      </c>
      <c r="F390" s="1" t="s">
        <v>32</v>
      </c>
      <c r="G390" s="1" t="s">
        <v>196</v>
      </c>
      <c r="H390" s="1" t="s">
        <v>197</v>
      </c>
      <c r="I390" s="1" t="s">
        <v>191</v>
      </c>
      <c r="J390" s="1" t="s">
        <v>192</v>
      </c>
      <c r="K390">
        <v>114</v>
      </c>
      <c r="L390" s="1" t="s">
        <v>198</v>
      </c>
      <c r="M390" s="1" t="s">
        <v>38</v>
      </c>
      <c r="N390" t="s">
        <v>39</v>
      </c>
      <c r="O390" t="s">
        <v>39</v>
      </c>
      <c r="P390">
        <v>11700</v>
      </c>
      <c r="Q390">
        <v>0</v>
      </c>
      <c r="R390">
        <v>0.61029060150375947</v>
      </c>
      <c r="S390">
        <v>0</v>
      </c>
      <c r="T390" s="1" t="s">
        <v>194</v>
      </c>
      <c r="U390">
        <v>0</v>
      </c>
      <c r="V390">
        <v>0</v>
      </c>
      <c r="W390">
        <v>0.93774376719779795</v>
      </c>
      <c r="X390">
        <v>0</v>
      </c>
      <c r="Y390" t="b">
        <v>0</v>
      </c>
      <c r="Z390" t="b">
        <v>1</v>
      </c>
      <c r="AA390" s="1" t="s">
        <v>66</v>
      </c>
      <c r="AB390" s="1" t="s">
        <v>66</v>
      </c>
      <c r="AC390" s="1" t="s">
        <v>73</v>
      </c>
      <c r="AD390" t="s">
        <v>66</v>
      </c>
    </row>
    <row r="391" spans="1:30" x14ac:dyDescent="0.25">
      <c r="A391">
        <v>35</v>
      </c>
      <c r="B391" s="1" t="s">
        <v>97</v>
      </c>
      <c r="C391" s="1" t="s">
        <v>380</v>
      </c>
      <c r="D391" s="1" t="s">
        <v>71</v>
      </c>
      <c r="E391" s="1" t="s">
        <v>32</v>
      </c>
      <c r="F391" s="1" t="s">
        <v>32</v>
      </c>
      <c r="G391" s="1" t="s">
        <v>196</v>
      </c>
      <c r="H391" s="1" t="s">
        <v>197</v>
      </c>
      <c r="I391" s="1" t="s">
        <v>191</v>
      </c>
      <c r="J391" s="1" t="s">
        <v>192</v>
      </c>
      <c r="K391">
        <v>114</v>
      </c>
      <c r="L391" s="1" t="s">
        <v>198</v>
      </c>
      <c r="M391" s="1" t="s">
        <v>38</v>
      </c>
      <c r="N391" t="s">
        <v>39</v>
      </c>
      <c r="O391" t="s">
        <v>39</v>
      </c>
      <c r="P391">
        <v>115600</v>
      </c>
      <c r="Q391">
        <v>0</v>
      </c>
      <c r="R391">
        <v>0.60947064336372847</v>
      </c>
      <c r="S391">
        <v>0</v>
      </c>
      <c r="T391" s="1" t="s">
        <v>194</v>
      </c>
      <c r="U391">
        <v>0</v>
      </c>
      <c r="V391">
        <v>0</v>
      </c>
      <c r="W391">
        <v>0.93783629482536257</v>
      </c>
      <c r="X391">
        <v>0</v>
      </c>
      <c r="Y391" t="b">
        <v>0</v>
      </c>
      <c r="Z391" t="b">
        <v>1</v>
      </c>
      <c r="AA391" s="1" t="s">
        <v>66</v>
      </c>
      <c r="AB391" s="1" t="s">
        <v>66</v>
      </c>
      <c r="AC391" s="1" t="s">
        <v>73</v>
      </c>
      <c r="AD391" t="s">
        <v>66</v>
      </c>
    </row>
    <row r="392" spans="1:30" x14ac:dyDescent="0.25">
      <c r="A392">
        <v>35</v>
      </c>
      <c r="B392" s="1" t="s">
        <v>97</v>
      </c>
      <c r="C392" s="1" t="s">
        <v>381</v>
      </c>
      <c r="D392" s="1" t="s">
        <v>105</v>
      </c>
      <c r="E392" s="1" t="s">
        <v>32</v>
      </c>
      <c r="F392" s="1" t="s">
        <v>32</v>
      </c>
      <c r="G392" s="1" t="s">
        <v>196</v>
      </c>
      <c r="H392" s="1" t="s">
        <v>197</v>
      </c>
      <c r="I392" s="1" t="s">
        <v>191</v>
      </c>
      <c r="J392" s="1" t="s">
        <v>192</v>
      </c>
      <c r="K392">
        <v>114</v>
      </c>
      <c r="L392" s="1" t="s">
        <v>198</v>
      </c>
      <c r="M392" s="1" t="s">
        <v>38</v>
      </c>
      <c r="N392" t="s">
        <v>39</v>
      </c>
      <c r="O392" t="s">
        <v>39</v>
      </c>
      <c r="P392">
        <v>35100</v>
      </c>
      <c r="Q392">
        <v>0</v>
      </c>
      <c r="R392">
        <v>0.61101110530168357</v>
      </c>
      <c r="S392">
        <v>0</v>
      </c>
      <c r="T392" s="1" t="s">
        <v>194</v>
      </c>
      <c r="U392">
        <v>0</v>
      </c>
      <c r="V392">
        <v>0</v>
      </c>
      <c r="W392">
        <v>0.93768701684070688</v>
      </c>
      <c r="X392">
        <v>0</v>
      </c>
      <c r="Y392" t="b">
        <v>0</v>
      </c>
      <c r="Z392" t="b">
        <v>1</v>
      </c>
      <c r="AA392" s="1" t="s">
        <v>66</v>
      </c>
      <c r="AB392" s="1" t="s">
        <v>66</v>
      </c>
      <c r="AC392" s="1" t="s">
        <v>73</v>
      </c>
      <c r="AD392" t="s">
        <v>66</v>
      </c>
    </row>
    <row r="393" spans="1:30" x14ac:dyDescent="0.25">
      <c r="A393">
        <v>36</v>
      </c>
      <c r="B393" s="1" t="s">
        <v>128</v>
      </c>
      <c r="C393" s="1" t="s">
        <v>140</v>
      </c>
      <c r="D393" s="1" t="s">
        <v>141</v>
      </c>
      <c r="E393" s="1" t="s">
        <v>32</v>
      </c>
      <c r="F393" s="1" t="s">
        <v>32</v>
      </c>
      <c r="G393" s="1" t="s">
        <v>196</v>
      </c>
      <c r="H393" s="1" t="s">
        <v>197</v>
      </c>
      <c r="I393" s="1" t="s">
        <v>191</v>
      </c>
      <c r="J393" s="1" t="s">
        <v>192</v>
      </c>
      <c r="K393">
        <v>114</v>
      </c>
      <c r="L393" s="1" t="s">
        <v>198</v>
      </c>
      <c r="M393" s="1" t="s">
        <v>38</v>
      </c>
      <c r="N393" t="s">
        <v>39</v>
      </c>
      <c r="O393" t="s">
        <v>39</v>
      </c>
      <c r="P393">
        <v>16400</v>
      </c>
      <c r="Q393">
        <v>0</v>
      </c>
      <c r="R393">
        <v>0.61699555675238993</v>
      </c>
      <c r="S393">
        <v>0</v>
      </c>
      <c r="T393" s="1" t="s">
        <v>194</v>
      </c>
      <c r="U393">
        <v>0</v>
      </c>
      <c r="V393">
        <v>0</v>
      </c>
      <c r="W393">
        <v>0.93616125644417425</v>
      </c>
      <c r="X393">
        <v>0</v>
      </c>
      <c r="Y393" t="b">
        <v>0</v>
      </c>
      <c r="Z393" t="b">
        <v>0</v>
      </c>
      <c r="AA393" s="1" t="s">
        <v>66</v>
      </c>
      <c r="AB393" s="1" t="s">
        <v>66</v>
      </c>
      <c r="AC393" s="1" t="s">
        <v>73</v>
      </c>
      <c r="AD393" t="s">
        <v>66</v>
      </c>
    </row>
    <row r="394" spans="1:30" x14ac:dyDescent="0.25">
      <c r="A394">
        <v>36</v>
      </c>
      <c r="B394" s="1" t="s">
        <v>128</v>
      </c>
      <c r="C394" s="1" t="s">
        <v>382</v>
      </c>
      <c r="D394" s="1" t="s">
        <v>329</v>
      </c>
      <c r="E394" s="1" t="s">
        <v>32</v>
      </c>
      <c r="F394" s="1" t="s">
        <v>32</v>
      </c>
      <c r="G394" s="1" t="s">
        <v>196</v>
      </c>
      <c r="H394" s="1" t="s">
        <v>197</v>
      </c>
      <c r="I394" s="1" t="s">
        <v>191</v>
      </c>
      <c r="J394" s="1" t="s">
        <v>192</v>
      </c>
      <c r="K394">
        <v>114</v>
      </c>
      <c r="L394" s="1" t="s">
        <v>198</v>
      </c>
      <c r="M394" s="1" t="s">
        <v>38</v>
      </c>
      <c r="N394" t="s">
        <v>39</v>
      </c>
      <c r="O394" t="s">
        <v>39</v>
      </c>
      <c r="P394">
        <v>11500</v>
      </c>
      <c r="Q394">
        <v>0</v>
      </c>
      <c r="R394">
        <v>0.62393232597184556</v>
      </c>
      <c r="S394">
        <v>0</v>
      </c>
      <c r="T394" s="1" t="s">
        <v>194</v>
      </c>
      <c r="U394">
        <v>0</v>
      </c>
      <c r="V394">
        <v>0</v>
      </c>
      <c r="W394">
        <v>0.93637719669657682</v>
      </c>
      <c r="X394">
        <v>0</v>
      </c>
      <c r="Y394" t="b">
        <v>0</v>
      </c>
      <c r="Z394" t="b">
        <v>0</v>
      </c>
      <c r="AA394" s="1" t="s">
        <v>66</v>
      </c>
      <c r="AB394" s="1" t="s">
        <v>66</v>
      </c>
      <c r="AC394" s="1" t="s">
        <v>73</v>
      </c>
      <c r="AD394" t="s">
        <v>66</v>
      </c>
    </row>
    <row r="395" spans="1:30" x14ac:dyDescent="0.25">
      <c r="A395">
        <v>36</v>
      </c>
      <c r="B395" s="1" t="s">
        <v>128</v>
      </c>
      <c r="C395" s="1" t="s">
        <v>129</v>
      </c>
      <c r="D395" s="1" t="s">
        <v>130</v>
      </c>
      <c r="E395" s="1" t="s">
        <v>32</v>
      </c>
      <c r="F395" s="1" t="s">
        <v>32</v>
      </c>
      <c r="G395" s="1" t="s">
        <v>196</v>
      </c>
      <c r="H395" s="1" t="s">
        <v>197</v>
      </c>
      <c r="I395" s="1" t="s">
        <v>191</v>
      </c>
      <c r="J395" s="1" t="s">
        <v>192</v>
      </c>
      <c r="K395">
        <v>114</v>
      </c>
      <c r="L395" s="1" t="s">
        <v>198</v>
      </c>
      <c r="M395" s="1" t="s">
        <v>38</v>
      </c>
      <c r="N395" t="s">
        <v>39</v>
      </c>
      <c r="O395" t="s">
        <v>39</v>
      </c>
      <c r="P395">
        <v>8400</v>
      </c>
      <c r="Q395">
        <v>0</v>
      </c>
      <c r="R395">
        <v>0.62779656211235157</v>
      </c>
      <c r="S395">
        <v>0</v>
      </c>
      <c r="T395" s="1" t="s">
        <v>194</v>
      </c>
      <c r="U395">
        <v>0</v>
      </c>
      <c r="V395">
        <v>0</v>
      </c>
      <c r="W395">
        <v>0.93468076749227269</v>
      </c>
      <c r="X395">
        <v>0</v>
      </c>
      <c r="Y395" t="b">
        <v>0</v>
      </c>
      <c r="Z395" t="b">
        <v>0</v>
      </c>
      <c r="AA395" s="1" t="s">
        <v>66</v>
      </c>
      <c r="AB395" s="1" t="s">
        <v>66</v>
      </c>
      <c r="AC395" s="1" t="s">
        <v>73</v>
      </c>
      <c r="AD395" t="s">
        <v>66</v>
      </c>
    </row>
    <row r="396" spans="1:30" x14ac:dyDescent="0.25">
      <c r="A396">
        <v>36</v>
      </c>
      <c r="B396" s="1" t="s">
        <v>128</v>
      </c>
      <c r="C396" s="1" t="s">
        <v>383</v>
      </c>
      <c r="D396" s="1" t="s">
        <v>105</v>
      </c>
      <c r="E396" s="1" t="s">
        <v>32</v>
      </c>
      <c r="F396" s="1" t="s">
        <v>32</v>
      </c>
      <c r="G396" s="1" t="s">
        <v>196</v>
      </c>
      <c r="H396" s="1" t="s">
        <v>197</v>
      </c>
      <c r="I396" s="1" t="s">
        <v>191</v>
      </c>
      <c r="J396" s="1" t="s">
        <v>192</v>
      </c>
      <c r="K396">
        <v>114</v>
      </c>
      <c r="L396" s="1" t="s">
        <v>198</v>
      </c>
      <c r="M396" s="1" t="s">
        <v>38</v>
      </c>
      <c r="N396" t="s">
        <v>39</v>
      </c>
      <c r="O396" t="s">
        <v>39</v>
      </c>
      <c r="P396">
        <v>82100</v>
      </c>
      <c r="Q396">
        <v>0</v>
      </c>
      <c r="R396">
        <v>0.61161841435877295</v>
      </c>
      <c r="S396">
        <v>0</v>
      </c>
      <c r="T396" s="1" t="s">
        <v>194</v>
      </c>
      <c r="U396">
        <v>0</v>
      </c>
      <c r="V396">
        <v>0</v>
      </c>
      <c r="W396">
        <v>0.93742058575417186</v>
      </c>
      <c r="X396">
        <v>0</v>
      </c>
      <c r="Y396" t="b">
        <v>0</v>
      </c>
      <c r="Z396" t="b">
        <v>0</v>
      </c>
      <c r="AA396" s="1" t="s">
        <v>66</v>
      </c>
      <c r="AB396" s="1" t="s">
        <v>66</v>
      </c>
      <c r="AC396" s="1" t="s">
        <v>73</v>
      </c>
      <c r="AD396" t="s">
        <v>66</v>
      </c>
    </row>
    <row r="397" spans="1:30" x14ac:dyDescent="0.25">
      <c r="A397">
        <v>37</v>
      </c>
      <c r="B397" s="1" t="s">
        <v>384</v>
      </c>
      <c r="C397" s="1" t="s">
        <v>385</v>
      </c>
      <c r="D397" s="1" t="s">
        <v>242</v>
      </c>
      <c r="E397" s="1" t="s">
        <v>32</v>
      </c>
      <c r="F397" s="1" t="s">
        <v>32</v>
      </c>
      <c r="G397" s="1" t="s">
        <v>196</v>
      </c>
      <c r="H397" s="1" t="s">
        <v>197</v>
      </c>
      <c r="I397" s="1" t="s">
        <v>191</v>
      </c>
      <c r="J397" s="1" t="s">
        <v>192</v>
      </c>
      <c r="K397">
        <v>114</v>
      </c>
      <c r="L397" s="1" t="s">
        <v>198</v>
      </c>
      <c r="M397" s="1" t="s">
        <v>38</v>
      </c>
      <c r="N397" t="s">
        <v>39</v>
      </c>
      <c r="O397" t="s">
        <v>39</v>
      </c>
      <c r="P397">
        <v>60300</v>
      </c>
      <c r="Q397">
        <v>0</v>
      </c>
      <c r="R397">
        <v>0.6915223100303951</v>
      </c>
      <c r="S397">
        <v>0</v>
      </c>
      <c r="T397" s="1" t="s">
        <v>194</v>
      </c>
      <c r="U397">
        <v>0</v>
      </c>
      <c r="V397">
        <v>1</v>
      </c>
      <c r="W397">
        <v>0.94034258164674744</v>
      </c>
      <c r="X397">
        <v>0</v>
      </c>
      <c r="Y397" t="b">
        <v>0</v>
      </c>
      <c r="Z397" t="b">
        <v>0</v>
      </c>
      <c r="AA397" s="1" t="s">
        <v>66</v>
      </c>
      <c r="AB397" s="1" t="s">
        <v>66</v>
      </c>
      <c r="AC397" s="1" t="s">
        <v>42</v>
      </c>
      <c r="AD397" t="s">
        <v>66</v>
      </c>
    </row>
    <row r="398" spans="1:30" x14ac:dyDescent="0.25">
      <c r="A398">
        <v>37</v>
      </c>
      <c r="B398" s="1" t="s">
        <v>384</v>
      </c>
      <c r="C398" s="1" t="s">
        <v>386</v>
      </c>
      <c r="D398" s="1" t="s">
        <v>387</v>
      </c>
      <c r="E398" s="1" t="s">
        <v>32</v>
      </c>
      <c r="F398" s="1" t="s">
        <v>32</v>
      </c>
      <c r="G398" s="1" t="s">
        <v>196</v>
      </c>
      <c r="H398" s="1" t="s">
        <v>197</v>
      </c>
      <c r="I398" s="1" t="s">
        <v>191</v>
      </c>
      <c r="J398" s="1" t="s">
        <v>192</v>
      </c>
      <c r="K398">
        <v>114</v>
      </c>
      <c r="L398" s="1" t="s">
        <v>198</v>
      </c>
      <c r="M398" s="1" t="s">
        <v>38</v>
      </c>
      <c r="N398" t="s">
        <v>39</v>
      </c>
      <c r="O398" t="s">
        <v>39</v>
      </c>
      <c r="P398">
        <v>2200</v>
      </c>
      <c r="Q398">
        <v>0</v>
      </c>
      <c r="R398">
        <v>0.75154405594405604</v>
      </c>
      <c r="S398">
        <v>0</v>
      </c>
      <c r="T398" s="1" t="s">
        <v>194</v>
      </c>
      <c r="U398">
        <v>0</v>
      </c>
      <c r="V398">
        <v>1</v>
      </c>
      <c r="W398">
        <v>0.94011277961343198</v>
      </c>
      <c r="X398">
        <v>0</v>
      </c>
      <c r="Y398" t="b">
        <v>0</v>
      </c>
      <c r="Z398" t="b">
        <v>0</v>
      </c>
      <c r="AA398" s="1" t="s">
        <v>66</v>
      </c>
      <c r="AB398" s="1" t="s">
        <v>66</v>
      </c>
      <c r="AC398" s="1" t="s">
        <v>42</v>
      </c>
      <c r="AD398" t="s">
        <v>66</v>
      </c>
    </row>
    <row r="399" spans="1:30" x14ac:dyDescent="0.25">
      <c r="A399">
        <v>37</v>
      </c>
      <c r="B399" s="1" t="s">
        <v>384</v>
      </c>
      <c r="C399" s="1" t="s">
        <v>388</v>
      </c>
      <c r="D399" s="1" t="s">
        <v>101</v>
      </c>
      <c r="E399" s="1" t="s">
        <v>32</v>
      </c>
      <c r="F399" s="1" t="s">
        <v>32</v>
      </c>
      <c r="G399" s="1" t="s">
        <v>196</v>
      </c>
      <c r="H399" s="1" t="s">
        <v>197</v>
      </c>
      <c r="I399" s="1" t="s">
        <v>191</v>
      </c>
      <c r="J399" s="1" t="s">
        <v>192</v>
      </c>
      <c r="K399">
        <v>114</v>
      </c>
      <c r="L399" s="1" t="s">
        <v>198</v>
      </c>
      <c r="M399" s="1" t="s">
        <v>38</v>
      </c>
      <c r="N399" t="s">
        <v>39</v>
      </c>
      <c r="O399" t="s">
        <v>39</v>
      </c>
      <c r="P399">
        <v>71200</v>
      </c>
      <c r="Q399">
        <v>0</v>
      </c>
      <c r="R399">
        <v>0.69174982492276005</v>
      </c>
      <c r="S399">
        <v>0</v>
      </c>
      <c r="T399" s="1" t="s">
        <v>194</v>
      </c>
      <c r="U399">
        <v>0</v>
      </c>
      <c r="V399">
        <v>1</v>
      </c>
      <c r="W399">
        <v>0.94034172309710606</v>
      </c>
      <c r="X399">
        <v>0</v>
      </c>
      <c r="Y399" t="b">
        <v>0</v>
      </c>
      <c r="Z399" t="b">
        <v>0</v>
      </c>
      <c r="AA399" s="1" t="s">
        <v>66</v>
      </c>
      <c r="AB399" s="1" t="s">
        <v>66</v>
      </c>
      <c r="AC399" s="1" t="s">
        <v>42</v>
      </c>
      <c r="AD399" t="s">
        <v>66</v>
      </c>
    </row>
    <row r="400" spans="1:30" x14ac:dyDescent="0.25">
      <c r="A400">
        <v>38</v>
      </c>
      <c r="B400" s="1" t="s">
        <v>389</v>
      </c>
      <c r="C400" s="1" t="s">
        <v>390</v>
      </c>
      <c r="D400" s="1" t="s">
        <v>105</v>
      </c>
      <c r="E400" s="1" t="s">
        <v>32</v>
      </c>
      <c r="F400" s="1" t="s">
        <v>32</v>
      </c>
      <c r="G400" s="1" t="s">
        <v>196</v>
      </c>
      <c r="H400" s="1" t="s">
        <v>197</v>
      </c>
      <c r="I400" s="1" t="s">
        <v>191</v>
      </c>
      <c r="J400" s="1" t="s">
        <v>192</v>
      </c>
      <c r="K400">
        <v>114</v>
      </c>
      <c r="L400" s="1" t="s">
        <v>198</v>
      </c>
      <c r="M400" s="1" t="s">
        <v>38</v>
      </c>
      <c r="N400" t="s">
        <v>39</v>
      </c>
      <c r="O400" t="s">
        <v>39</v>
      </c>
      <c r="P400">
        <v>45300</v>
      </c>
      <c r="Q400">
        <v>0</v>
      </c>
      <c r="R400">
        <v>0.772101308405169</v>
      </c>
      <c r="S400">
        <v>0</v>
      </c>
      <c r="T400" s="1" t="s">
        <v>194</v>
      </c>
      <c r="U400">
        <v>0</v>
      </c>
      <c r="V400">
        <v>0</v>
      </c>
      <c r="W400">
        <v>0.94341557945786936</v>
      </c>
      <c r="X400">
        <v>0</v>
      </c>
      <c r="Y400" t="b">
        <v>1</v>
      </c>
      <c r="Z400" t="b">
        <v>0</v>
      </c>
      <c r="AA400" s="1" t="s">
        <v>66</v>
      </c>
      <c r="AB400" s="1" t="s">
        <v>66</v>
      </c>
      <c r="AC400" s="1" t="s">
        <v>73</v>
      </c>
      <c r="AD400" t="s">
        <v>66</v>
      </c>
    </row>
    <row r="401" spans="1:30" x14ac:dyDescent="0.25">
      <c r="A401">
        <v>39</v>
      </c>
      <c r="B401" s="1" t="s">
        <v>151</v>
      </c>
      <c r="C401" s="1" t="s">
        <v>391</v>
      </c>
      <c r="D401" s="1" t="s">
        <v>114</v>
      </c>
      <c r="E401" s="1" t="s">
        <v>32</v>
      </c>
      <c r="F401" s="1" t="s">
        <v>32</v>
      </c>
      <c r="G401" s="1" t="s">
        <v>196</v>
      </c>
      <c r="H401" s="1" t="s">
        <v>197</v>
      </c>
      <c r="I401" s="1" t="s">
        <v>191</v>
      </c>
      <c r="J401" s="1" t="s">
        <v>192</v>
      </c>
      <c r="K401">
        <v>114</v>
      </c>
      <c r="L401" s="1" t="s">
        <v>198</v>
      </c>
      <c r="M401" s="1" t="s">
        <v>38</v>
      </c>
      <c r="N401" t="s">
        <v>39</v>
      </c>
      <c r="O401" t="s">
        <v>39</v>
      </c>
      <c r="P401">
        <v>500</v>
      </c>
      <c r="Q401">
        <v>0</v>
      </c>
      <c r="R401">
        <v>1.04</v>
      </c>
      <c r="S401">
        <v>0</v>
      </c>
      <c r="T401" s="1" t="s">
        <v>194</v>
      </c>
      <c r="U401">
        <v>0</v>
      </c>
      <c r="V401">
        <v>0</v>
      </c>
      <c r="W401">
        <v>0.90196078431372551</v>
      </c>
      <c r="X401">
        <v>0</v>
      </c>
      <c r="Y401" t="b">
        <v>1</v>
      </c>
      <c r="Z401" t="b">
        <v>0</v>
      </c>
      <c r="AA401" s="1" t="s">
        <v>66</v>
      </c>
      <c r="AB401" s="1" t="s">
        <v>66</v>
      </c>
      <c r="AC401" s="1" t="s">
        <v>73</v>
      </c>
      <c r="AD401" t="s">
        <v>66</v>
      </c>
    </row>
    <row r="402" spans="1:30" x14ac:dyDescent="0.25">
      <c r="A402">
        <v>39</v>
      </c>
      <c r="B402" s="1" t="s">
        <v>151</v>
      </c>
      <c r="C402" s="1" t="s">
        <v>392</v>
      </c>
      <c r="D402" s="1" t="s">
        <v>393</v>
      </c>
      <c r="E402" s="1" t="s">
        <v>32</v>
      </c>
      <c r="F402" s="1" t="s">
        <v>32</v>
      </c>
      <c r="G402" s="1" t="s">
        <v>196</v>
      </c>
      <c r="H402" s="1" t="s">
        <v>197</v>
      </c>
      <c r="I402" s="1" t="s">
        <v>191</v>
      </c>
      <c r="J402" s="1" t="s">
        <v>192</v>
      </c>
      <c r="K402">
        <v>114</v>
      </c>
      <c r="L402" s="1" t="s">
        <v>198</v>
      </c>
      <c r="M402" s="1" t="s">
        <v>38</v>
      </c>
      <c r="N402" t="s">
        <v>39</v>
      </c>
      <c r="O402" t="s">
        <v>39</v>
      </c>
      <c r="P402">
        <v>1600</v>
      </c>
      <c r="Q402">
        <v>0</v>
      </c>
      <c r="R402">
        <v>0.78139534883720929</v>
      </c>
      <c r="S402">
        <v>0</v>
      </c>
      <c r="T402" s="1" t="s">
        <v>194</v>
      </c>
      <c r="U402">
        <v>0</v>
      </c>
      <c r="V402">
        <v>0</v>
      </c>
      <c r="W402">
        <v>0.92167101827676245</v>
      </c>
      <c r="X402">
        <v>0</v>
      </c>
      <c r="Y402" t="b">
        <v>1</v>
      </c>
      <c r="Z402" t="b">
        <v>0</v>
      </c>
      <c r="AA402" s="1" t="s">
        <v>66</v>
      </c>
      <c r="AB402" s="1" t="s">
        <v>66</v>
      </c>
      <c r="AC402" s="1" t="s">
        <v>73</v>
      </c>
      <c r="AD402" t="s">
        <v>66</v>
      </c>
    </row>
    <row r="403" spans="1:30" x14ac:dyDescent="0.25">
      <c r="A403">
        <v>39</v>
      </c>
      <c r="B403" s="1" t="s">
        <v>151</v>
      </c>
      <c r="C403" s="1" t="s">
        <v>152</v>
      </c>
      <c r="D403" s="1" t="s">
        <v>71</v>
      </c>
      <c r="E403" s="1" t="s">
        <v>32</v>
      </c>
      <c r="F403" s="1" t="s">
        <v>32</v>
      </c>
      <c r="G403" s="1" t="s">
        <v>196</v>
      </c>
      <c r="H403" s="1" t="s">
        <v>197</v>
      </c>
      <c r="I403" s="1" t="s">
        <v>191</v>
      </c>
      <c r="J403" s="1" t="s">
        <v>192</v>
      </c>
      <c r="K403">
        <v>114</v>
      </c>
      <c r="L403" s="1" t="s">
        <v>198</v>
      </c>
      <c r="M403" s="1" t="s">
        <v>38</v>
      </c>
      <c r="N403" t="s">
        <v>39</v>
      </c>
      <c r="O403" t="s">
        <v>39</v>
      </c>
      <c r="P403">
        <v>1900</v>
      </c>
      <c r="Q403">
        <v>0</v>
      </c>
      <c r="R403">
        <v>0.73098301987360081</v>
      </c>
      <c r="S403">
        <v>0</v>
      </c>
      <c r="T403" s="1" t="s">
        <v>194</v>
      </c>
      <c r="U403">
        <v>0</v>
      </c>
      <c r="V403">
        <v>0</v>
      </c>
      <c r="W403">
        <v>0.93401662780979189</v>
      </c>
      <c r="X403">
        <v>0</v>
      </c>
      <c r="Y403" t="b">
        <v>1</v>
      </c>
      <c r="Z403" t="b">
        <v>0</v>
      </c>
      <c r="AA403" s="1" t="s">
        <v>66</v>
      </c>
      <c r="AB403" s="1" t="s">
        <v>66</v>
      </c>
      <c r="AC403" s="1" t="s">
        <v>73</v>
      </c>
      <c r="AD403" t="s">
        <v>66</v>
      </c>
    </row>
    <row r="404" spans="1:30" x14ac:dyDescent="0.25">
      <c r="A404">
        <v>39</v>
      </c>
      <c r="B404" s="1" t="s">
        <v>151</v>
      </c>
      <c r="C404" s="1" t="s">
        <v>394</v>
      </c>
      <c r="D404" s="1" t="s">
        <v>303</v>
      </c>
      <c r="E404" s="1" t="s">
        <v>32</v>
      </c>
      <c r="F404" s="1" t="s">
        <v>32</v>
      </c>
      <c r="G404" s="1" t="s">
        <v>196</v>
      </c>
      <c r="H404" s="1" t="s">
        <v>197</v>
      </c>
      <c r="I404" s="1" t="s">
        <v>191</v>
      </c>
      <c r="J404" s="1" t="s">
        <v>192</v>
      </c>
      <c r="K404">
        <v>114</v>
      </c>
      <c r="L404" s="1" t="s">
        <v>198</v>
      </c>
      <c r="M404" s="1" t="s">
        <v>38</v>
      </c>
      <c r="N404" t="s">
        <v>39</v>
      </c>
      <c r="O404" t="s">
        <v>39</v>
      </c>
      <c r="P404">
        <v>9100</v>
      </c>
      <c r="Q404">
        <v>0</v>
      </c>
      <c r="R404">
        <v>0.53230769230769226</v>
      </c>
      <c r="S404">
        <v>0</v>
      </c>
      <c r="T404" s="1" t="s">
        <v>194</v>
      </c>
      <c r="U404">
        <v>0</v>
      </c>
      <c r="V404">
        <v>0</v>
      </c>
      <c r="W404">
        <v>0.93473895582329314</v>
      </c>
      <c r="X404">
        <v>0</v>
      </c>
      <c r="Y404" t="b">
        <v>1</v>
      </c>
      <c r="Z404" t="b">
        <v>0</v>
      </c>
      <c r="AA404" s="1" t="s">
        <v>66</v>
      </c>
      <c r="AB404" s="1" t="s">
        <v>66</v>
      </c>
      <c r="AC404" s="1" t="s">
        <v>73</v>
      </c>
      <c r="AD404" t="s">
        <v>66</v>
      </c>
    </row>
    <row r="405" spans="1:30" x14ac:dyDescent="0.25">
      <c r="A405">
        <v>39</v>
      </c>
      <c r="B405" s="1" t="s">
        <v>151</v>
      </c>
      <c r="C405" s="1" t="s">
        <v>395</v>
      </c>
      <c r="D405" s="1" t="s">
        <v>105</v>
      </c>
      <c r="E405" s="1" t="s">
        <v>32</v>
      </c>
      <c r="F405" s="1" t="s">
        <v>32</v>
      </c>
      <c r="G405" s="1" t="s">
        <v>196</v>
      </c>
      <c r="H405" s="1" t="s">
        <v>197</v>
      </c>
      <c r="I405" s="1" t="s">
        <v>191</v>
      </c>
      <c r="J405" s="1" t="s">
        <v>192</v>
      </c>
      <c r="K405">
        <v>114</v>
      </c>
      <c r="L405" s="1" t="s">
        <v>198</v>
      </c>
      <c r="M405" s="1" t="s">
        <v>38</v>
      </c>
      <c r="N405" t="s">
        <v>39</v>
      </c>
      <c r="O405" t="s">
        <v>39</v>
      </c>
      <c r="P405">
        <v>43100</v>
      </c>
      <c r="Q405">
        <v>0</v>
      </c>
      <c r="R405">
        <v>0.67533051677884692</v>
      </c>
      <c r="S405">
        <v>0</v>
      </c>
      <c r="T405" s="1" t="s">
        <v>194</v>
      </c>
      <c r="U405">
        <v>0</v>
      </c>
      <c r="V405">
        <v>0</v>
      </c>
      <c r="W405">
        <v>0.93959210286601913</v>
      </c>
      <c r="X405">
        <v>0</v>
      </c>
      <c r="Y405" t="b">
        <v>1</v>
      </c>
      <c r="Z405" t="b">
        <v>0</v>
      </c>
      <c r="AA405" s="1" t="s">
        <v>66</v>
      </c>
      <c r="AB405" s="1" t="s">
        <v>66</v>
      </c>
      <c r="AC405" s="1" t="s">
        <v>73</v>
      </c>
      <c r="AD405" t="s">
        <v>66</v>
      </c>
    </row>
    <row r="406" spans="1:30" x14ac:dyDescent="0.25">
      <c r="A406">
        <v>40</v>
      </c>
      <c r="B406" s="1" t="s">
        <v>103</v>
      </c>
      <c r="C406" s="1" t="s">
        <v>396</v>
      </c>
      <c r="D406" s="1" t="s">
        <v>376</v>
      </c>
      <c r="E406" s="1" t="s">
        <v>32</v>
      </c>
      <c r="F406" s="1" t="s">
        <v>32</v>
      </c>
      <c r="G406" s="1" t="s">
        <v>196</v>
      </c>
      <c r="H406" s="1" t="s">
        <v>197</v>
      </c>
      <c r="I406" s="1" t="s">
        <v>191</v>
      </c>
      <c r="J406" s="1" t="s">
        <v>192</v>
      </c>
      <c r="K406">
        <v>114</v>
      </c>
      <c r="L406" s="1" t="s">
        <v>198</v>
      </c>
      <c r="M406" s="1" t="s">
        <v>38</v>
      </c>
      <c r="N406" t="s">
        <v>39</v>
      </c>
      <c r="O406" t="s">
        <v>39</v>
      </c>
      <c r="P406">
        <v>108500</v>
      </c>
      <c r="Q406">
        <v>0</v>
      </c>
      <c r="R406">
        <v>0.85250058076715296</v>
      </c>
      <c r="S406">
        <v>0</v>
      </c>
      <c r="T406" s="1" t="s">
        <v>194</v>
      </c>
      <c r="U406">
        <v>0</v>
      </c>
      <c r="V406">
        <v>0</v>
      </c>
      <c r="W406">
        <v>0.94568353347031342</v>
      </c>
      <c r="X406">
        <v>0</v>
      </c>
      <c r="Y406" t="b">
        <v>0</v>
      </c>
      <c r="Z406" t="b">
        <v>0</v>
      </c>
      <c r="AA406" s="1" t="s">
        <v>66</v>
      </c>
      <c r="AB406" s="1" t="s">
        <v>66</v>
      </c>
      <c r="AC406" s="1" t="s">
        <v>73</v>
      </c>
      <c r="AD406" t="s">
        <v>66</v>
      </c>
    </row>
    <row r="407" spans="1:30" x14ac:dyDescent="0.25">
      <c r="A407">
        <v>40</v>
      </c>
      <c r="B407" s="1" t="s">
        <v>103</v>
      </c>
      <c r="C407" s="1" t="s">
        <v>104</v>
      </c>
      <c r="D407" s="1" t="s">
        <v>105</v>
      </c>
      <c r="E407" s="1" t="s">
        <v>32</v>
      </c>
      <c r="F407" s="1" t="s">
        <v>32</v>
      </c>
      <c r="G407" s="1" t="s">
        <v>196</v>
      </c>
      <c r="H407" s="1" t="s">
        <v>197</v>
      </c>
      <c r="I407" s="1" t="s">
        <v>191</v>
      </c>
      <c r="J407" s="1" t="s">
        <v>192</v>
      </c>
      <c r="K407">
        <v>114</v>
      </c>
      <c r="L407" s="1" t="s">
        <v>198</v>
      </c>
      <c r="M407" s="1" t="s">
        <v>38</v>
      </c>
      <c r="N407" t="s">
        <v>39</v>
      </c>
      <c r="O407" t="s">
        <v>39</v>
      </c>
      <c r="P407">
        <v>52600</v>
      </c>
      <c r="Q407">
        <v>0</v>
      </c>
      <c r="R407">
        <v>0.85120110737041266</v>
      </c>
      <c r="S407">
        <v>0</v>
      </c>
      <c r="T407" s="1" t="s">
        <v>194</v>
      </c>
      <c r="U407">
        <v>0</v>
      </c>
      <c r="V407">
        <v>0</v>
      </c>
      <c r="W407">
        <v>0.94589234117963028</v>
      </c>
      <c r="X407">
        <v>0</v>
      </c>
      <c r="Y407" t="b">
        <v>0</v>
      </c>
      <c r="Z407" t="b">
        <v>0</v>
      </c>
      <c r="AA407" s="1" t="s">
        <v>66</v>
      </c>
      <c r="AB407" s="1" t="s">
        <v>66</v>
      </c>
      <c r="AC407" s="1" t="s">
        <v>73</v>
      </c>
      <c r="AD407" t="s">
        <v>66</v>
      </c>
    </row>
    <row r="408" spans="1:30" x14ac:dyDescent="0.25">
      <c r="A408">
        <v>41</v>
      </c>
      <c r="B408" s="1" t="s">
        <v>397</v>
      </c>
      <c r="C408" s="1" t="s">
        <v>398</v>
      </c>
      <c r="D408" s="1" t="s">
        <v>399</v>
      </c>
      <c r="E408" s="1" t="s">
        <v>32</v>
      </c>
      <c r="F408" s="1" t="s">
        <v>32</v>
      </c>
      <c r="G408" s="1" t="s">
        <v>196</v>
      </c>
      <c r="H408" s="1" t="s">
        <v>197</v>
      </c>
      <c r="I408" s="1" t="s">
        <v>191</v>
      </c>
      <c r="J408" s="1" t="s">
        <v>192</v>
      </c>
      <c r="K408">
        <v>114</v>
      </c>
      <c r="L408" s="1" t="s">
        <v>198</v>
      </c>
      <c r="M408" s="1" t="s">
        <v>38</v>
      </c>
      <c r="N408" t="s">
        <v>39</v>
      </c>
      <c r="O408" t="s">
        <v>39</v>
      </c>
      <c r="P408">
        <v>204800</v>
      </c>
      <c r="Q408">
        <v>0</v>
      </c>
      <c r="R408">
        <v>0.60878675714285713</v>
      </c>
      <c r="S408">
        <v>0</v>
      </c>
      <c r="T408" s="1" t="s">
        <v>194</v>
      </c>
      <c r="U408">
        <v>1</v>
      </c>
      <c r="V408">
        <v>1</v>
      </c>
      <c r="W408">
        <v>0.93784135805692725</v>
      </c>
      <c r="X408">
        <v>0</v>
      </c>
      <c r="Y408" t="b">
        <v>0</v>
      </c>
      <c r="Z408" t="b">
        <v>1</v>
      </c>
      <c r="AA408" s="1" t="s">
        <v>66</v>
      </c>
      <c r="AB408" s="1" t="s">
        <v>66</v>
      </c>
      <c r="AC408" s="1" t="s">
        <v>42</v>
      </c>
      <c r="AD408" t="s">
        <v>850</v>
      </c>
    </row>
    <row r="409" spans="1:30" x14ac:dyDescent="0.25">
      <c r="A409">
        <v>41</v>
      </c>
      <c r="B409" s="1" t="s">
        <v>397</v>
      </c>
      <c r="C409" s="1" t="s">
        <v>400</v>
      </c>
      <c r="D409" s="1" t="s">
        <v>303</v>
      </c>
      <c r="E409" s="1" t="s">
        <v>32</v>
      </c>
      <c r="F409" s="1" t="s">
        <v>32</v>
      </c>
      <c r="G409" s="1" t="s">
        <v>196</v>
      </c>
      <c r="H409" s="1" t="s">
        <v>197</v>
      </c>
      <c r="I409" s="1" t="s">
        <v>191</v>
      </c>
      <c r="J409" s="1" t="s">
        <v>192</v>
      </c>
      <c r="K409">
        <v>114</v>
      </c>
      <c r="L409" s="1" t="s">
        <v>198</v>
      </c>
      <c r="M409" s="1" t="s">
        <v>38</v>
      </c>
      <c r="N409" t="s">
        <v>39</v>
      </c>
      <c r="O409" t="s">
        <v>39</v>
      </c>
      <c r="P409">
        <v>9600</v>
      </c>
      <c r="Q409">
        <v>0</v>
      </c>
      <c r="R409">
        <v>0.62021538461538461</v>
      </c>
      <c r="S409">
        <v>0</v>
      </c>
      <c r="T409" s="1" t="s">
        <v>194</v>
      </c>
      <c r="U409">
        <v>1</v>
      </c>
      <c r="V409">
        <v>1</v>
      </c>
      <c r="W409">
        <v>0.93827981085135881</v>
      </c>
      <c r="X409">
        <v>0</v>
      </c>
      <c r="Y409" t="b">
        <v>0</v>
      </c>
      <c r="Z409" t="b">
        <v>1</v>
      </c>
      <c r="AA409" s="1" t="s">
        <v>66</v>
      </c>
      <c r="AB409" s="1" t="s">
        <v>66</v>
      </c>
      <c r="AC409" s="1" t="s">
        <v>42</v>
      </c>
      <c r="AD409" t="s">
        <v>850</v>
      </c>
    </row>
    <row r="410" spans="1:30" x14ac:dyDescent="0.25">
      <c r="A410">
        <v>41</v>
      </c>
      <c r="B410" s="1" t="s">
        <v>397</v>
      </c>
      <c r="C410" s="1" t="s">
        <v>401</v>
      </c>
      <c r="D410" s="1" t="s">
        <v>101</v>
      </c>
      <c r="E410" s="1" t="s">
        <v>32</v>
      </c>
      <c r="F410" s="1" t="s">
        <v>32</v>
      </c>
      <c r="G410" s="1" t="s">
        <v>196</v>
      </c>
      <c r="H410" s="1" t="s">
        <v>197</v>
      </c>
      <c r="I410" s="1" t="s">
        <v>191</v>
      </c>
      <c r="J410" s="1" t="s">
        <v>192</v>
      </c>
      <c r="K410">
        <v>114</v>
      </c>
      <c r="L410" s="1" t="s">
        <v>198</v>
      </c>
      <c r="M410" s="1" t="s">
        <v>38</v>
      </c>
      <c r="N410" t="s">
        <v>39</v>
      </c>
      <c r="O410" t="s">
        <v>39</v>
      </c>
      <c r="P410">
        <v>417600</v>
      </c>
      <c r="Q410">
        <v>0</v>
      </c>
      <c r="R410">
        <v>0.60890183887915938</v>
      </c>
      <c r="S410">
        <v>0</v>
      </c>
      <c r="T410" s="1" t="s">
        <v>194</v>
      </c>
      <c r="U410">
        <v>1</v>
      </c>
      <c r="V410">
        <v>1</v>
      </c>
      <c r="W410">
        <v>0.93784580414821017</v>
      </c>
      <c r="X410">
        <v>0</v>
      </c>
      <c r="Y410" t="b">
        <v>0</v>
      </c>
      <c r="Z410" t="b">
        <v>1</v>
      </c>
      <c r="AA410" s="1" t="s">
        <v>66</v>
      </c>
      <c r="AB410" s="1" t="s">
        <v>66</v>
      </c>
      <c r="AC410" s="1" t="s">
        <v>42</v>
      </c>
      <c r="AD410" t="s">
        <v>850</v>
      </c>
    </row>
    <row r="411" spans="1:30" x14ac:dyDescent="0.25">
      <c r="A411">
        <v>7</v>
      </c>
      <c r="B411" s="1" t="s">
        <v>29</v>
      </c>
      <c r="C411" s="1" t="s">
        <v>43</v>
      </c>
      <c r="D411" s="1" t="s">
        <v>44</v>
      </c>
      <c r="E411" s="1" t="s">
        <v>32</v>
      </c>
      <c r="F411" s="1" t="s">
        <v>32</v>
      </c>
      <c r="G411" s="1" t="s">
        <v>417</v>
      </c>
      <c r="H411" s="1" t="s">
        <v>418</v>
      </c>
      <c r="I411" s="1" t="s">
        <v>91</v>
      </c>
      <c r="J411" s="1" t="s">
        <v>92</v>
      </c>
      <c r="K411">
        <v>315</v>
      </c>
      <c r="L411" s="1" t="s">
        <v>419</v>
      </c>
      <c r="M411" s="1" t="s">
        <v>38</v>
      </c>
      <c r="N411" t="s">
        <v>39</v>
      </c>
      <c r="O411" t="s">
        <v>39</v>
      </c>
      <c r="P411">
        <v>600000</v>
      </c>
      <c r="Q411">
        <v>0</v>
      </c>
      <c r="R411">
        <v>0.60882316575975093</v>
      </c>
      <c r="S411">
        <v>965293.89945585059</v>
      </c>
      <c r="T411" s="1" t="s">
        <v>40</v>
      </c>
      <c r="U411">
        <v>1</v>
      </c>
      <c r="V411">
        <v>1</v>
      </c>
      <c r="W411">
        <v>0.93783079843594719</v>
      </c>
      <c r="X411">
        <v>905282.34845202928</v>
      </c>
      <c r="Y411" t="b">
        <v>0</v>
      </c>
      <c r="Z411" t="b">
        <v>0</v>
      </c>
      <c r="AA411" s="1" t="s">
        <v>41</v>
      </c>
      <c r="AB411" s="1" t="s">
        <v>44</v>
      </c>
      <c r="AC411" s="1" t="s">
        <v>42</v>
      </c>
      <c r="AD411" t="s">
        <v>850</v>
      </c>
    </row>
    <row r="412" spans="1:30" x14ac:dyDescent="0.25">
      <c r="A412">
        <v>25</v>
      </c>
      <c r="B412" s="1" t="s">
        <v>138</v>
      </c>
      <c r="C412" s="1" t="s">
        <v>334</v>
      </c>
      <c r="D412" s="1" t="s">
        <v>335</v>
      </c>
      <c r="E412" s="1" t="s">
        <v>32</v>
      </c>
      <c r="F412" s="1" t="s">
        <v>32</v>
      </c>
      <c r="G412" s="1" t="s">
        <v>417</v>
      </c>
      <c r="H412" s="1" t="s">
        <v>418</v>
      </c>
      <c r="I412" s="1" t="s">
        <v>160</v>
      </c>
      <c r="J412" s="1" t="s">
        <v>161</v>
      </c>
      <c r="K412">
        <v>102</v>
      </c>
      <c r="L412" s="1" t="s">
        <v>420</v>
      </c>
      <c r="M412" s="1" t="s">
        <v>38</v>
      </c>
      <c r="N412" t="s">
        <v>39</v>
      </c>
      <c r="O412" t="s">
        <v>39</v>
      </c>
      <c r="P412">
        <v>9600</v>
      </c>
      <c r="Q412">
        <v>0</v>
      </c>
      <c r="R412">
        <v>0.89050482315112545</v>
      </c>
      <c r="S412">
        <v>18148.846302250804</v>
      </c>
      <c r="T412" s="1" t="s">
        <v>40</v>
      </c>
      <c r="U412">
        <v>0</v>
      </c>
      <c r="V412">
        <v>0</v>
      </c>
      <c r="W412">
        <v>0.94047082475121058</v>
      </c>
      <c r="X412">
        <v>17068.460450160772</v>
      </c>
      <c r="Y412" t="b">
        <v>0</v>
      </c>
      <c r="Z412" t="b">
        <v>0</v>
      </c>
      <c r="AA412" s="1" t="s">
        <v>66</v>
      </c>
      <c r="AB412" s="1" t="s">
        <v>66</v>
      </c>
      <c r="AC412" s="1" t="s">
        <v>73</v>
      </c>
      <c r="AD412" t="s">
        <v>66</v>
      </c>
    </row>
    <row r="413" spans="1:30" x14ac:dyDescent="0.25">
      <c r="A413">
        <v>1</v>
      </c>
      <c r="B413" s="1" t="s">
        <v>184</v>
      </c>
      <c r="C413" s="1" t="s">
        <v>185</v>
      </c>
      <c r="D413" s="1" t="s">
        <v>186</v>
      </c>
      <c r="E413" s="1" t="s">
        <v>408</v>
      </c>
      <c r="F413" s="1" t="s">
        <v>409</v>
      </c>
      <c r="G413" s="1" t="s">
        <v>412</v>
      </c>
      <c r="H413" s="1" t="s">
        <v>413</v>
      </c>
      <c r="I413" s="1" t="s">
        <v>106</v>
      </c>
      <c r="J413" s="1" t="s">
        <v>107</v>
      </c>
      <c r="K413">
        <v>48</v>
      </c>
      <c r="L413" s="1" t="s">
        <v>421</v>
      </c>
      <c r="M413" s="1" t="s">
        <v>422</v>
      </c>
      <c r="N413">
        <v>475</v>
      </c>
      <c r="O413">
        <v>75</v>
      </c>
      <c r="P413">
        <v>35625</v>
      </c>
      <c r="Q413">
        <v>57317.463195873199</v>
      </c>
      <c r="R413">
        <v>0.60891124760345805</v>
      </c>
      <c r="S413">
        <v>57317.463195873199</v>
      </c>
      <c r="T413" s="1" t="s">
        <v>40</v>
      </c>
      <c r="U413">
        <v>1</v>
      </c>
      <c r="V413">
        <v>1</v>
      </c>
      <c r="W413">
        <v>0.9378359002748603</v>
      </c>
      <c r="X413">
        <v>53754.37469777291</v>
      </c>
      <c r="Y413" t="b">
        <v>0</v>
      </c>
      <c r="Z413" t="b">
        <v>0</v>
      </c>
      <c r="AA413" s="1" t="s">
        <v>62</v>
      </c>
      <c r="AB413" s="1" t="s">
        <v>173</v>
      </c>
      <c r="AC413" s="1" t="s">
        <v>42</v>
      </c>
      <c r="AD413" t="s">
        <v>850</v>
      </c>
    </row>
    <row r="414" spans="1:30" x14ac:dyDescent="0.25">
      <c r="A414">
        <v>6</v>
      </c>
      <c r="B414" s="1" t="s">
        <v>112</v>
      </c>
      <c r="C414" s="1" t="s">
        <v>113</v>
      </c>
      <c r="D414" s="1" t="s">
        <v>114</v>
      </c>
      <c r="E414" s="1" t="s">
        <v>32</v>
      </c>
      <c r="F414" s="1" t="s">
        <v>32</v>
      </c>
      <c r="G414" s="1" t="s">
        <v>417</v>
      </c>
      <c r="H414" s="1" t="s">
        <v>418</v>
      </c>
      <c r="I414" s="1" t="s">
        <v>160</v>
      </c>
      <c r="J414" s="1" t="s">
        <v>161</v>
      </c>
      <c r="K414">
        <v>28</v>
      </c>
      <c r="L414" s="1" t="s">
        <v>423</v>
      </c>
      <c r="M414" s="1" t="s">
        <v>38</v>
      </c>
      <c r="N414" t="s">
        <v>39</v>
      </c>
      <c r="O414" t="s">
        <v>39</v>
      </c>
      <c r="P414">
        <v>850</v>
      </c>
      <c r="Q414">
        <v>0</v>
      </c>
      <c r="R414">
        <v>0.6505859259259259</v>
      </c>
      <c r="S414">
        <v>1402.998037037037</v>
      </c>
      <c r="T414" s="1" t="s">
        <v>40</v>
      </c>
      <c r="U414">
        <v>0</v>
      </c>
      <c r="V414">
        <v>1</v>
      </c>
      <c r="W414">
        <v>0.93268383707513969</v>
      </c>
      <c r="X414">
        <v>1308.5535925925926</v>
      </c>
      <c r="Y414" t="b">
        <v>1</v>
      </c>
      <c r="Z414" t="b">
        <v>0</v>
      </c>
      <c r="AA414" s="1" t="s">
        <v>66</v>
      </c>
      <c r="AB414" s="1" t="s">
        <v>66</v>
      </c>
      <c r="AC414" s="1" t="s">
        <v>42</v>
      </c>
      <c r="AD414" t="s">
        <v>66</v>
      </c>
    </row>
    <row r="415" spans="1:30" x14ac:dyDescent="0.25">
      <c r="A415">
        <v>11</v>
      </c>
      <c r="B415" s="1" t="s">
        <v>58</v>
      </c>
      <c r="C415" s="1" t="s">
        <v>258</v>
      </c>
      <c r="D415" s="1" t="s">
        <v>259</v>
      </c>
      <c r="E415" s="1" t="s">
        <v>32</v>
      </c>
      <c r="F415" s="1" t="s">
        <v>32</v>
      </c>
      <c r="G415" s="1" t="s">
        <v>417</v>
      </c>
      <c r="H415" s="1" t="s">
        <v>418</v>
      </c>
      <c r="I415" s="1" t="s">
        <v>160</v>
      </c>
      <c r="J415" s="1" t="s">
        <v>161</v>
      </c>
      <c r="K415">
        <v>28</v>
      </c>
      <c r="L415" s="1" t="s">
        <v>423</v>
      </c>
      <c r="M415" s="1" t="s">
        <v>38</v>
      </c>
      <c r="N415" t="s">
        <v>39</v>
      </c>
      <c r="O415" t="s">
        <v>39</v>
      </c>
      <c r="P415">
        <v>1500</v>
      </c>
      <c r="Q415">
        <v>0</v>
      </c>
      <c r="R415">
        <v>0.6230483460559797</v>
      </c>
      <c r="S415">
        <v>2434.5725190839694</v>
      </c>
      <c r="T415" s="1" t="s">
        <v>40</v>
      </c>
      <c r="U415">
        <v>1</v>
      </c>
      <c r="V415">
        <v>1</v>
      </c>
      <c r="W415">
        <v>0.93612882374957951</v>
      </c>
      <c r="X415">
        <v>2279.0735086231271</v>
      </c>
      <c r="Y415" t="b">
        <v>0</v>
      </c>
      <c r="Z415" t="b">
        <v>0</v>
      </c>
      <c r="AA415" s="1" t="s">
        <v>54</v>
      </c>
      <c r="AB415" s="1" t="s">
        <v>55</v>
      </c>
      <c r="AC415" s="1" t="s">
        <v>42</v>
      </c>
      <c r="AD415" t="s">
        <v>850</v>
      </c>
    </row>
    <row r="416" spans="1:30" x14ac:dyDescent="0.25">
      <c r="A416">
        <v>15</v>
      </c>
      <c r="B416" s="1" t="s">
        <v>50</v>
      </c>
      <c r="C416" s="1" t="s">
        <v>149</v>
      </c>
      <c r="D416" s="1" t="s">
        <v>150</v>
      </c>
      <c r="E416" s="1" t="s">
        <v>32</v>
      </c>
      <c r="F416" s="1" t="s">
        <v>32</v>
      </c>
      <c r="G416" s="1" t="s">
        <v>417</v>
      </c>
      <c r="H416" s="1" t="s">
        <v>418</v>
      </c>
      <c r="I416" s="1" t="s">
        <v>160</v>
      </c>
      <c r="J416" s="1" t="s">
        <v>161</v>
      </c>
      <c r="K416">
        <v>28</v>
      </c>
      <c r="L416" s="1" t="s">
        <v>423</v>
      </c>
      <c r="M416" s="1" t="s">
        <v>38</v>
      </c>
      <c r="N416" t="s">
        <v>39</v>
      </c>
      <c r="O416" t="s">
        <v>39</v>
      </c>
      <c r="P416">
        <v>500</v>
      </c>
      <c r="Q416">
        <v>0</v>
      </c>
      <c r="R416">
        <v>0.62371707841031143</v>
      </c>
      <c r="S416">
        <v>811.85853920515569</v>
      </c>
      <c r="T416" s="1" t="s">
        <v>40</v>
      </c>
      <c r="U416">
        <v>1</v>
      </c>
      <c r="V416">
        <v>1</v>
      </c>
      <c r="W416">
        <v>0.93384845978707409</v>
      </c>
      <c r="X416">
        <v>758.15284640171853</v>
      </c>
      <c r="Y416" t="b">
        <v>0</v>
      </c>
      <c r="Z416" t="b">
        <v>0</v>
      </c>
      <c r="AA416" s="1" t="s">
        <v>54</v>
      </c>
      <c r="AB416" s="1" t="s">
        <v>55</v>
      </c>
      <c r="AC416" s="1" t="s">
        <v>42</v>
      </c>
      <c r="AD416" t="s">
        <v>850</v>
      </c>
    </row>
    <row r="417" spans="1:30" x14ac:dyDescent="0.25">
      <c r="A417">
        <v>36</v>
      </c>
      <c r="B417" s="1" t="s">
        <v>128</v>
      </c>
      <c r="C417" s="1" t="s">
        <v>140</v>
      </c>
      <c r="D417" s="1" t="s">
        <v>141</v>
      </c>
      <c r="E417" s="1" t="s">
        <v>32</v>
      </c>
      <c r="F417" s="1" t="s">
        <v>32</v>
      </c>
      <c r="G417" s="1" t="s">
        <v>417</v>
      </c>
      <c r="H417" s="1" t="s">
        <v>418</v>
      </c>
      <c r="I417" s="1" t="s">
        <v>160</v>
      </c>
      <c r="J417" s="1" t="s">
        <v>161</v>
      </c>
      <c r="K417">
        <v>28</v>
      </c>
      <c r="L417" s="1" t="s">
        <v>423</v>
      </c>
      <c r="M417" s="1" t="s">
        <v>38</v>
      </c>
      <c r="N417" t="s">
        <v>39</v>
      </c>
      <c r="O417" t="s">
        <v>39</v>
      </c>
      <c r="P417">
        <v>1000</v>
      </c>
      <c r="Q417">
        <v>0</v>
      </c>
      <c r="R417">
        <v>0.61699555675238993</v>
      </c>
      <c r="S417">
        <v>1616.99555675239</v>
      </c>
      <c r="T417" s="1" t="s">
        <v>40</v>
      </c>
      <c r="U417">
        <v>0</v>
      </c>
      <c r="V417">
        <v>0</v>
      </c>
      <c r="W417">
        <v>0.93616125644417425</v>
      </c>
      <c r="X417">
        <v>1513.7685920739646</v>
      </c>
      <c r="Y417" t="b">
        <v>0</v>
      </c>
      <c r="Z417" t="b">
        <v>0</v>
      </c>
      <c r="AA417" s="1" t="s">
        <v>66</v>
      </c>
      <c r="AB417" s="1" t="s">
        <v>66</v>
      </c>
      <c r="AC417" s="1" t="s">
        <v>73</v>
      </c>
      <c r="AD417" t="s">
        <v>66</v>
      </c>
    </row>
    <row r="418" spans="1:30" x14ac:dyDescent="0.25">
      <c r="A418">
        <v>39</v>
      </c>
      <c r="B418" s="1" t="s">
        <v>151</v>
      </c>
      <c r="C418" s="1" t="s">
        <v>152</v>
      </c>
      <c r="D418" s="1" t="s">
        <v>71</v>
      </c>
      <c r="E418" s="1" t="s">
        <v>32</v>
      </c>
      <c r="F418" s="1" t="s">
        <v>32</v>
      </c>
      <c r="G418" s="1" t="s">
        <v>417</v>
      </c>
      <c r="H418" s="1" t="s">
        <v>418</v>
      </c>
      <c r="I418" s="1" t="s">
        <v>160</v>
      </c>
      <c r="J418" s="1" t="s">
        <v>161</v>
      </c>
      <c r="K418">
        <v>28</v>
      </c>
      <c r="L418" s="1" t="s">
        <v>423</v>
      </c>
      <c r="M418" s="1" t="s">
        <v>38</v>
      </c>
      <c r="N418" t="s">
        <v>39</v>
      </c>
      <c r="O418" t="s">
        <v>39</v>
      </c>
      <c r="P418">
        <v>2500</v>
      </c>
      <c r="Q418">
        <v>0</v>
      </c>
      <c r="R418">
        <v>0.73098301987360081</v>
      </c>
      <c r="S418">
        <v>4327.4575496840016</v>
      </c>
      <c r="T418" s="1" t="s">
        <v>40</v>
      </c>
      <c r="U418">
        <v>0</v>
      </c>
      <c r="V418">
        <v>0</v>
      </c>
      <c r="W418">
        <v>0.93401662780979189</v>
      </c>
      <c r="X418">
        <v>4041.9173075458762</v>
      </c>
      <c r="Y418" t="b">
        <v>1</v>
      </c>
      <c r="Z418" t="b">
        <v>0</v>
      </c>
      <c r="AA418" s="1" t="s">
        <v>66</v>
      </c>
      <c r="AB418" s="1" t="s">
        <v>66</v>
      </c>
      <c r="AC418" s="1" t="s">
        <v>73</v>
      </c>
      <c r="AD418" t="s">
        <v>66</v>
      </c>
    </row>
    <row r="419" spans="1:30" x14ac:dyDescent="0.25">
      <c r="A419">
        <v>15</v>
      </c>
      <c r="B419" s="1" t="s">
        <v>50</v>
      </c>
      <c r="C419" s="1" t="s">
        <v>149</v>
      </c>
      <c r="D419" s="1" t="s">
        <v>150</v>
      </c>
      <c r="E419" s="1" t="s">
        <v>32</v>
      </c>
      <c r="F419" s="1" t="s">
        <v>32</v>
      </c>
      <c r="G419" s="1" t="s">
        <v>417</v>
      </c>
      <c r="H419" s="1" t="s">
        <v>418</v>
      </c>
      <c r="I419" s="1" t="s">
        <v>160</v>
      </c>
      <c r="J419" s="1" t="s">
        <v>161</v>
      </c>
      <c r="K419">
        <v>221</v>
      </c>
      <c r="L419" s="1" t="s">
        <v>424</v>
      </c>
      <c r="M419" s="1" t="s">
        <v>38</v>
      </c>
      <c r="N419" t="s">
        <v>39</v>
      </c>
      <c r="O419" t="s">
        <v>39</v>
      </c>
      <c r="P419">
        <v>350</v>
      </c>
      <c r="Q419">
        <v>0</v>
      </c>
      <c r="R419">
        <v>0.62371707841031143</v>
      </c>
      <c r="S419">
        <v>568.30097744360899</v>
      </c>
      <c r="T419" s="1" t="s">
        <v>40</v>
      </c>
      <c r="U419">
        <v>1</v>
      </c>
      <c r="V419">
        <v>1</v>
      </c>
      <c r="W419">
        <v>0.93384845978707409</v>
      </c>
      <c r="X419">
        <v>530.70699248120297</v>
      </c>
      <c r="Y419" t="b">
        <v>0</v>
      </c>
      <c r="Z419" t="b">
        <v>0</v>
      </c>
      <c r="AA419" s="1" t="s">
        <v>54</v>
      </c>
      <c r="AB419" s="1" t="s">
        <v>55</v>
      </c>
      <c r="AC419" s="1" t="s">
        <v>42</v>
      </c>
      <c r="AD419" t="s">
        <v>850</v>
      </c>
    </row>
    <row r="420" spans="1:30" x14ac:dyDescent="0.25">
      <c r="A420">
        <v>6</v>
      </c>
      <c r="B420" s="1" t="s">
        <v>112</v>
      </c>
      <c r="C420" s="1" t="s">
        <v>113</v>
      </c>
      <c r="D420" s="1" t="s">
        <v>114</v>
      </c>
      <c r="E420" s="1" t="s">
        <v>32</v>
      </c>
      <c r="F420" s="1" t="s">
        <v>32</v>
      </c>
      <c r="G420" s="1" t="s">
        <v>417</v>
      </c>
      <c r="H420" s="1" t="s">
        <v>418</v>
      </c>
      <c r="I420" s="1" t="s">
        <v>91</v>
      </c>
      <c r="J420" s="1" t="s">
        <v>92</v>
      </c>
      <c r="K420">
        <v>29</v>
      </c>
      <c r="L420" s="1" t="s">
        <v>425</v>
      </c>
      <c r="M420" s="1" t="s">
        <v>38</v>
      </c>
      <c r="N420" t="s">
        <v>39</v>
      </c>
      <c r="O420" t="s">
        <v>39</v>
      </c>
      <c r="P420">
        <v>2500</v>
      </c>
      <c r="Q420">
        <v>0</v>
      </c>
      <c r="R420">
        <v>0.6505859259259259</v>
      </c>
      <c r="S420">
        <v>4126.4648148148144</v>
      </c>
      <c r="T420" s="1" t="s">
        <v>40</v>
      </c>
      <c r="U420">
        <v>0</v>
      </c>
      <c r="V420">
        <v>1</v>
      </c>
      <c r="W420">
        <v>0.93268383707513969</v>
      </c>
      <c r="X420">
        <v>3848.687037037037</v>
      </c>
      <c r="Y420" t="b">
        <v>1</v>
      </c>
      <c r="Z420" t="b">
        <v>0</v>
      </c>
      <c r="AA420" s="1" t="s">
        <v>66</v>
      </c>
      <c r="AB420" s="1" t="s">
        <v>66</v>
      </c>
      <c r="AC420" s="1" t="s">
        <v>42</v>
      </c>
      <c r="AD420" t="s">
        <v>66</v>
      </c>
    </row>
    <row r="421" spans="1:30" x14ac:dyDescent="0.25">
      <c r="A421">
        <v>7</v>
      </c>
      <c r="B421" s="1" t="s">
        <v>29</v>
      </c>
      <c r="C421" s="1" t="s">
        <v>30</v>
      </c>
      <c r="D421" s="1" t="s">
        <v>31</v>
      </c>
      <c r="E421" s="1" t="s">
        <v>32</v>
      </c>
      <c r="F421" s="1" t="s">
        <v>32</v>
      </c>
      <c r="G421" s="1" t="s">
        <v>417</v>
      </c>
      <c r="H421" s="1" t="s">
        <v>418</v>
      </c>
      <c r="I421" s="1" t="s">
        <v>106</v>
      </c>
      <c r="J421" s="1" t="s">
        <v>107</v>
      </c>
      <c r="K421">
        <v>374</v>
      </c>
      <c r="L421" s="1" t="s">
        <v>426</v>
      </c>
      <c r="M421" s="1" t="s">
        <v>38</v>
      </c>
      <c r="N421" t="s">
        <v>39</v>
      </c>
      <c r="O421" t="s">
        <v>39</v>
      </c>
      <c r="P421">
        <v>20000</v>
      </c>
      <c r="Q421">
        <v>0</v>
      </c>
      <c r="R421">
        <v>0.61163824655979571</v>
      </c>
      <c r="S421">
        <v>32232.764931195918</v>
      </c>
      <c r="T421" s="1" t="s">
        <v>40</v>
      </c>
      <c r="U421">
        <v>1</v>
      </c>
      <c r="V421">
        <v>1</v>
      </c>
      <c r="W421">
        <v>0.93750240967821841</v>
      </c>
      <c r="X421">
        <v>30218.294793587746</v>
      </c>
      <c r="Y421" t="b">
        <v>0</v>
      </c>
      <c r="Z421" t="b">
        <v>0</v>
      </c>
      <c r="AA421" s="1" t="s">
        <v>41</v>
      </c>
      <c r="AB421" s="1" t="s">
        <v>31</v>
      </c>
      <c r="AC421" s="1" t="s">
        <v>42</v>
      </c>
      <c r="AD421" t="s">
        <v>850</v>
      </c>
    </row>
    <row r="422" spans="1:30" x14ac:dyDescent="0.25">
      <c r="A422">
        <v>34</v>
      </c>
      <c r="B422" s="1" t="s">
        <v>374</v>
      </c>
      <c r="C422" s="1" t="s">
        <v>375</v>
      </c>
      <c r="D422" s="1" t="s">
        <v>376</v>
      </c>
      <c r="E422" s="1" t="s">
        <v>32</v>
      </c>
      <c r="F422" s="1" t="s">
        <v>32</v>
      </c>
      <c r="G422" s="1" t="s">
        <v>417</v>
      </c>
      <c r="H422" s="1" t="s">
        <v>418</v>
      </c>
      <c r="I422" s="1" t="s">
        <v>91</v>
      </c>
      <c r="J422" s="1" t="s">
        <v>92</v>
      </c>
      <c r="K422">
        <v>232</v>
      </c>
      <c r="L422" s="1" t="s">
        <v>427</v>
      </c>
      <c r="M422" s="1" t="s">
        <v>38</v>
      </c>
      <c r="N422" t="s">
        <v>39</v>
      </c>
      <c r="O422" t="s">
        <v>39</v>
      </c>
      <c r="P422">
        <v>6500</v>
      </c>
      <c r="Q422">
        <v>0</v>
      </c>
      <c r="R422">
        <v>1.449142338494394</v>
      </c>
      <c r="S422">
        <v>15919.425200213562</v>
      </c>
      <c r="T422" s="1" t="s">
        <v>40</v>
      </c>
      <c r="U422">
        <v>0</v>
      </c>
      <c r="V422">
        <v>0</v>
      </c>
      <c r="W422">
        <v>0.95640083295336664</v>
      </c>
      <c r="X422">
        <v>15225.351521623066</v>
      </c>
      <c r="Y422" t="b">
        <v>1</v>
      </c>
      <c r="Z422" t="b">
        <v>0</v>
      </c>
      <c r="AA422" s="1" t="s">
        <v>66</v>
      </c>
      <c r="AB422" s="1" t="s">
        <v>66</v>
      </c>
      <c r="AC422" s="1" t="s">
        <v>73</v>
      </c>
      <c r="AD422" t="s">
        <v>66</v>
      </c>
    </row>
    <row r="423" spans="1:30" x14ac:dyDescent="0.25">
      <c r="A423">
        <v>21</v>
      </c>
      <c r="B423" s="1" t="s">
        <v>69</v>
      </c>
      <c r="C423" s="1" t="s">
        <v>135</v>
      </c>
      <c r="D423" s="1" t="s">
        <v>105</v>
      </c>
      <c r="E423" s="1" t="s">
        <v>32</v>
      </c>
      <c r="F423" s="1" t="s">
        <v>32</v>
      </c>
      <c r="G423" s="1" t="s">
        <v>417</v>
      </c>
      <c r="H423" s="1" t="s">
        <v>418</v>
      </c>
      <c r="I423" s="1" t="s">
        <v>91</v>
      </c>
      <c r="J423" s="1" t="s">
        <v>92</v>
      </c>
      <c r="K423">
        <v>175</v>
      </c>
      <c r="L423" s="1" t="s">
        <v>428</v>
      </c>
      <c r="M423" s="1" t="s">
        <v>38</v>
      </c>
      <c r="N423" t="s">
        <v>39</v>
      </c>
      <c r="O423" t="s">
        <v>39</v>
      </c>
      <c r="P423">
        <v>300</v>
      </c>
      <c r="Q423">
        <v>0</v>
      </c>
      <c r="R423">
        <v>0.85389854395110565</v>
      </c>
      <c r="S423">
        <v>556.16956318533164</v>
      </c>
      <c r="T423" s="1" t="s">
        <v>40</v>
      </c>
      <c r="U423">
        <v>0</v>
      </c>
      <c r="V423">
        <v>0</v>
      </c>
      <c r="W423">
        <v>0.94570085343520061</v>
      </c>
      <c r="X423">
        <v>525.97003055905088</v>
      </c>
      <c r="Y423" t="b">
        <v>0</v>
      </c>
      <c r="Z423" t="b">
        <v>0</v>
      </c>
      <c r="AA423" s="1" t="s">
        <v>66</v>
      </c>
      <c r="AB423" s="1" t="s">
        <v>66</v>
      </c>
      <c r="AC423" s="1" t="s">
        <v>73</v>
      </c>
      <c r="AD423" t="s">
        <v>66</v>
      </c>
    </row>
    <row r="424" spans="1:30" x14ac:dyDescent="0.25">
      <c r="A424">
        <v>7</v>
      </c>
      <c r="B424" s="1" t="s">
        <v>29</v>
      </c>
      <c r="C424" s="1" t="s">
        <v>30</v>
      </c>
      <c r="D424" s="1" t="s">
        <v>31</v>
      </c>
      <c r="E424" s="1" t="s">
        <v>32</v>
      </c>
      <c r="F424" s="1" t="s">
        <v>32</v>
      </c>
      <c r="G424" s="1" t="s">
        <v>417</v>
      </c>
      <c r="H424" s="1" t="s">
        <v>418</v>
      </c>
      <c r="I424" s="1" t="s">
        <v>91</v>
      </c>
      <c r="J424" s="1" t="s">
        <v>92</v>
      </c>
      <c r="K424">
        <v>317</v>
      </c>
      <c r="L424" s="1" t="s">
        <v>429</v>
      </c>
      <c r="M424" s="1" t="s">
        <v>38</v>
      </c>
      <c r="N424" t="s">
        <v>39</v>
      </c>
      <c r="O424" t="s">
        <v>39</v>
      </c>
      <c r="P424">
        <v>2000</v>
      </c>
      <c r="Q424">
        <v>0</v>
      </c>
      <c r="R424">
        <v>0.61163824655979571</v>
      </c>
      <c r="S424">
        <v>3223.2764931195916</v>
      </c>
      <c r="T424" s="1" t="s">
        <v>40</v>
      </c>
      <c r="U424">
        <v>1</v>
      </c>
      <c r="V424">
        <v>1</v>
      </c>
      <c r="W424">
        <v>0.93750240967821841</v>
      </c>
      <c r="X424">
        <v>3021.8294793587743</v>
      </c>
      <c r="Y424" t="b">
        <v>0</v>
      </c>
      <c r="Z424" t="b">
        <v>0</v>
      </c>
      <c r="AA424" s="1" t="s">
        <v>41</v>
      </c>
      <c r="AB424" s="1" t="s">
        <v>31</v>
      </c>
      <c r="AC424" s="1" t="s">
        <v>42</v>
      </c>
      <c r="AD424" t="s">
        <v>850</v>
      </c>
    </row>
    <row r="425" spans="1:30" x14ac:dyDescent="0.25">
      <c r="A425">
        <v>32</v>
      </c>
      <c r="B425" s="1" t="s">
        <v>181</v>
      </c>
      <c r="C425" s="1" t="s">
        <v>369</v>
      </c>
      <c r="D425" s="1" t="s">
        <v>242</v>
      </c>
      <c r="E425" s="1" t="s">
        <v>32</v>
      </c>
      <c r="F425" s="1" t="s">
        <v>32</v>
      </c>
      <c r="G425" s="1" t="s">
        <v>417</v>
      </c>
      <c r="H425" s="1" t="s">
        <v>418</v>
      </c>
      <c r="I425" s="1" t="s">
        <v>91</v>
      </c>
      <c r="J425" s="1" t="s">
        <v>92</v>
      </c>
      <c r="K425">
        <v>192</v>
      </c>
      <c r="L425" s="1" t="s">
        <v>430</v>
      </c>
      <c r="M425" s="1" t="s">
        <v>38</v>
      </c>
      <c r="N425" t="s">
        <v>39</v>
      </c>
      <c r="O425" t="s">
        <v>39</v>
      </c>
      <c r="P425">
        <v>1850</v>
      </c>
      <c r="Q425">
        <v>0</v>
      </c>
      <c r="R425">
        <v>1.080215611814346</v>
      </c>
      <c r="S425">
        <v>3848.3988818565399</v>
      </c>
      <c r="T425" s="1" t="s">
        <v>40</v>
      </c>
      <c r="U425">
        <v>0</v>
      </c>
      <c r="V425">
        <v>0</v>
      </c>
      <c r="W425">
        <v>0.94929120257130117</v>
      </c>
      <c r="X425">
        <v>3653.2512025316455</v>
      </c>
      <c r="Y425" t="b">
        <v>0</v>
      </c>
      <c r="Z425" t="b">
        <v>0</v>
      </c>
      <c r="AA425" s="1" t="s">
        <v>66</v>
      </c>
      <c r="AB425" s="1" t="s">
        <v>66</v>
      </c>
      <c r="AC425" s="1" t="s">
        <v>73</v>
      </c>
      <c r="AD425" t="s">
        <v>66</v>
      </c>
    </row>
    <row r="426" spans="1:30" x14ac:dyDescent="0.25">
      <c r="A426">
        <v>7</v>
      </c>
      <c r="B426" s="1" t="s">
        <v>29</v>
      </c>
      <c r="C426" s="1" t="s">
        <v>30</v>
      </c>
      <c r="D426" s="1" t="s">
        <v>31</v>
      </c>
      <c r="E426" s="1" t="s">
        <v>32</v>
      </c>
      <c r="F426" s="1" t="s">
        <v>32</v>
      </c>
      <c r="G426" s="1" t="s">
        <v>417</v>
      </c>
      <c r="H426" s="1" t="s">
        <v>418</v>
      </c>
      <c r="I426" s="1" t="s">
        <v>106</v>
      </c>
      <c r="J426" s="1" t="s">
        <v>107</v>
      </c>
      <c r="K426">
        <v>377</v>
      </c>
      <c r="L426" s="1" t="s">
        <v>431</v>
      </c>
      <c r="M426" s="1" t="s">
        <v>38</v>
      </c>
      <c r="N426" t="s">
        <v>39</v>
      </c>
      <c r="O426" t="s">
        <v>39</v>
      </c>
      <c r="P426">
        <v>2500</v>
      </c>
      <c r="Q426">
        <v>0</v>
      </c>
      <c r="R426">
        <v>0.61163824655979571</v>
      </c>
      <c r="S426">
        <v>4029.0956163994897</v>
      </c>
      <c r="T426" s="1" t="s">
        <v>40</v>
      </c>
      <c r="U426">
        <v>1</v>
      </c>
      <c r="V426">
        <v>1</v>
      </c>
      <c r="W426">
        <v>0.93750240967821841</v>
      </c>
      <c r="X426">
        <v>3777.2868491984682</v>
      </c>
      <c r="Y426" t="b">
        <v>0</v>
      </c>
      <c r="Z426" t="b">
        <v>0</v>
      </c>
      <c r="AA426" s="1" t="s">
        <v>41</v>
      </c>
      <c r="AB426" s="1" t="s">
        <v>31</v>
      </c>
      <c r="AC426" s="1" t="s">
        <v>42</v>
      </c>
      <c r="AD426" t="s">
        <v>850</v>
      </c>
    </row>
    <row r="427" spans="1:30" x14ac:dyDescent="0.25">
      <c r="A427">
        <v>7</v>
      </c>
      <c r="B427" s="1" t="s">
        <v>29</v>
      </c>
      <c r="C427" s="1" t="s">
        <v>30</v>
      </c>
      <c r="D427" s="1" t="s">
        <v>31</v>
      </c>
      <c r="E427" s="1" t="s">
        <v>32</v>
      </c>
      <c r="F427" s="1" t="s">
        <v>32</v>
      </c>
      <c r="G427" s="1" t="s">
        <v>417</v>
      </c>
      <c r="H427" s="1" t="s">
        <v>418</v>
      </c>
      <c r="I427" s="1" t="s">
        <v>106</v>
      </c>
      <c r="J427" s="1" t="s">
        <v>107</v>
      </c>
      <c r="K427">
        <v>375</v>
      </c>
      <c r="L427" s="1" t="s">
        <v>432</v>
      </c>
      <c r="M427" s="1" t="s">
        <v>38</v>
      </c>
      <c r="N427" t="s">
        <v>39</v>
      </c>
      <c r="O427" t="s">
        <v>39</v>
      </c>
      <c r="P427">
        <v>7500</v>
      </c>
      <c r="Q427">
        <v>0</v>
      </c>
      <c r="R427">
        <v>0.61163824655979571</v>
      </c>
      <c r="S427">
        <v>12087.286849198468</v>
      </c>
      <c r="T427" s="1" t="s">
        <v>40</v>
      </c>
      <c r="U427">
        <v>1</v>
      </c>
      <c r="V427">
        <v>1</v>
      </c>
      <c r="W427">
        <v>0.93750240967821841</v>
      </c>
      <c r="X427">
        <v>11331.860547595405</v>
      </c>
      <c r="Y427" t="b">
        <v>0</v>
      </c>
      <c r="Z427" t="b">
        <v>0</v>
      </c>
      <c r="AA427" s="1" t="s">
        <v>41</v>
      </c>
      <c r="AB427" s="1" t="s">
        <v>31</v>
      </c>
      <c r="AC427" s="1" t="s">
        <v>42</v>
      </c>
      <c r="AD427" t="s">
        <v>850</v>
      </c>
    </row>
    <row r="428" spans="1:30" x14ac:dyDescent="0.25">
      <c r="A428">
        <v>7</v>
      </c>
      <c r="B428" s="1" t="s">
        <v>29</v>
      </c>
      <c r="C428" s="1" t="s">
        <v>43</v>
      </c>
      <c r="D428" s="1" t="s">
        <v>44</v>
      </c>
      <c r="E428" s="1" t="s">
        <v>32</v>
      </c>
      <c r="F428" s="1" t="s">
        <v>32</v>
      </c>
      <c r="G428" s="1" t="s">
        <v>417</v>
      </c>
      <c r="H428" s="1" t="s">
        <v>418</v>
      </c>
      <c r="I428" s="1" t="s">
        <v>91</v>
      </c>
      <c r="J428" s="1" t="s">
        <v>92</v>
      </c>
      <c r="K428">
        <v>298</v>
      </c>
      <c r="L428" s="1" t="s">
        <v>433</v>
      </c>
      <c r="M428" s="1" t="s">
        <v>38</v>
      </c>
      <c r="N428" t="s">
        <v>39</v>
      </c>
      <c r="O428" t="s">
        <v>39</v>
      </c>
      <c r="P428">
        <v>2500</v>
      </c>
      <c r="Q428">
        <v>0</v>
      </c>
      <c r="R428">
        <v>0.60882316575975093</v>
      </c>
      <c r="S428">
        <v>4022.0579143993773</v>
      </c>
      <c r="T428" s="1" t="s">
        <v>40</v>
      </c>
      <c r="U428">
        <v>1</v>
      </c>
      <c r="V428">
        <v>1</v>
      </c>
      <c r="W428">
        <v>0.93783079843594719</v>
      </c>
      <c r="X428">
        <v>3772.0097852167887</v>
      </c>
      <c r="Y428" t="b">
        <v>0</v>
      </c>
      <c r="Z428" t="b">
        <v>0</v>
      </c>
      <c r="AA428" s="1" t="s">
        <v>41</v>
      </c>
      <c r="AB428" s="1" t="s">
        <v>44</v>
      </c>
      <c r="AC428" s="1" t="s">
        <v>42</v>
      </c>
      <c r="AD428" t="s">
        <v>850</v>
      </c>
    </row>
    <row r="429" spans="1:30" x14ac:dyDescent="0.25">
      <c r="A429">
        <v>6</v>
      </c>
      <c r="B429" s="1" t="s">
        <v>112</v>
      </c>
      <c r="C429" s="1" t="s">
        <v>167</v>
      </c>
      <c r="D429" s="1" t="s">
        <v>71</v>
      </c>
      <c r="E429" s="1" t="s">
        <v>32</v>
      </c>
      <c r="F429" s="1" t="s">
        <v>32</v>
      </c>
      <c r="G429" s="1" t="s">
        <v>417</v>
      </c>
      <c r="H429" s="1" t="s">
        <v>418</v>
      </c>
      <c r="I429" s="1" t="s">
        <v>91</v>
      </c>
      <c r="J429" s="1" t="s">
        <v>92</v>
      </c>
      <c r="K429">
        <v>63</v>
      </c>
      <c r="L429" s="1" t="s">
        <v>434</v>
      </c>
      <c r="M429" s="1" t="s">
        <v>38</v>
      </c>
      <c r="N429" t="s">
        <v>39</v>
      </c>
      <c r="O429" t="s">
        <v>39</v>
      </c>
      <c r="P429">
        <v>3500</v>
      </c>
      <c r="Q429">
        <v>0</v>
      </c>
      <c r="R429">
        <v>0.65521535714285706</v>
      </c>
      <c r="S429">
        <v>5793.2537499999999</v>
      </c>
      <c r="T429" s="1" t="s">
        <v>40</v>
      </c>
      <c r="U429">
        <v>0</v>
      </c>
      <c r="V429">
        <v>1</v>
      </c>
      <c r="W429">
        <v>0.93526953657087786</v>
      </c>
      <c r="X429">
        <v>5418.2537499999999</v>
      </c>
      <c r="Y429" t="b">
        <v>1</v>
      </c>
      <c r="Z429" t="b">
        <v>0</v>
      </c>
      <c r="AA429" s="1" t="s">
        <v>66</v>
      </c>
      <c r="AB429" s="1" t="s">
        <v>66</v>
      </c>
      <c r="AC429" s="1" t="s">
        <v>42</v>
      </c>
      <c r="AD429" t="s">
        <v>66</v>
      </c>
    </row>
    <row r="430" spans="1:30" x14ac:dyDescent="0.25">
      <c r="A430">
        <v>22</v>
      </c>
      <c r="B430" s="1" t="s">
        <v>136</v>
      </c>
      <c r="C430" s="1" t="s">
        <v>326</v>
      </c>
      <c r="D430" s="1" t="s">
        <v>321</v>
      </c>
      <c r="E430" s="1" t="s">
        <v>32</v>
      </c>
      <c r="F430" s="1" t="s">
        <v>32</v>
      </c>
      <c r="G430" s="1" t="s">
        <v>417</v>
      </c>
      <c r="H430" s="1" t="s">
        <v>418</v>
      </c>
      <c r="I430" s="1" t="s">
        <v>91</v>
      </c>
      <c r="J430" s="1" t="s">
        <v>92</v>
      </c>
      <c r="K430">
        <v>63</v>
      </c>
      <c r="L430" s="1" t="s">
        <v>434</v>
      </c>
      <c r="M430" s="1" t="s">
        <v>38</v>
      </c>
      <c r="N430" t="s">
        <v>39</v>
      </c>
      <c r="O430" t="s">
        <v>39</v>
      </c>
      <c r="P430">
        <v>2500</v>
      </c>
      <c r="Q430">
        <v>0</v>
      </c>
      <c r="R430">
        <v>0.95185731343283586</v>
      </c>
      <c r="S430">
        <v>4879.6432835820897</v>
      </c>
      <c r="T430" s="1" t="s">
        <v>40</v>
      </c>
      <c r="U430">
        <v>0</v>
      </c>
      <c r="V430">
        <v>0</v>
      </c>
      <c r="W430">
        <v>0.93882596629738957</v>
      </c>
      <c r="X430">
        <v>4581.1358208955226</v>
      </c>
      <c r="Y430" t="b">
        <v>0</v>
      </c>
      <c r="Z430" t="b">
        <v>0</v>
      </c>
      <c r="AA430" s="1" t="s">
        <v>66</v>
      </c>
      <c r="AB430" s="1" t="s">
        <v>66</v>
      </c>
      <c r="AC430" s="1" t="s">
        <v>73</v>
      </c>
      <c r="AD430" t="s">
        <v>66</v>
      </c>
    </row>
    <row r="431" spans="1:30" x14ac:dyDescent="0.25">
      <c r="A431">
        <v>25</v>
      </c>
      <c r="B431" s="1" t="s">
        <v>138</v>
      </c>
      <c r="C431" s="1" t="s">
        <v>334</v>
      </c>
      <c r="D431" s="1" t="s">
        <v>335</v>
      </c>
      <c r="E431" s="1" t="s">
        <v>32</v>
      </c>
      <c r="F431" s="1" t="s">
        <v>32</v>
      </c>
      <c r="G431" s="1" t="s">
        <v>417</v>
      </c>
      <c r="H431" s="1" t="s">
        <v>418</v>
      </c>
      <c r="I431" s="1" t="s">
        <v>91</v>
      </c>
      <c r="J431" s="1" t="s">
        <v>92</v>
      </c>
      <c r="K431">
        <v>63</v>
      </c>
      <c r="L431" s="1" t="s">
        <v>434</v>
      </c>
      <c r="M431" s="1" t="s">
        <v>38</v>
      </c>
      <c r="N431" t="s">
        <v>39</v>
      </c>
      <c r="O431" t="s">
        <v>39</v>
      </c>
      <c r="P431">
        <v>4500</v>
      </c>
      <c r="Q431">
        <v>0</v>
      </c>
      <c r="R431">
        <v>0.89050482315112545</v>
      </c>
      <c r="S431">
        <v>8507.2717041800643</v>
      </c>
      <c r="T431" s="1" t="s">
        <v>40</v>
      </c>
      <c r="U431">
        <v>0</v>
      </c>
      <c r="V431">
        <v>0</v>
      </c>
      <c r="W431">
        <v>0.94047082475121058</v>
      </c>
      <c r="X431">
        <v>8000.8408360128615</v>
      </c>
      <c r="Y431" t="b">
        <v>0</v>
      </c>
      <c r="Z431" t="b">
        <v>0</v>
      </c>
      <c r="AA431" s="1" t="s">
        <v>66</v>
      </c>
      <c r="AB431" s="1" t="s">
        <v>66</v>
      </c>
      <c r="AC431" s="1" t="s">
        <v>73</v>
      </c>
      <c r="AD431" t="s">
        <v>66</v>
      </c>
    </row>
    <row r="432" spans="1:30" x14ac:dyDescent="0.25">
      <c r="A432">
        <v>7</v>
      </c>
      <c r="B432" s="1" t="s">
        <v>29</v>
      </c>
      <c r="C432" s="1" t="s">
        <v>30</v>
      </c>
      <c r="D432" s="1" t="s">
        <v>31</v>
      </c>
      <c r="E432" s="1" t="s">
        <v>32</v>
      </c>
      <c r="F432" s="1" t="s">
        <v>32</v>
      </c>
      <c r="G432" s="1" t="s">
        <v>417</v>
      </c>
      <c r="H432" s="1" t="s">
        <v>418</v>
      </c>
      <c r="I432" s="1" t="s">
        <v>106</v>
      </c>
      <c r="J432" s="1" t="s">
        <v>107</v>
      </c>
      <c r="K432">
        <v>388</v>
      </c>
      <c r="L432" s="1" t="s">
        <v>435</v>
      </c>
      <c r="M432" s="1" t="s">
        <v>38</v>
      </c>
      <c r="N432" t="s">
        <v>39</v>
      </c>
      <c r="O432" t="s">
        <v>39</v>
      </c>
      <c r="P432">
        <v>2000</v>
      </c>
      <c r="Q432">
        <v>0</v>
      </c>
      <c r="R432">
        <v>0.61163824655979571</v>
      </c>
      <c r="S432">
        <v>3223.2764931195916</v>
      </c>
      <c r="T432" s="1" t="s">
        <v>40</v>
      </c>
      <c r="U432">
        <v>1</v>
      </c>
      <c r="V432">
        <v>1</v>
      </c>
      <c r="W432">
        <v>0.93750240967821841</v>
      </c>
      <c r="X432">
        <v>3021.8294793587743</v>
      </c>
      <c r="Y432" t="b">
        <v>0</v>
      </c>
      <c r="Z432" t="b">
        <v>0</v>
      </c>
      <c r="AA432" s="1" t="s">
        <v>41</v>
      </c>
      <c r="AB432" s="1" t="s">
        <v>31</v>
      </c>
      <c r="AC432" s="1" t="s">
        <v>42</v>
      </c>
      <c r="AD432" t="s">
        <v>850</v>
      </c>
    </row>
    <row r="433" spans="1:30" x14ac:dyDescent="0.25">
      <c r="A433">
        <v>7</v>
      </c>
      <c r="B433" s="1" t="s">
        <v>29</v>
      </c>
      <c r="C433" s="1" t="s">
        <v>43</v>
      </c>
      <c r="D433" s="1" t="s">
        <v>44</v>
      </c>
      <c r="E433" s="1" t="s">
        <v>32</v>
      </c>
      <c r="F433" s="1" t="s">
        <v>32</v>
      </c>
      <c r="G433" s="1" t="s">
        <v>417</v>
      </c>
      <c r="H433" s="1" t="s">
        <v>418</v>
      </c>
      <c r="I433" s="1" t="s">
        <v>91</v>
      </c>
      <c r="J433" s="1" t="s">
        <v>92</v>
      </c>
      <c r="K433">
        <v>314</v>
      </c>
      <c r="L433" s="1" t="s">
        <v>436</v>
      </c>
      <c r="M433" s="1" t="s">
        <v>38</v>
      </c>
      <c r="N433" t="s">
        <v>39</v>
      </c>
      <c r="O433" t="s">
        <v>39</v>
      </c>
      <c r="P433">
        <v>615000</v>
      </c>
      <c r="Q433">
        <v>0</v>
      </c>
      <c r="R433">
        <v>0.60882316575975093</v>
      </c>
      <c r="S433">
        <v>989426.2469422468</v>
      </c>
      <c r="T433" s="1" t="s">
        <v>40</v>
      </c>
      <c r="U433">
        <v>1</v>
      </c>
      <c r="V433">
        <v>1</v>
      </c>
      <c r="W433">
        <v>0.93783079843594719</v>
      </c>
      <c r="X433">
        <v>927914.40716333</v>
      </c>
      <c r="Y433" t="b">
        <v>0</v>
      </c>
      <c r="Z433" t="b">
        <v>0</v>
      </c>
      <c r="AA433" s="1" t="s">
        <v>41</v>
      </c>
      <c r="AB433" s="1" t="s">
        <v>44</v>
      </c>
      <c r="AC433" s="1" t="s">
        <v>42</v>
      </c>
      <c r="AD433" t="s">
        <v>850</v>
      </c>
    </row>
    <row r="434" spans="1:30" x14ac:dyDescent="0.25">
      <c r="A434">
        <v>3</v>
      </c>
      <c r="B434" s="1" t="s">
        <v>75</v>
      </c>
      <c r="C434" s="1" t="s">
        <v>76</v>
      </c>
      <c r="D434" s="1" t="s">
        <v>77</v>
      </c>
      <c r="E434" s="1" t="s">
        <v>32</v>
      </c>
      <c r="F434" s="1" t="s">
        <v>32</v>
      </c>
      <c r="G434" s="1" t="s">
        <v>417</v>
      </c>
      <c r="H434" s="1" t="s">
        <v>418</v>
      </c>
      <c r="I434" s="1" t="s">
        <v>160</v>
      </c>
      <c r="J434" s="1" t="s">
        <v>161</v>
      </c>
      <c r="K434">
        <v>258</v>
      </c>
      <c r="L434" s="1" t="s">
        <v>437</v>
      </c>
      <c r="M434" s="1" t="s">
        <v>38</v>
      </c>
      <c r="N434" t="s">
        <v>39</v>
      </c>
      <c r="O434" t="s">
        <v>39</v>
      </c>
      <c r="P434">
        <v>50000</v>
      </c>
      <c r="Q434">
        <v>0</v>
      </c>
      <c r="R434">
        <v>0.61023433849497422</v>
      </c>
      <c r="S434">
        <v>80511.716924748704</v>
      </c>
      <c r="T434" s="1" t="s">
        <v>40</v>
      </c>
      <c r="U434">
        <v>0</v>
      </c>
      <c r="V434">
        <v>1</v>
      </c>
      <c r="W434">
        <v>0.93757668577618647</v>
      </c>
      <c r="X434">
        <v>75485.908720456384</v>
      </c>
      <c r="Y434" t="b">
        <v>0</v>
      </c>
      <c r="Z434" t="b">
        <v>0</v>
      </c>
      <c r="AA434" s="1" t="s">
        <v>66</v>
      </c>
      <c r="AB434" s="1" t="s">
        <v>66</v>
      </c>
      <c r="AC434" s="1" t="s">
        <v>42</v>
      </c>
      <c r="AD434" t="s">
        <v>66</v>
      </c>
    </row>
    <row r="435" spans="1:30" x14ac:dyDescent="0.25">
      <c r="A435">
        <v>1</v>
      </c>
      <c r="B435" s="1" t="s">
        <v>184</v>
      </c>
      <c r="C435" s="1" t="s">
        <v>185</v>
      </c>
      <c r="D435" s="1" t="s">
        <v>186</v>
      </c>
      <c r="E435" s="1" t="s">
        <v>408</v>
      </c>
      <c r="F435" s="1" t="s">
        <v>409</v>
      </c>
      <c r="G435" s="1" t="s">
        <v>438</v>
      </c>
      <c r="H435" s="1" t="s">
        <v>439</v>
      </c>
      <c r="I435" s="1" t="s">
        <v>160</v>
      </c>
      <c r="J435" s="1" t="s">
        <v>161</v>
      </c>
      <c r="K435">
        <v>50</v>
      </c>
      <c r="L435" s="1" t="s">
        <v>440</v>
      </c>
      <c r="M435" s="1" t="s">
        <v>441</v>
      </c>
      <c r="N435">
        <v>200</v>
      </c>
      <c r="O435">
        <v>250</v>
      </c>
      <c r="P435">
        <v>50000</v>
      </c>
      <c r="Q435">
        <v>80445.562380172909</v>
      </c>
      <c r="R435">
        <v>0.60891124760345805</v>
      </c>
      <c r="S435">
        <v>80445.562380172909</v>
      </c>
      <c r="T435" s="1" t="s">
        <v>40</v>
      </c>
      <c r="U435">
        <v>1</v>
      </c>
      <c r="V435">
        <v>1</v>
      </c>
      <c r="W435">
        <v>0.9378359002748603</v>
      </c>
      <c r="X435">
        <v>75444.736417926892</v>
      </c>
      <c r="Y435" t="b">
        <v>0</v>
      </c>
      <c r="Z435" t="b">
        <v>1</v>
      </c>
      <c r="AA435" s="1" t="s">
        <v>62</v>
      </c>
      <c r="AB435" s="1" t="s">
        <v>173</v>
      </c>
      <c r="AC435" s="1" t="s">
        <v>42</v>
      </c>
      <c r="AD435" t="s">
        <v>850</v>
      </c>
    </row>
    <row r="436" spans="1:30" x14ac:dyDescent="0.25">
      <c r="A436">
        <v>3</v>
      </c>
      <c r="B436" s="1" t="s">
        <v>75</v>
      </c>
      <c r="C436" s="1" t="s">
        <v>76</v>
      </c>
      <c r="D436" s="1" t="s">
        <v>77</v>
      </c>
      <c r="E436" s="1" t="s">
        <v>32</v>
      </c>
      <c r="F436" s="1" t="s">
        <v>32</v>
      </c>
      <c r="G436" s="1" t="s">
        <v>442</v>
      </c>
      <c r="H436" s="1" t="s">
        <v>443</v>
      </c>
      <c r="I436" s="1" t="s">
        <v>91</v>
      </c>
      <c r="J436" s="1" t="s">
        <v>92</v>
      </c>
      <c r="K436">
        <v>254</v>
      </c>
      <c r="L436" s="1" t="s">
        <v>444</v>
      </c>
      <c r="M436" s="1" t="s">
        <v>38</v>
      </c>
      <c r="N436" t="s">
        <v>39</v>
      </c>
      <c r="O436" t="s">
        <v>39</v>
      </c>
      <c r="P436">
        <v>93500</v>
      </c>
      <c r="Q436">
        <v>0</v>
      </c>
      <c r="R436">
        <v>0.61023433849497422</v>
      </c>
      <c r="S436">
        <v>150556.91064928009</v>
      </c>
      <c r="T436" s="1" t="s">
        <v>40</v>
      </c>
      <c r="U436">
        <v>0</v>
      </c>
      <c r="V436">
        <v>1</v>
      </c>
      <c r="W436">
        <v>0.93757668577618647</v>
      </c>
      <c r="X436">
        <v>141158.64930725345</v>
      </c>
      <c r="Y436" t="b">
        <v>0</v>
      </c>
      <c r="Z436" t="b">
        <v>0</v>
      </c>
      <c r="AA436" s="1" t="s">
        <v>66</v>
      </c>
      <c r="AB436" s="1" t="s">
        <v>66</v>
      </c>
      <c r="AC436" s="1" t="s">
        <v>42</v>
      </c>
      <c r="AD436" t="s">
        <v>66</v>
      </c>
    </row>
    <row r="437" spans="1:30" x14ac:dyDescent="0.25">
      <c r="A437">
        <v>7</v>
      </c>
      <c r="B437" s="1" t="s">
        <v>29</v>
      </c>
      <c r="C437" s="1" t="s">
        <v>43</v>
      </c>
      <c r="D437" s="1" t="s">
        <v>44</v>
      </c>
      <c r="E437" s="1" t="s">
        <v>32</v>
      </c>
      <c r="F437" s="1" t="s">
        <v>32</v>
      </c>
      <c r="G437" s="1" t="s">
        <v>442</v>
      </c>
      <c r="H437" s="1" t="s">
        <v>443</v>
      </c>
      <c r="I437" s="1" t="s">
        <v>35</v>
      </c>
      <c r="J437" s="1" t="s">
        <v>36</v>
      </c>
      <c r="K437">
        <v>357</v>
      </c>
      <c r="L437" s="1" t="s">
        <v>445</v>
      </c>
      <c r="M437" s="1" t="s">
        <v>38</v>
      </c>
      <c r="N437" t="s">
        <v>39</v>
      </c>
      <c r="O437" t="s">
        <v>39</v>
      </c>
      <c r="P437">
        <v>3500</v>
      </c>
      <c r="Q437">
        <v>0</v>
      </c>
      <c r="R437">
        <v>0.60882316575975093</v>
      </c>
      <c r="S437">
        <v>5630.881080159128</v>
      </c>
      <c r="T437" s="1" t="s">
        <v>40</v>
      </c>
      <c r="U437">
        <v>1</v>
      </c>
      <c r="V437">
        <v>1</v>
      </c>
      <c r="W437">
        <v>0.93783079843594719</v>
      </c>
      <c r="X437">
        <v>5280.8136993035041</v>
      </c>
      <c r="Y437" t="b">
        <v>0</v>
      </c>
      <c r="Z437" t="b">
        <v>0</v>
      </c>
      <c r="AA437" s="1" t="s">
        <v>41</v>
      </c>
      <c r="AB437" s="1" t="s">
        <v>44</v>
      </c>
      <c r="AC437" s="1" t="s">
        <v>42</v>
      </c>
      <c r="AD437" t="s">
        <v>850</v>
      </c>
    </row>
    <row r="438" spans="1:30" x14ac:dyDescent="0.25">
      <c r="A438">
        <v>7</v>
      </c>
      <c r="B438" s="1" t="s">
        <v>29</v>
      </c>
      <c r="C438" s="1" t="s">
        <v>30</v>
      </c>
      <c r="D438" s="1" t="s">
        <v>31</v>
      </c>
      <c r="E438" s="1" t="s">
        <v>32</v>
      </c>
      <c r="F438" s="1" t="s">
        <v>32</v>
      </c>
      <c r="G438" s="1" t="s">
        <v>442</v>
      </c>
      <c r="H438" s="1" t="s">
        <v>443</v>
      </c>
      <c r="I438" s="1" t="s">
        <v>106</v>
      </c>
      <c r="J438" s="1" t="s">
        <v>107</v>
      </c>
      <c r="K438">
        <v>376</v>
      </c>
      <c r="L438" s="1" t="s">
        <v>446</v>
      </c>
      <c r="M438" s="1" t="s">
        <v>38</v>
      </c>
      <c r="N438" t="s">
        <v>39</v>
      </c>
      <c r="O438" t="s">
        <v>39</v>
      </c>
      <c r="P438">
        <v>3000</v>
      </c>
      <c r="Q438">
        <v>0</v>
      </c>
      <c r="R438">
        <v>0.61163824655979571</v>
      </c>
      <c r="S438">
        <v>4834.9147396793878</v>
      </c>
      <c r="T438" s="1" t="s">
        <v>40</v>
      </c>
      <c r="U438">
        <v>1</v>
      </c>
      <c r="V438">
        <v>1</v>
      </c>
      <c r="W438">
        <v>0.93750240967821841</v>
      </c>
      <c r="X438">
        <v>4532.7442190381626</v>
      </c>
      <c r="Y438" t="b">
        <v>0</v>
      </c>
      <c r="Z438" t="b">
        <v>0</v>
      </c>
      <c r="AA438" s="1" t="s">
        <v>41</v>
      </c>
      <c r="AB438" s="1" t="s">
        <v>31</v>
      </c>
      <c r="AC438" s="1" t="s">
        <v>42</v>
      </c>
      <c r="AD438" t="s">
        <v>850</v>
      </c>
    </row>
    <row r="439" spans="1:30" x14ac:dyDescent="0.25">
      <c r="A439">
        <v>21</v>
      </c>
      <c r="B439" s="1" t="s">
        <v>69</v>
      </c>
      <c r="C439" s="1" t="s">
        <v>121</v>
      </c>
      <c r="D439" s="1" t="s">
        <v>44</v>
      </c>
      <c r="E439" s="1" t="s">
        <v>32</v>
      </c>
      <c r="F439" s="1" t="s">
        <v>32</v>
      </c>
      <c r="G439" s="1" t="s">
        <v>442</v>
      </c>
      <c r="H439" s="1" t="s">
        <v>443</v>
      </c>
      <c r="I439" s="1" t="s">
        <v>91</v>
      </c>
      <c r="J439" s="1" t="s">
        <v>92</v>
      </c>
      <c r="K439">
        <v>162</v>
      </c>
      <c r="L439" s="1" t="s">
        <v>447</v>
      </c>
      <c r="M439" s="1" t="s">
        <v>38</v>
      </c>
      <c r="N439" t="s">
        <v>39</v>
      </c>
      <c r="O439" t="s">
        <v>39</v>
      </c>
      <c r="P439">
        <v>500</v>
      </c>
      <c r="Q439">
        <v>0</v>
      </c>
      <c r="R439">
        <v>0.99957096774193555</v>
      </c>
      <c r="S439">
        <v>999.78548387096782</v>
      </c>
      <c r="T439" s="1" t="s">
        <v>40</v>
      </c>
      <c r="U439">
        <v>0</v>
      </c>
      <c r="V439">
        <v>0</v>
      </c>
      <c r="W439">
        <v>0.91933753530999396</v>
      </c>
      <c r="X439">
        <v>919.14032258064526</v>
      </c>
      <c r="Y439" t="b">
        <v>0</v>
      </c>
      <c r="Z439" t="b">
        <v>0</v>
      </c>
      <c r="AA439" s="1" t="s">
        <v>66</v>
      </c>
      <c r="AB439" s="1" t="s">
        <v>66</v>
      </c>
      <c r="AC439" s="1" t="s">
        <v>73</v>
      </c>
      <c r="AD439" t="s">
        <v>66</v>
      </c>
    </row>
    <row r="440" spans="1:30" x14ac:dyDescent="0.25">
      <c r="A440">
        <v>11</v>
      </c>
      <c r="B440" s="1" t="s">
        <v>58</v>
      </c>
      <c r="C440" s="1" t="s">
        <v>59</v>
      </c>
      <c r="D440" s="1" t="s">
        <v>60</v>
      </c>
      <c r="E440" s="1" t="s">
        <v>32</v>
      </c>
      <c r="F440" s="1" t="s">
        <v>32</v>
      </c>
      <c r="G440" s="1" t="s">
        <v>442</v>
      </c>
      <c r="H440" s="1" t="s">
        <v>443</v>
      </c>
      <c r="I440" s="1" t="s">
        <v>91</v>
      </c>
      <c r="J440" s="1" t="s">
        <v>92</v>
      </c>
      <c r="K440">
        <v>76</v>
      </c>
      <c r="L440" s="1" t="s">
        <v>448</v>
      </c>
      <c r="M440" s="1" t="s">
        <v>38</v>
      </c>
      <c r="N440" t="s">
        <v>39</v>
      </c>
      <c r="O440" t="s">
        <v>39</v>
      </c>
      <c r="P440">
        <v>50000</v>
      </c>
      <c r="Q440">
        <v>0</v>
      </c>
      <c r="R440">
        <v>0.61324529076056544</v>
      </c>
      <c r="S440">
        <v>80662.264538028277</v>
      </c>
      <c r="T440" s="1" t="s">
        <v>40</v>
      </c>
      <c r="U440">
        <v>1</v>
      </c>
      <c r="V440">
        <v>1</v>
      </c>
      <c r="W440">
        <v>0.93757152251472631</v>
      </c>
      <c r="X440">
        <v>75626.642172404783</v>
      </c>
      <c r="Y440" t="b">
        <v>0</v>
      </c>
      <c r="Z440" t="b">
        <v>0</v>
      </c>
      <c r="AA440" s="1" t="s">
        <v>62</v>
      </c>
      <c r="AB440" s="1" t="s">
        <v>55</v>
      </c>
      <c r="AC440" s="1" t="s">
        <v>42</v>
      </c>
      <c r="AD440" t="s">
        <v>850</v>
      </c>
    </row>
    <row r="441" spans="1:30" x14ac:dyDescent="0.25">
      <c r="A441">
        <v>11</v>
      </c>
      <c r="B441" s="1" t="s">
        <v>58</v>
      </c>
      <c r="C441" s="1" t="s">
        <v>252</v>
      </c>
      <c r="D441" s="1" t="s">
        <v>253</v>
      </c>
      <c r="E441" s="1" t="s">
        <v>32</v>
      </c>
      <c r="F441" s="1" t="s">
        <v>32</v>
      </c>
      <c r="G441" s="1" t="s">
        <v>442</v>
      </c>
      <c r="H441" s="1" t="s">
        <v>443</v>
      </c>
      <c r="I441" s="1" t="s">
        <v>91</v>
      </c>
      <c r="J441" s="1" t="s">
        <v>92</v>
      </c>
      <c r="K441">
        <v>107</v>
      </c>
      <c r="L441" s="1" t="s">
        <v>449</v>
      </c>
      <c r="M441" s="1" t="s">
        <v>38</v>
      </c>
      <c r="N441" t="s">
        <v>39</v>
      </c>
      <c r="O441" t="s">
        <v>39</v>
      </c>
      <c r="P441">
        <v>54000</v>
      </c>
      <c r="Q441">
        <v>0</v>
      </c>
      <c r="R441">
        <v>0.61104665055107144</v>
      </c>
      <c r="S441">
        <v>86996.519129757857</v>
      </c>
      <c r="T441" s="1" t="s">
        <v>40</v>
      </c>
      <c r="U441">
        <v>1</v>
      </c>
      <c r="V441">
        <v>1</v>
      </c>
      <c r="W441">
        <v>0.93743771683108224</v>
      </c>
      <c r="X441">
        <v>81553.818265251772</v>
      </c>
      <c r="Y441" t="b">
        <v>0</v>
      </c>
      <c r="Z441" t="b">
        <v>0</v>
      </c>
      <c r="AA441" s="1" t="s">
        <v>62</v>
      </c>
      <c r="AB441" s="1" t="s">
        <v>55</v>
      </c>
      <c r="AC441" s="1" t="s">
        <v>42</v>
      </c>
      <c r="AD441" t="s">
        <v>850</v>
      </c>
    </row>
    <row r="442" spans="1:30" x14ac:dyDescent="0.25">
      <c r="A442">
        <v>2</v>
      </c>
      <c r="B442" s="1" t="s">
        <v>86</v>
      </c>
      <c r="C442" s="1" t="s">
        <v>87</v>
      </c>
      <c r="D442" s="1" t="s">
        <v>88</v>
      </c>
      <c r="E442" s="1" t="s">
        <v>32</v>
      </c>
      <c r="F442" s="1" t="s">
        <v>32</v>
      </c>
      <c r="G442" s="1" t="s">
        <v>442</v>
      </c>
      <c r="H442" s="1" t="s">
        <v>443</v>
      </c>
      <c r="I442" s="1" t="s">
        <v>91</v>
      </c>
      <c r="J442" s="1" t="s">
        <v>92</v>
      </c>
      <c r="K442">
        <v>79</v>
      </c>
      <c r="L442" s="1" t="s">
        <v>450</v>
      </c>
      <c r="M442" s="1" t="s">
        <v>38</v>
      </c>
      <c r="N442" t="s">
        <v>39</v>
      </c>
      <c r="O442" t="s">
        <v>39</v>
      </c>
      <c r="P442">
        <v>65000</v>
      </c>
      <c r="Q442">
        <v>0</v>
      </c>
      <c r="R442">
        <v>0.61115857163181109</v>
      </c>
      <c r="S442">
        <v>104725.30715606772</v>
      </c>
      <c r="T442" s="1" t="s">
        <v>40</v>
      </c>
      <c r="U442">
        <v>0</v>
      </c>
      <c r="V442">
        <v>1</v>
      </c>
      <c r="W442">
        <v>0.9373059220931953</v>
      </c>
      <c r="X442">
        <v>98159.650590411155</v>
      </c>
      <c r="Y442" t="b">
        <v>0</v>
      </c>
      <c r="Z442" t="b">
        <v>0</v>
      </c>
      <c r="AA442" s="1" t="s">
        <v>66</v>
      </c>
      <c r="AB442" s="1" t="s">
        <v>66</v>
      </c>
      <c r="AC442" s="1" t="s">
        <v>42</v>
      </c>
      <c r="AD442" t="s">
        <v>66</v>
      </c>
    </row>
    <row r="443" spans="1:30" x14ac:dyDescent="0.25">
      <c r="A443">
        <v>5</v>
      </c>
      <c r="B443" s="1" t="s">
        <v>145</v>
      </c>
      <c r="C443" s="1" t="s">
        <v>146</v>
      </c>
      <c r="D443" s="1" t="s">
        <v>44</v>
      </c>
      <c r="E443" s="1" t="s">
        <v>32</v>
      </c>
      <c r="F443" s="1" t="s">
        <v>32</v>
      </c>
      <c r="G443" s="1" t="s">
        <v>442</v>
      </c>
      <c r="H443" s="1" t="s">
        <v>443</v>
      </c>
      <c r="I443" s="1" t="s">
        <v>91</v>
      </c>
      <c r="J443" s="1" t="s">
        <v>92</v>
      </c>
      <c r="K443">
        <v>79</v>
      </c>
      <c r="L443" s="1" t="s">
        <v>450</v>
      </c>
      <c r="M443" s="1" t="s">
        <v>38</v>
      </c>
      <c r="N443" t="s">
        <v>39</v>
      </c>
      <c r="O443" t="s">
        <v>39</v>
      </c>
      <c r="P443">
        <v>23000</v>
      </c>
      <c r="Q443">
        <v>0</v>
      </c>
      <c r="R443">
        <v>0.61426500237004267</v>
      </c>
      <c r="S443">
        <v>37128.095054510981</v>
      </c>
      <c r="T443" s="1" t="s">
        <v>40</v>
      </c>
      <c r="U443">
        <v>0</v>
      </c>
      <c r="V443">
        <v>1</v>
      </c>
      <c r="W443">
        <v>0.93735736075285181</v>
      </c>
      <c r="X443">
        <v>34802.29319007742</v>
      </c>
      <c r="Y443" t="b">
        <v>0</v>
      </c>
      <c r="Z443" t="b">
        <v>0</v>
      </c>
      <c r="AA443" s="1" t="s">
        <v>66</v>
      </c>
      <c r="AB443" s="1" t="s">
        <v>66</v>
      </c>
      <c r="AC443" s="1" t="s">
        <v>42</v>
      </c>
      <c r="AD443" t="s">
        <v>66</v>
      </c>
    </row>
    <row r="444" spans="1:30" x14ac:dyDescent="0.25">
      <c r="A444">
        <v>11</v>
      </c>
      <c r="B444" s="1" t="s">
        <v>58</v>
      </c>
      <c r="C444" s="1" t="s">
        <v>250</v>
      </c>
      <c r="D444" s="1" t="s">
        <v>251</v>
      </c>
      <c r="E444" s="1" t="s">
        <v>32</v>
      </c>
      <c r="F444" s="1" t="s">
        <v>32</v>
      </c>
      <c r="G444" s="1" t="s">
        <v>442</v>
      </c>
      <c r="H444" s="1" t="s">
        <v>443</v>
      </c>
      <c r="I444" s="1" t="s">
        <v>91</v>
      </c>
      <c r="J444" s="1" t="s">
        <v>92</v>
      </c>
      <c r="K444">
        <v>79</v>
      </c>
      <c r="L444" s="1" t="s">
        <v>450</v>
      </c>
      <c r="M444" s="1" t="s">
        <v>38</v>
      </c>
      <c r="N444" t="s">
        <v>39</v>
      </c>
      <c r="O444" t="s">
        <v>39</v>
      </c>
      <c r="P444">
        <v>7000</v>
      </c>
      <c r="Q444">
        <v>0</v>
      </c>
      <c r="R444">
        <v>0.64881864736005646</v>
      </c>
      <c r="S444">
        <v>11541.730531520396</v>
      </c>
      <c r="T444" s="1" t="s">
        <v>40</v>
      </c>
      <c r="U444">
        <v>1</v>
      </c>
      <c r="V444">
        <v>1</v>
      </c>
      <c r="W444">
        <v>0.93574132025883394</v>
      </c>
      <c r="X444">
        <v>10800.074165636588</v>
      </c>
      <c r="Y444" t="b">
        <v>0</v>
      </c>
      <c r="Z444" t="b">
        <v>0</v>
      </c>
      <c r="AA444" s="1" t="s">
        <v>54</v>
      </c>
      <c r="AB444" s="1" t="s">
        <v>55</v>
      </c>
      <c r="AC444" s="1" t="s">
        <v>42</v>
      </c>
      <c r="AD444" t="s">
        <v>850</v>
      </c>
    </row>
    <row r="445" spans="1:30" x14ac:dyDescent="0.25">
      <c r="A445">
        <v>11</v>
      </c>
      <c r="B445" s="1" t="s">
        <v>58</v>
      </c>
      <c r="C445" s="1" t="s">
        <v>252</v>
      </c>
      <c r="D445" s="1" t="s">
        <v>253</v>
      </c>
      <c r="E445" s="1" t="s">
        <v>32</v>
      </c>
      <c r="F445" s="1" t="s">
        <v>32</v>
      </c>
      <c r="G445" s="1" t="s">
        <v>442</v>
      </c>
      <c r="H445" s="1" t="s">
        <v>443</v>
      </c>
      <c r="I445" s="1" t="s">
        <v>91</v>
      </c>
      <c r="J445" s="1" t="s">
        <v>92</v>
      </c>
      <c r="K445">
        <v>79</v>
      </c>
      <c r="L445" s="1" t="s">
        <v>450</v>
      </c>
      <c r="M445" s="1" t="s">
        <v>38</v>
      </c>
      <c r="N445" t="s">
        <v>39</v>
      </c>
      <c r="O445" t="s">
        <v>39</v>
      </c>
      <c r="P445">
        <v>5000</v>
      </c>
      <c r="Q445">
        <v>0</v>
      </c>
      <c r="R445">
        <v>0.61104665055107144</v>
      </c>
      <c r="S445">
        <v>8055.2332527553572</v>
      </c>
      <c r="T445" s="1" t="s">
        <v>40</v>
      </c>
      <c r="U445">
        <v>1</v>
      </c>
      <c r="V445">
        <v>1</v>
      </c>
      <c r="W445">
        <v>0.93743771683108224</v>
      </c>
      <c r="X445">
        <v>7551.279469004794</v>
      </c>
      <c r="Y445" t="b">
        <v>0</v>
      </c>
      <c r="Z445" t="b">
        <v>0</v>
      </c>
      <c r="AA445" s="1" t="s">
        <v>62</v>
      </c>
      <c r="AB445" s="1" t="s">
        <v>55</v>
      </c>
      <c r="AC445" s="1" t="s">
        <v>42</v>
      </c>
      <c r="AD445" t="s">
        <v>850</v>
      </c>
    </row>
    <row r="446" spans="1:30" x14ac:dyDescent="0.25">
      <c r="A446">
        <v>11</v>
      </c>
      <c r="B446" s="1" t="s">
        <v>58</v>
      </c>
      <c r="C446" s="1" t="s">
        <v>258</v>
      </c>
      <c r="D446" s="1" t="s">
        <v>259</v>
      </c>
      <c r="E446" s="1" t="s">
        <v>32</v>
      </c>
      <c r="F446" s="1" t="s">
        <v>32</v>
      </c>
      <c r="G446" s="1" t="s">
        <v>442</v>
      </c>
      <c r="H446" s="1" t="s">
        <v>443</v>
      </c>
      <c r="I446" s="1" t="s">
        <v>91</v>
      </c>
      <c r="J446" s="1" t="s">
        <v>92</v>
      </c>
      <c r="K446">
        <v>79</v>
      </c>
      <c r="L446" s="1" t="s">
        <v>450</v>
      </c>
      <c r="M446" s="1" t="s">
        <v>38</v>
      </c>
      <c r="N446" t="s">
        <v>39</v>
      </c>
      <c r="O446" t="s">
        <v>39</v>
      </c>
      <c r="P446">
        <v>29250</v>
      </c>
      <c r="Q446">
        <v>0</v>
      </c>
      <c r="R446">
        <v>0.6230483460559797</v>
      </c>
      <c r="S446">
        <v>47474.164122137408</v>
      </c>
      <c r="T446" s="1" t="s">
        <v>40</v>
      </c>
      <c r="U446">
        <v>1</v>
      </c>
      <c r="V446">
        <v>1</v>
      </c>
      <c r="W446">
        <v>0.93612882374957951</v>
      </c>
      <c r="X446">
        <v>44441.933418150984</v>
      </c>
      <c r="Y446" t="b">
        <v>0</v>
      </c>
      <c r="Z446" t="b">
        <v>0</v>
      </c>
      <c r="AA446" s="1" t="s">
        <v>54</v>
      </c>
      <c r="AB446" s="1" t="s">
        <v>55</v>
      </c>
      <c r="AC446" s="1" t="s">
        <v>42</v>
      </c>
      <c r="AD446" t="s">
        <v>850</v>
      </c>
    </row>
    <row r="447" spans="1:30" x14ac:dyDescent="0.25">
      <c r="A447">
        <v>11</v>
      </c>
      <c r="B447" s="1" t="s">
        <v>58</v>
      </c>
      <c r="C447" s="1" t="s">
        <v>260</v>
      </c>
      <c r="D447" s="1" t="s">
        <v>261</v>
      </c>
      <c r="E447" s="1" t="s">
        <v>32</v>
      </c>
      <c r="F447" s="1" t="s">
        <v>32</v>
      </c>
      <c r="G447" s="1" t="s">
        <v>442</v>
      </c>
      <c r="H447" s="1" t="s">
        <v>443</v>
      </c>
      <c r="I447" s="1" t="s">
        <v>91</v>
      </c>
      <c r="J447" s="1" t="s">
        <v>92</v>
      </c>
      <c r="K447">
        <v>79</v>
      </c>
      <c r="L447" s="1" t="s">
        <v>450</v>
      </c>
      <c r="M447" s="1" t="s">
        <v>38</v>
      </c>
      <c r="N447" t="s">
        <v>39</v>
      </c>
      <c r="O447" t="s">
        <v>39</v>
      </c>
      <c r="P447">
        <v>6500</v>
      </c>
      <c r="Q447">
        <v>0</v>
      </c>
      <c r="R447">
        <v>0.62380512820512823</v>
      </c>
      <c r="S447">
        <v>10554.733333333334</v>
      </c>
      <c r="T447" s="1" t="s">
        <v>40</v>
      </c>
      <c r="U447">
        <v>1</v>
      </c>
      <c r="V447">
        <v>1</v>
      </c>
      <c r="W447">
        <v>0.93683718521232184</v>
      </c>
      <c r="X447">
        <v>9888.0666666666675</v>
      </c>
      <c r="Y447" t="b">
        <v>0</v>
      </c>
      <c r="Z447" t="b">
        <v>0</v>
      </c>
      <c r="AA447" s="1" t="s">
        <v>54</v>
      </c>
      <c r="AB447" s="1" t="s">
        <v>55</v>
      </c>
      <c r="AC447" s="1" t="s">
        <v>42</v>
      </c>
      <c r="AD447" t="s">
        <v>850</v>
      </c>
    </row>
    <row r="448" spans="1:30" x14ac:dyDescent="0.25">
      <c r="A448">
        <v>11</v>
      </c>
      <c r="B448" s="1" t="s">
        <v>58</v>
      </c>
      <c r="C448" s="1" t="s">
        <v>262</v>
      </c>
      <c r="D448" s="1" t="s">
        <v>263</v>
      </c>
      <c r="E448" s="1" t="s">
        <v>32</v>
      </c>
      <c r="F448" s="1" t="s">
        <v>32</v>
      </c>
      <c r="G448" s="1" t="s">
        <v>442</v>
      </c>
      <c r="H448" s="1" t="s">
        <v>443</v>
      </c>
      <c r="I448" s="1" t="s">
        <v>91</v>
      </c>
      <c r="J448" s="1" t="s">
        <v>92</v>
      </c>
      <c r="K448">
        <v>79</v>
      </c>
      <c r="L448" s="1" t="s">
        <v>450</v>
      </c>
      <c r="M448" s="1" t="s">
        <v>38</v>
      </c>
      <c r="N448" t="s">
        <v>39</v>
      </c>
      <c r="O448" t="s">
        <v>39</v>
      </c>
      <c r="P448">
        <v>8300</v>
      </c>
      <c r="Q448">
        <v>0</v>
      </c>
      <c r="R448">
        <v>0.680215652173913</v>
      </c>
      <c r="S448">
        <v>13945.789913043478</v>
      </c>
      <c r="T448" s="1" t="s">
        <v>40</v>
      </c>
      <c r="U448">
        <v>1</v>
      </c>
      <c r="V448">
        <v>1</v>
      </c>
      <c r="W448">
        <v>0.92237021334735503</v>
      </c>
      <c r="X448">
        <v>12863.181217391304</v>
      </c>
      <c r="Y448" t="b">
        <v>0</v>
      </c>
      <c r="Z448" t="b">
        <v>0</v>
      </c>
      <c r="AA448" s="1" t="s">
        <v>54</v>
      </c>
      <c r="AB448" s="1" t="s">
        <v>55</v>
      </c>
      <c r="AC448" s="1" t="s">
        <v>42</v>
      </c>
      <c r="AD448" t="s">
        <v>850</v>
      </c>
    </row>
    <row r="449" spans="1:30" x14ac:dyDescent="0.25">
      <c r="A449">
        <v>12</v>
      </c>
      <c r="B449" s="1" t="s">
        <v>63</v>
      </c>
      <c r="C449" s="1" t="s">
        <v>276</v>
      </c>
      <c r="D449" s="1" t="s">
        <v>277</v>
      </c>
      <c r="E449" s="1" t="s">
        <v>32</v>
      </c>
      <c r="F449" s="1" t="s">
        <v>32</v>
      </c>
      <c r="G449" s="1" t="s">
        <v>442</v>
      </c>
      <c r="H449" s="1" t="s">
        <v>443</v>
      </c>
      <c r="I449" s="1" t="s">
        <v>91</v>
      </c>
      <c r="J449" s="1" t="s">
        <v>92</v>
      </c>
      <c r="K449">
        <v>79</v>
      </c>
      <c r="L449" s="1" t="s">
        <v>450</v>
      </c>
      <c r="M449" s="1" t="s">
        <v>38</v>
      </c>
      <c r="N449" t="s">
        <v>39</v>
      </c>
      <c r="O449" t="s">
        <v>39</v>
      </c>
      <c r="P449">
        <v>875</v>
      </c>
      <c r="Q449">
        <v>0</v>
      </c>
      <c r="R449">
        <v>0.62367148381844084</v>
      </c>
      <c r="S449">
        <v>1420.7125483411357</v>
      </c>
      <c r="T449" s="1" t="s">
        <v>40</v>
      </c>
      <c r="U449">
        <v>0</v>
      </c>
      <c r="V449">
        <v>1</v>
      </c>
      <c r="W449">
        <v>0.93732056444586742</v>
      </c>
      <c r="X449">
        <v>1331.6630877264402</v>
      </c>
      <c r="Y449" t="b">
        <v>0</v>
      </c>
      <c r="Z449" t="b">
        <v>0</v>
      </c>
      <c r="AA449" s="1" t="s">
        <v>66</v>
      </c>
      <c r="AB449" s="1" t="s">
        <v>66</v>
      </c>
      <c r="AC449" s="1" t="s">
        <v>42</v>
      </c>
      <c r="AD449" t="s">
        <v>66</v>
      </c>
    </row>
    <row r="450" spans="1:30" x14ac:dyDescent="0.25">
      <c r="A450">
        <v>12</v>
      </c>
      <c r="B450" s="1" t="s">
        <v>63</v>
      </c>
      <c r="C450" s="1" t="s">
        <v>64</v>
      </c>
      <c r="D450" s="1" t="s">
        <v>65</v>
      </c>
      <c r="E450" s="1" t="s">
        <v>32</v>
      </c>
      <c r="F450" s="1" t="s">
        <v>32</v>
      </c>
      <c r="G450" s="1" t="s">
        <v>442</v>
      </c>
      <c r="H450" s="1" t="s">
        <v>443</v>
      </c>
      <c r="I450" s="1" t="s">
        <v>91</v>
      </c>
      <c r="J450" s="1" t="s">
        <v>92</v>
      </c>
      <c r="K450">
        <v>79</v>
      </c>
      <c r="L450" s="1" t="s">
        <v>450</v>
      </c>
      <c r="M450" s="1" t="s">
        <v>38</v>
      </c>
      <c r="N450" t="s">
        <v>39</v>
      </c>
      <c r="O450" t="s">
        <v>39</v>
      </c>
      <c r="P450">
        <v>9035</v>
      </c>
      <c r="Q450">
        <v>0</v>
      </c>
      <c r="R450">
        <v>0.62599123365146692</v>
      </c>
      <c r="S450">
        <v>14690.830796041004</v>
      </c>
      <c r="T450" s="1" t="s">
        <v>40</v>
      </c>
      <c r="U450">
        <v>0</v>
      </c>
      <c r="V450">
        <v>1</v>
      </c>
      <c r="W450">
        <v>0.93478160489948414</v>
      </c>
      <c r="X450">
        <v>13732.718388829975</v>
      </c>
      <c r="Y450" t="b">
        <v>0</v>
      </c>
      <c r="Z450" t="b">
        <v>0</v>
      </c>
      <c r="AA450" s="1" t="s">
        <v>66</v>
      </c>
      <c r="AB450" s="1" t="s">
        <v>66</v>
      </c>
      <c r="AC450" s="1" t="s">
        <v>42</v>
      </c>
      <c r="AD450" t="s">
        <v>66</v>
      </c>
    </row>
    <row r="451" spans="1:30" x14ac:dyDescent="0.25">
      <c r="A451">
        <v>12</v>
      </c>
      <c r="B451" s="1" t="s">
        <v>63</v>
      </c>
      <c r="C451" s="1" t="s">
        <v>147</v>
      </c>
      <c r="D451" s="1" t="s">
        <v>148</v>
      </c>
      <c r="E451" s="1" t="s">
        <v>32</v>
      </c>
      <c r="F451" s="1" t="s">
        <v>32</v>
      </c>
      <c r="G451" s="1" t="s">
        <v>442</v>
      </c>
      <c r="H451" s="1" t="s">
        <v>443</v>
      </c>
      <c r="I451" s="1" t="s">
        <v>91</v>
      </c>
      <c r="J451" s="1" t="s">
        <v>92</v>
      </c>
      <c r="K451">
        <v>79</v>
      </c>
      <c r="L451" s="1" t="s">
        <v>450</v>
      </c>
      <c r="M451" s="1" t="s">
        <v>38</v>
      </c>
      <c r="N451" t="s">
        <v>39</v>
      </c>
      <c r="O451" t="s">
        <v>39</v>
      </c>
      <c r="P451">
        <v>4850</v>
      </c>
      <c r="Q451">
        <v>0</v>
      </c>
      <c r="R451">
        <v>0.65052812500000001</v>
      </c>
      <c r="S451">
        <v>8005.0614062500008</v>
      </c>
      <c r="T451" s="1" t="s">
        <v>40</v>
      </c>
      <c r="U451">
        <v>0</v>
      </c>
      <c r="V451">
        <v>1</v>
      </c>
      <c r="W451">
        <v>0.92899999810666667</v>
      </c>
      <c r="X451">
        <v>7436.7020312500008</v>
      </c>
      <c r="Y451" t="b">
        <v>0</v>
      </c>
      <c r="Z451" t="b">
        <v>0</v>
      </c>
      <c r="AA451" s="1" t="s">
        <v>66</v>
      </c>
      <c r="AB451" s="1" t="s">
        <v>66</v>
      </c>
      <c r="AC451" s="1" t="s">
        <v>42</v>
      </c>
      <c r="AD451" t="s">
        <v>66</v>
      </c>
    </row>
    <row r="452" spans="1:30" x14ac:dyDescent="0.25">
      <c r="A452">
        <v>13</v>
      </c>
      <c r="B452" s="1" t="s">
        <v>285</v>
      </c>
      <c r="C452" s="1" t="s">
        <v>32</v>
      </c>
      <c r="D452" s="1" t="s">
        <v>32</v>
      </c>
      <c r="E452" s="1" t="s">
        <v>32</v>
      </c>
      <c r="F452" s="1" t="s">
        <v>32</v>
      </c>
      <c r="G452" s="1" t="s">
        <v>442</v>
      </c>
      <c r="H452" s="1" t="s">
        <v>443</v>
      </c>
      <c r="I452" s="1" t="s">
        <v>91</v>
      </c>
      <c r="J452" s="1" t="s">
        <v>92</v>
      </c>
      <c r="K452">
        <v>79</v>
      </c>
      <c r="L452" s="1" t="s">
        <v>450</v>
      </c>
      <c r="M452" s="1" t="s">
        <v>38</v>
      </c>
      <c r="N452" t="s">
        <v>39</v>
      </c>
      <c r="O452" t="s">
        <v>39</v>
      </c>
      <c r="P452">
        <v>7035</v>
      </c>
      <c r="Q452">
        <v>0</v>
      </c>
      <c r="R452">
        <v>0.62284119840555485</v>
      </c>
      <c r="S452">
        <v>11416.687830783078</v>
      </c>
      <c r="T452" s="1" t="s">
        <v>40</v>
      </c>
      <c r="U452">
        <v>0</v>
      </c>
      <c r="V452">
        <v>1</v>
      </c>
      <c r="W452">
        <v>0.93661275687284107</v>
      </c>
      <c r="X452">
        <v>10693.015463546353</v>
      </c>
      <c r="Y452" t="b">
        <v>1</v>
      </c>
      <c r="Z452" t="b">
        <v>0</v>
      </c>
      <c r="AA452" s="1" t="s">
        <v>66</v>
      </c>
      <c r="AB452" s="1" t="s">
        <v>66</v>
      </c>
      <c r="AC452" s="1" t="s">
        <v>42</v>
      </c>
      <c r="AD452" t="s">
        <v>66</v>
      </c>
    </row>
    <row r="453" spans="1:30" x14ac:dyDescent="0.25">
      <c r="A453">
        <v>15</v>
      </c>
      <c r="B453" s="1" t="s">
        <v>50</v>
      </c>
      <c r="C453" s="1" t="s">
        <v>125</v>
      </c>
      <c r="D453" s="1" t="s">
        <v>126</v>
      </c>
      <c r="E453" s="1" t="s">
        <v>32</v>
      </c>
      <c r="F453" s="1" t="s">
        <v>32</v>
      </c>
      <c r="G453" s="1" t="s">
        <v>442</v>
      </c>
      <c r="H453" s="1" t="s">
        <v>443</v>
      </c>
      <c r="I453" s="1" t="s">
        <v>91</v>
      </c>
      <c r="J453" s="1" t="s">
        <v>92</v>
      </c>
      <c r="K453">
        <v>79</v>
      </c>
      <c r="L453" s="1" t="s">
        <v>450</v>
      </c>
      <c r="M453" s="1" t="s">
        <v>38</v>
      </c>
      <c r="N453" t="s">
        <v>39</v>
      </c>
      <c r="O453" t="s">
        <v>39</v>
      </c>
      <c r="P453">
        <v>23000</v>
      </c>
      <c r="Q453">
        <v>0</v>
      </c>
      <c r="R453">
        <v>0.63388768361581915</v>
      </c>
      <c r="S453">
        <v>37579.416723163842</v>
      </c>
      <c r="T453" s="1" t="s">
        <v>40</v>
      </c>
      <c r="U453">
        <v>1</v>
      </c>
      <c r="V453">
        <v>1</v>
      </c>
      <c r="W453">
        <v>0.9377589314895961</v>
      </c>
      <c r="X453">
        <v>35240.433672316387</v>
      </c>
      <c r="Y453" t="b">
        <v>0</v>
      </c>
      <c r="Z453" t="b">
        <v>0</v>
      </c>
      <c r="AA453" s="1" t="s">
        <v>54</v>
      </c>
      <c r="AB453" s="1" t="s">
        <v>55</v>
      </c>
      <c r="AC453" s="1" t="s">
        <v>42</v>
      </c>
      <c r="AD453" t="s">
        <v>850</v>
      </c>
    </row>
    <row r="454" spans="1:30" x14ac:dyDescent="0.25">
      <c r="A454">
        <v>15</v>
      </c>
      <c r="B454" s="1" t="s">
        <v>50</v>
      </c>
      <c r="C454" s="1" t="s">
        <v>51</v>
      </c>
      <c r="D454" s="1" t="s">
        <v>52</v>
      </c>
      <c r="E454" s="1" t="s">
        <v>32</v>
      </c>
      <c r="F454" s="1" t="s">
        <v>32</v>
      </c>
      <c r="G454" s="1" t="s">
        <v>442</v>
      </c>
      <c r="H454" s="1" t="s">
        <v>443</v>
      </c>
      <c r="I454" s="1" t="s">
        <v>91</v>
      </c>
      <c r="J454" s="1" t="s">
        <v>92</v>
      </c>
      <c r="K454">
        <v>79</v>
      </c>
      <c r="L454" s="1" t="s">
        <v>450</v>
      </c>
      <c r="M454" s="1" t="s">
        <v>38</v>
      </c>
      <c r="N454" t="s">
        <v>39</v>
      </c>
      <c r="O454" t="s">
        <v>39</v>
      </c>
      <c r="P454">
        <v>27500</v>
      </c>
      <c r="Q454">
        <v>0</v>
      </c>
      <c r="R454">
        <v>0.61738816753926706</v>
      </c>
      <c r="S454">
        <v>44478.174607329842</v>
      </c>
      <c r="T454" s="1" t="s">
        <v>40</v>
      </c>
      <c r="U454">
        <v>1</v>
      </c>
      <c r="V454">
        <v>1</v>
      </c>
      <c r="W454">
        <v>0.93525855821974502</v>
      </c>
      <c r="X454">
        <v>41598.593455497379</v>
      </c>
      <c r="Y454" t="b">
        <v>0</v>
      </c>
      <c r="Z454" t="b">
        <v>0</v>
      </c>
      <c r="AA454" s="1" t="s">
        <v>54</v>
      </c>
      <c r="AB454" s="1" t="s">
        <v>55</v>
      </c>
      <c r="AC454" s="1" t="s">
        <v>42</v>
      </c>
      <c r="AD454" t="s">
        <v>850</v>
      </c>
    </row>
    <row r="455" spans="1:30" x14ac:dyDescent="0.25">
      <c r="A455">
        <v>17</v>
      </c>
      <c r="B455" s="1" t="s">
        <v>306</v>
      </c>
      <c r="C455" s="1" t="s">
        <v>307</v>
      </c>
      <c r="D455" s="1" t="s">
        <v>44</v>
      </c>
      <c r="E455" s="1" t="s">
        <v>32</v>
      </c>
      <c r="F455" s="1" t="s">
        <v>32</v>
      </c>
      <c r="G455" s="1" t="s">
        <v>442</v>
      </c>
      <c r="H455" s="1" t="s">
        <v>443</v>
      </c>
      <c r="I455" s="1" t="s">
        <v>91</v>
      </c>
      <c r="J455" s="1" t="s">
        <v>92</v>
      </c>
      <c r="K455">
        <v>79</v>
      </c>
      <c r="L455" s="1" t="s">
        <v>450</v>
      </c>
      <c r="M455" s="1" t="s">
        <v>38</v>
      </c>
      <c r="N455" t="s">
        <v>39</v>
      </c>
      <c r="O455" t="s">
        <v>39</v>
      </c>
      <c r="P455">
        <v>8850</v>
      </c>
      <c r="Q455">
        <v>0</v>
      </c>
      <c r="R455">
        <v>0.64688199999999996</v>
      </c>
      <c r="S455">
        <v>14574.905699999999</v>
      </c>
      <c r="T455" s="1" t="s">
        <v>40</v>
      </c>
      <c r="U455">
        <v>0</v>
      </c>
      <c r="V455">
        <v>1</v>
      </c>
      <c r="W455">
        <v>0.93927919547362837</v>
      </c>
      <c r="X455">
        <v>13689.905699999999</v>
      </c>
      <c r="Y455" t="b">
        <v>1</v>
      </c>
      <c r="Z455" t="b">
        <v>0</v>
      </c>
      <c r="AA455" s="1" t="s">
        <v>66</v>
      </c>
      <c r="AB455" s="1" t="s">
        <v>66</v>
      </c>
      <c r="AC455" s="1" t="s">
        <v>42</v>
      </c>
      <c r="AD455" t="s">
        <v>66</v>
      </c>
    </row>
    <row r="456" spans="1:30" x14ac:dyDescent="0.25">
      <c r="A456">
        <v>25</v>
      </c>
      <c r="B456" s="1" t="s">
        <v>138</v>
      </c>
      <c r="C456" s="1" t="s">
        <v>139</v>
      </c>
      <c r="D456" s="1" t="s">
        <v>44</v>
      </c>
      <c r="E456" s="1" t="s">
        <v>32</v>
      </c>
      <c r="F456" s="1" t="s">
        <v>32</v>
      </c>
      <c r="G456" s="1" t="s">
        <v>442</v>
      </c>
      <c r="H456" s="1" t="s">
        <v>443</v>
      </c>
      <c r="I456" s="1" t="s">
        <v>91</v>
      </c>
      <c r="J456" s="1" t="s">
        <v>92</v>
      </c>
      <c r="K456">
        <v>79</v>
      </c>
      <c r="L456" s="1" t="s">
        <v>450</v>
      </c>
      <c r="M456" s="1" t="s">
        <v>38</v>
      </c>
      <c r="N456" t="s">
        <v>39</v>
      </c>
      <c r="O456" t="s">
        <v>39</v>
      </c>
      <c r="P456">
        <v>11000</v>
      </c>
      <c r="Q456">
        <v>0</v>
      </c>
      <c r="R456">
        <v>0.90745813953488363</v>
      </c>
      <c r="S456">
        <v>20982.039534883723</v>
      </c>
      <c r="T456" s="1" t="s">
        <v>40</v>
      </c>
      <c r="U456">
        <v>0</v>
      </c>
      <c r="V456">
        <v>0</v>
      </c>
      <c r="W456">
        <v>0.9390397789826227</v>
      </c>
      <c r="X456">
        <v>19702.969767441864</v>
      </c>
      <c r="Y456" t="b">
        <v>0</v>
      </c>
      <c r="Z456" t="b">
        <v>0</v>
      </c>
      <c r="AA456" s="1" t="s">
        <v>66</v>
      </c>
      <c r="AB456" s="1" t="s">
        <v>66</v>
      </c>
      <c r="AC456" s="1" t="s">
        <v>73</v>
      </c>
      <c r="AD456" t="s">
        <v>66</v>
      </c>
    </row>
    <row r="457" spans="1:30" x14ac:dyDescent="0.25">
      <c r="A457">
        <v>28</v>
      </c>
      <c r="B457" s="1" t="s">
        <v>94</v>
      </c>
      <c r="C457" s="1" t="s">
        <v>110</v>
      </c>
      <c r="D457" s="1" t="s">
        <v>111</v>
      </c>
      <c r="E457" s="1" t="s">
        <v>32</v>
      </c>
      <c r="F457" s="1" t="s">
        <v>32</v>
      </c>
      <c r="G457" s="1" t="s">
        <v>442</v>
      </c>
      <c r="H457" s="1" t="s">
        <v>443</v>
      </c>
      <c r="I457" s="1" t="s">
        <v>91</v>
      </c>
      <c r="J457" s="1" t="s">
        <v>92</v>
      </c>
      <c r="K457">
        <v>79</v>
      </c>
      <c r="L457" s="1" t="s">
        <v>450</v>
      </c>
      <c r="M457" s="1" t="s">
        <v>38</v>
      </c>
      <c r="N457" t="s">
        <v>39</v>
      </c>
      <c r="O457" t="s">
        <v>39</v>
      </c>
      <c r="P457">
        <v>16500</v>
      </c>
      <c r="Q457">
        <v>0</v>
      </c>
      <c r="R457">
        <v>0.866044766505636</v>
      </c>
      <c r="S457">
        <v>30789.738647342991</v>
      </c>
      <c r="T457" s="1" t="s">
        <v>40</v>
      </c>
      <c r="U457">
        <v>0</v>
      </c>
      <c r="V457">
        <v>0</v>
      </c>
      <c r="W457">
        <v>0.94390815849793985</v>
      </c>
      <c r="X457">
        <v>29062.685507246373</v>
      </c>
      <c r="Y457" t="b">
        <v>0</v>
      </c>
      <c r="Z457" t="b">
        <v>0</v>
      </c>
      <c r="AA457" s="1" t="s">
        <v>66</v>
      </c>
      <c r="AB457" s="1" t="s">
        <v>66</v>
      </c>
      <c r="AC457" s="1" t="s">
        <v>73</v>
      </c>
      <c r="AD457" t="s">
        <v>66</v>
      </c>
    </row>
    <row r="458" spans="1:30" x14ac:dyDescent="0.25">
      <c r="A458">
        <v>29</v>
      </c>
      <c r="B458" s="1" t="s">
        <v>348</v>
      </c>
      <c r="C458" s="1" t="s">
        <v>349</v>
      </c>
      <c r="D458" s="1" t="s">
        <v>242</v>
      </c>
      <c r="E458" s="1" t="s">
        <v>32</v>
      </c>
      <c r="F458" s="1" t="s">
        <v>32</v>
      </c>
      <c r="G458" s="1" t="s">
        <v>442</v>
      </c>
      <c r="H458" s="1" t="s">
        <v>443</v>
      </c>
      <c r="I458" s="1" t="s">
        <v>91</v>
      </c>
      <c r="J458" s="1" t="s">
        <v>92</v>
      </c>
      <c r="K458">
        <v>79</v>
      </c>
      <c r="L458" s="1" t="s">
        <v>450</v>
      </c>
      <c r="M458" s="1" t="s">
        <v>38</v>
      </c>
      <c r="N458" t="s">
        <v>39</v>
      </c>
      <c r="O458" t="s">
        <v>39</v>
      </c>
      <c r="P458">
        <v>13750</v>
      </c>
      <c r="Q458">
        <v>0</v>
      </c>
      <c r="R458">
        <v>0.94813999999999998</v>
      </c>
      <c r="S458">
        <v>26786.924999999999</v>
      </c>
      <c r="T458" s="1" t="s">
        <v>40</v>
      </c>
      <c r="U458">
        <v>0</v>
      </c>
      <c r="V458">
        <v>0</v>
      </c>
      <c r="W458">
        <v>0.9467319674634983</v>
      </c>
      <c r="X458">
        <v>25360.038207547168</v>
      </c>
      <c r="Y458" t="b">
        <v>0</v>
      </c>
      <c r="Z458" t="b">
        <v>0</v>
      </c>
      <c r="AA458" s="1" t="s">
        <v>66</v>
      </c>
      <c r="AB458" s="1" t="s">
        <v>66</v>
      </c>
      <c r="AC458" s="1" t="s">
        <v>73</v>
      </c>
      <c r="AD458" t="s">
        <v>66</v>
      </c>
    </row>
    <row r="459" spans="1:30" x14ac:dyDescent="0.25">
      <c r="A459">
        <v>30</v>
      </c>
      <c r="B459" s="1" t="s">
        <v>356</v>
      </c>
      <c r="C459" s="1" t="s">
        <v>357</v>
      </c>
      <c r="D459" s="1" t="s">
        <v>242</v>
      </c>
      <c r="E459" s="1" t="s">
        <v>32</v>
      </c>
      <c r="F459" s="1" t="s">
        <v>32</v>
      </c>
      <c r="G459" s="1" t="s">
        <v>442</v>
      </c>
      <c r="H459" s="1" t="s">
        <v>443</v>
      </c>
      <c r="I459" s="1" t="s">
        <v>91</v>
      </c>
      <c r="J459" s="1" t="s">
        <v>92</v>
      </c>
      <c r="K459">
        <v>79</v>
      </c>
      <c r="L459" s="1" t="s">
        <v>450</v>
      </c>
      <c r="M459" s="1" t="s">
        <v>38</v>
      </c>
      <c r="N459" t="s">
        <v>39</v>
      </c>
      <c r="O459" t="s">
        <v>39</v>
      </c>
      <c r="P459">
        <v>3500</v>
      </c>
      <c r="Q459">
        <v>0</v>
      </c>
      <c r="R459">
        <v>1.1743183186951067</v>
      </c>
      <c r="S459">
        <v>7610.1141154328734</v>
      </c>
      <c r="T459" s="1" t="s">
        <v>40</v>
      </c>
      <c r="U459">
        <v>0</v>
      </c>
      <c r="V459">
        <v>0</v>
      </c>
      <c r="W459">
        <v>0.9538354569888704</v>
      </c>
      <c r="X459">
        <v>7258.7966750313681</v>
      </c>
      <c r="Y459" t="b">
        <v>0</v>
      </c>
      <c r="Z459" t="b">
        <v>0</v>
      </c>
      <c r="AA459" s="1" t="s">
        <v>66</v>
      </c>
      <c r="AB459" s="1" t="s">
        <v>66</v>
      </c>
      <c r="AC459" s="1" t="s">
        <v>73</v>
      </c>
      <c r="AD459" t="s">
        <v>66</v>
      </c>
    </row>
    <row r="460" spans="1:30" x14ac:dyDescent="0.25">
      <c r="A460">
        <v>31</v>
      </c>
      <c r="B460" s="1" t="s">
        <v>361</v>
      </c>
      <c r="C460" s="1" t="s">
        <v>363</v>
      </c>
      <c r="D460" s="1" t="s">
        <v>364</v>
      </c>
      <c r="E460" s="1" t="s">
        <v>32</v>
      </c>
      <c r="F460" s="1" t="s">
        <v>32</v>
      </c>
      <c r="G460" s="1" t="s">
        <v>442</v>
      </c>
      <c r="H460" s="1" t="s">
        <v>443</v>
      </c>
      <c r="I460" s="1" t="s">
        <v>91</v>
      </c>
      <c r="J460" s="1" t="s">
        <v>92</v>
      </c>
      <c r="K460">
        <v>79</v>
      </c>
      <c r="L460" s="1" t="s">
        <v>450</v>
      </c>
      <c r="M460" s="1" t="s">
        <v>38</v>
      </c>
      <c r="N460" t="s">
        <v>39</v>
      </c>
      <c r="O460" t="s">
        <v>39</v>
      </c>
      <c r="P460">
        <v>7200</v>
      </c>
      <c r="Q460">
        <v>0</v>
      </c>
      <c r="R460">
        <v>0.79719658580413277</v>
      </c>
      <c r="S460">
        <v>12939.815417789756</v>
      </c>
      <c r="T460" s="1" t="s">
        <v>40</v>
      </c>
      <c r="U460">
        <v>1</v>
      </c>
      <c r="V460">
        <v>0</v>
      </c>
      <c r="W460">
        <v>0.9400083928258437</v>
      </c>
      <c r="X460">
        <v>12163.535094339622</v>
      </c>
      <c r="Y460" t="b">
        <v>0</v>
      </c>
      <c r="Z460" t="b">
        <v>0</v>
      </c>
      <c r="AA460" s="1" t="s">
        <v>62</v>
      </c>
      <c r="AB460" s="1" t="s">
        <v>55</v>
      </c>
      <c r="AC460" s="1" t="s">
        <v>73</v>
      </c>
      <c r="AD460" t="s">
        <v>850</v>
      </c>
    </row>
    <row r="461" spans="1:30" x14ac:dyDescent="0.25">
      <c r="A461">
        <v>32</v>
      </c>
      <c r="B461" s="1" t="s">
        <v>181</v>
      </c>
      <c r="C461" s="1" t="s">
        <v>369</v>
      </c>
      <c r="D461" s="1" t="s">
        <v>242</v>
      </c>
      <c r="E461" s="1" t="s">
        <v>32</v>
      </c>
      <c r="F461" s="1" t="s">
        <v>32</v>
      </c>
      <c r="G461" s="1" t="s">
        <v>442</v>
      </c>
      <c r="H461" s="1" t="s">
        <v>443</v>
      </c>
      <c r="I461" s="1" t="s">
        <v>91</v>
      </c>
      <c r="J461" s="1" t="s">
        <v>92</v>
      </c>
      <c r="K461">
        <v>79</v>
      </c>
      <c r="L461" s="1" t="s">
        <v>450</v>
      </c>
      <c r="M461" s="1" t="s">
        <v>38</v>
      </c>
      <c r="N461" t="s">
        <v>39</v>
      </c>
      <c r="O461" t="s">
        <v>39</v>
      </c>
      <c r="P461">
        <v>13750</v>
      </c>
      <c r="Q461">
        <v>0</v>
      </c>
      <c r="R461">
        <v>1.080215611814346</v>
      </c>
      <c r="S461">
        <v>28602.964662447255</v>
      </c>
      <c r="T461" s="1" t="s">
        <v>40</v>
      </c>
      <c r="U461">
        <v>0</v>
      </c>
      <c r="V461">
        <v>0</v>
      </c>
      <c r="W461">
        <v>0.94929120257130117</v>
      </c>
      <c r="X461">
        <v>27152.542721518985</v>
      </c>
      <c r="Y461" t="b">
        <v>0</v>
      </c>
      <c r="Z461" t="b">
        <v>0</v>
      </c>
      <c r="AA461" s="1" t="s">
        <v>66</v>
      </c>
      <c r="AB461" s="1" t="s">
        <v>66</v>
      </c>
      <c r="AC461" s="1" t="s">
        <v>73</v>
      </c>
      <c r="AD461" t="s">
        <v>66</v>
      </c>
    </row>
    <row r="462" spans="1:30" x14ac:dyDescent="0.25">
      <c r="A462">
        <v>36</v>
      </c>
      <c r="B462" s="1" t="s">
        <v>128</v>
      </c>
      <c r="C462" s="1" t="s">
        <v>140</v>
      </c>
      <c r="D462" s="1" t="s">
        <v>141</v>
      </c>
      <c r="E462" s="1" t="s">
        <v>32</v>
      </c>
      <c r="F462" s="1" t="s">
        <v>32</v>
      </c>
      <c r="G462" s="1" t="s">
        <v>442</v>
      </c>
      <c r="H462" s="1" t="s">
        <v>443</v>
      </c>
      <c r="I462" s="1" t="s">
        <v>91</v>
      </c>
      <c r="J462" s="1" t="s">
        <v>92</v>
      </c>
      <c r="K462">
        <v>79</v>
      </c>
      <c r="L462" s="1" t="s">
        <v>450</v>
      </c>
      <c r="M462" s="1" t="s">
        <v>38</v>
      </c>
      <c r="N462" t="s">
        <v>39</v>
      </c>
      <c r="O462" t="s">
        <v>39</v>
      </c>
      <c r="P462">
        <v>8725</v>
      </c>
      <c r="Q462">
        <v>0</v>
      </c>
      <c r="R462">
        <v>0.61699555675238993</v>
      </c>
      <c r="S462">
        <v>14108.286232664603</v>
      </c>
      <c r="T462" s="1" t="s">
        <v>40</v>
      </c>
      <c r="U462">
        <v>0</v>
      </c>
      <c r="V462">
        <v>0</v>
      </c>
      <c r="W462">
        <v>0.93616125644417425</v>
      </c>
      <c r="X462">
        <v>13207.630965845341</v>
      </c>
      <c r="Y462" t="b">
        <v>0</v>
      </c>
      <c r="Z462" t="b">
        <v>0</v>
      </c>
      <c r="AA462" s="1" t="s">
        <v>66</v>
      </c>
      <c r="AB462" s="1" t="s">
        <v>66</v>
      </c>
      <c r="AC462" s="1" t="s">
        <v>73</v>
      </c>
      <c r="AD462" t="s">
        <v>66</v>
      </c>
    </row>
    <row r="463" spans="1:30" x14ac:dyDescent="0.25">
      <c r="A463">
        <v>36</v>
      </c>
      <c r="B463" s="1" t="s">
        <v>128</v>
      </c>
      <c r="C463" s="1" t="s">
        <v>129</v>
      </c>
      <c r="D463" s="1" t="s">
        <v>130</v>
      </c>
      <c r="E463" s="1" t="s">
        <v>32</v>
      </c>
      <c r="F463" s="1" t="s">
        <v>32</v>
      </c>
      <c r="G463" s="1" t="s">
        <v>442</v>
      </c>
      <c r="H463" s="1" t="s">
        <v>443</v>
      </c>
      <c r="I463" s="1" t="s">
        <v>91</v>
      </c>
      <c r="J463" s="1" t="s">
        <v>92</v>
      </c>
      <c r="K463">
        <v>79</v>
      </c>
      <c r="L463" s="1" t="s">
        <v>450</v>
      </c>
      <c r="M463" s="1" t="s">
        <v>38</v>
      </c>
      <c r="N463" t="s">
        <v>39</v>
      </c>
      <c r="O463" t="s">
        <v>39</v>
      </c>
      <c r="P463">
        <v>11055</v>
      </c>
      <c r="Q463">
        <v>0</v>
      </c>
      <c r="R463">
        <v>0.62779656211235157</v>
      </c>
      <c r="S463">
        <v>17995.290994152048</v>
      </c>
      <c r="T463" s="1" t="s">
        <v>40</v>
      </c>
      <c r="U463">
        <v>0</v>
      </c>
      <c r="V463">
        <v>0</v>
      </c>
      <c r="W463">
        <v>0.93468076749227269</v>
      </c>
      <c r="X463">
        <v>16819.852397660819</v>
      </c>
      <c r="Y463" t="b">
        <v>0</v>
      </c>
      <c r="Z463" t="b">
        <v>0</v>
      </c>
      <c r="AA463" s="1" t="s">
        <v>66</v>
      </c>
      <c r="AB463" s="1" t="s">
        <v>66</v>
      </c>
      <c r="AC463" s="1" t="s">
        <v>73</v>
      </c>
      <c r="AD463" t="s">
        <v>66</v>
      </c>
    </row>
    <row r="464" spans="1:30" x14ac:dyDescent="0.25">
      <c r="A464">
        <v>1</v>
      </c>
      <c r="B464" s="1" t="s">
        <v>184</v>
      </c>
      <c r="C464" s="1" t="s">
        <v>185</v>
      </c>
      <c r="D464" s="1" t="s">
        <v>186</v>
      </c>
      <c r="E464" s="1" t="s">
        <v>408</v>
      </c>
      <c r="F464" s="1" t="s">
        <v>409</v>
      </c>
      <c r="G464" s="1" t="s">
        <v>438</v>
      </c>
      <c r="H464" s="1" t="s">
        <v>439</v>
      </c>
      <c r="I464" s="1" t="s">
        <v>160</v>
      </c>
      <c r="J464" s="1" t="s">
        <v>161</v>
      </c>
      <c r="K464">
        <v>164</v>
      </c>
      <c r="L464" s="1" t="s">
        <v>451</v>
      </c>
      <c r="M464" s="1" t="s">
        <v>441</v>
      </c>
      <c r="N464">
        <v>185</v>
      </c>
      <c r="O464">
        <v>450</v>
      </c>
      <c r="P464">
        <v>83250</v>
      </c>
      <c r="Q464">
        <v>133941.8613629879</v>
      </c>
      <c r="R464">
        <v>0.60891124760345805</v>
      </c>
      <c r="S464">
        <v>133941.8613629879</v>
      </c>
      <c r="T464" s="1" t="s">
        <v>40</v>
      </c>
      <c r="U464">
        <v>1</v>
      </c>
      <c r="V464">
        <v>1</v>
      </c>
      <c r="W464">
        <v>0.9378359002748603</v>
      </c>
      <c r="X464">
        <v>125615.48613584827</v>
      </c>
      <c r="Y464" t="b">
        <v>0</v>
      </c>
      <c r="Z464" t="b">
        <v>1</v>
      </c>
      <c r="AA464" s="1" t="s">
        <v>62</v>
      </c>
      <c r="AB464" s="1" t="s">
        <v>173</v>
      </c>
      <c r="AC464" s="1" t="s">
        <v>42</v>
      </c>
      <c r="AD464" t="s">
        <v>850</v>
      </c>
    </row>
    <row r="465" spans="1:30" x14ac:dyDescent="0.25">
      <c r="A465">
        <v>4</v>
      </c>
      <c r="B465" s="1" t="s">
        <v>131</v>
      </c>
      <c r="C465" s="1" t="s">
        <v>132</v>
      </c>
      <c r="D465" s="1" t="s">
        <v>133</v>
      </c>
      <c r="E465" s="1" t="s">
        <v>32</v>
      </c>
      <c r="F465" s="1" t="s">
        <v>32</v>
      </c>
      <c r="G465" s="1" t="s">
        <v>442</v>
      </c>
      <c r="H465" s="1" t="s">
        <v>443</v>
      </c>
      <c r="I465" s="1" t="s">
        <v>91</v>
      </c>
      <c r="J465" s="1" t="s">
        <v>92</v>
      </c>
      <c r="K465">
        <v>26</v>
      </c>
      <c r="L465" s="1" t="s">
        <v>452</v>
      </c>
      <c r="M465" s="1" t="s">
        <v>38</v>
      </c>
      <c r="N465" t="s">
        <v>39</v>
      </c>
      <c r="O465" t="s">
        <v>39</v>
      </c>
      <c r="P465">
        <v>550</v>
      </c>
      <c r="Q465">
        <v>0</v>
      </c>
      <c r="R465">
        <v>0.61530311890838207</v>
      </c>
      <c r="S465">
        <v>888.41671539961021</v>
      </c>
      <c r="T465" s="1" t="s">
        <v>40</v>
      </c>
      <c r="U465">
        <v>0</v>
      </c>
      <c r="V465">
        <v>1</v>
      </c>
      <c r="W465">
        <v>0.93664397716528258</v>
      </c>
      <c r="X465">
        <v>832.13016569200784</v>
      </c>
      <c r="Y465" t="b">
        <v>0</v>
      </c>
      <c r="Z465" t="b">
        <v>0</v>
      </c>
      <c r="AA465" s="1" t="s">
        <v>66</v>
      </c>
      <c r="AB465" s="1" t="s">
        <v>66</v>
      </c>
      <c r="AC465" s="1" t="s">
        <v>42</v>
      </c>
      <c r="AD465" t="s">
        <v>66</v>
      </c>
    </row>
    <row r="466" spans="1:30" x14ac:dyDescent="0.25">
      <c r="A466">
        <v>5</v>
      </c>
      <c r="B466" s="1" t="s">
        <v>145</v>
      </c>
      <c r="C466" s="1" t="s">
        <v>237</v>
      </c>
      <c r="D466" s="1" t="s">
        <v>105</v>
      </c>
      <c r="E466" s="1" t="s">
        <v>32</v>
      </c>
      <c r="F466" s="1" t="s">
        <v>32</v>
      </c>
      <c r="G466" s="1" t="s">
        <v>442</v>
      </c>
      <c r="H466" s="1" t="s">
        <v>443</v>
      </c>
      <c r="I466" s="1" t="s">
        <v>91</v>
      </c>
      <c r="J466" s="1" t="s">
        <v>92</v>
      </c>
      <c r="K466">
        <v>26</v>
      </c>
      <c r="L466" s="1" t="s">
        <v>452</v>
      </c>
      <c r="M466" s="1" t="s">
        <v>38</v>
      </c>
      <c r="N466" t="s">
        <v>39</v>
      </c>
      <c r="O466" t="s">
        <v>39</v>
      </c>
      <c r="P466">
        <v>1050</v>
      </c>
      <c r="Q466">
        <v>0</v>
      </c>
      <c r="R466">
        <v>0.61142605781315451</v>
      </c>
      <c r="S466">
        <v>1691.9973607038123</v>
      </c>
      <c r="T466" s="1" t="s">
        <v>40</v>
      </c>
      <c r="U466">
        <v>0</v>
      </c>
      <c r="V466">
        <v>1</v>
      </c>
      <c r="W466">
        <v>0.93760519374367279</v>
      </c>
      <c r="X466">
        <v>1586.425513196481</v>
      </c>
      <c r="Y466" t="b">
        <v>0</v>
      </c>
      <c r="Z466" t="b">
        <v>0</v>
      </c>
      <c r="AA466" s="1" t="s">
        <v>66</v>
      </c>
      <c r="AB466" s="1" t="s">
        <v>66</v>
      </c>
      <c r="AC466" s="1" t="s">
        <v>42</v>
      </c>
      <c r="AD466" t="s">
        <v>66</v>
      </c>
    </row>
    <row r="467" spans="1:30" x14ac:dyDescent="0.25">
      <c r="A467">
        <v>6</v>
      </c>
      <c r="B467" s="1" t="s">
        <v>112</v>
      </c>
      <c r="C467" s="1" t="s">
        <v>113</v>
      </c>
      <c r="D467" s="1" t="s">
        <v>114</v>
      </c>
      <c r="E467" s="1" t="s">
        <v>32</v>
      </c>
      <c r="F467" s="1" t="s">
        <v>32</v>
      </c>
      <c r="G467" s="1" t="s">
        <v>442</v>
      </c>
      <c r="H467" s="1" t="s">
        <v>443</v>
      </c>
      <c r="I467" s="1" t="s">
        <v>91</v>
      </c>
      <c r="J467" s="1" t="s">
        <v>92</v>
      </c>
      <c r="K467">
        <v>26</v>
      </c>
      <c r="L467" s="1" t="s">
        <v>452</v>
      </c>
      <c r="M467" s="1" t="s">
        <v>38</v>
      </c>
      <c r="N467" t="s">
        <v>39</v>
      </c>
      <c r="O467" t="s">
        <v>39</v>
      </c>
      <c r="P467">
        <v>1100</v>
      </c>
      <c r="Q467">
        <v>0</v>
      </c>
      <c r="R467">
        <v>0.6505859259259259</v>
      </c>
      <c r="S467">
        <v>1815.6445185185185</v>
      </c>
      <c r="T467" s="1" t="s">
        <v>40</v>
      </c>
      <c r="U467">
        <v>0</v>
      </c>
      <c r="V467">
        <v>1</v>
      </c>
      <c r="W467">
        <v>0.93268383707513969</v>
      </c>
      <c r="X467">
        <v>1693.4222962962963</v>
      </c>
      <c r="Y467" t="b">
        <v>1</v>
      </c>
      <c r="Z467" t="b">
        <v>0</v>
      </c>
      <c r="AA467" s="1" t="s">
        <v>66</v>
      </c>
      <c r="AB467" s="1" t="s">
        <v>66</v>
      </c>
      <c r="AC467" s="1" t="s">
        <v>42</v>
      </c>
      <c r="AD467" t="s">
        <v>66</v>
      </c>
    </row>
    <row r="468" spans="1:30" x14ac:dyDescent="0.25">
      <c r="A468">
        <v>15</v>
      </c>
      <c r="B468" s="1" t="s">
        <v>50</v>
      </c>
      <c r="C468" s="1" t="s">
        <v>125</v>
      </c>
      <c r="D468" s="1" t="s">
        <v>126</v>
      </c>
      <c r="E468" s="1" t="s">
        <v>32</v>
      </c>
      <c r="F468" s="1" t="s">
        <v>32</v>
      </c>
      <c r="G468" s="1" t="s">
        <v>442</v>
      </c>
      <c r="H468" s="1" t="s">
        <v>443</v>
      </c>
      <c r="I468" s="1" t="s">
        <v>91</v>
      </c>
      <c r="J468" s="1" t="s">
        <v>92</v>
      </c>
      <c r="K468">
        <v>26</v>
      </c>
      <c r="L468" s="1" t="s">
        <v>452</v>
      </c>
      <c r="M468" s="1" t="s">
        <v>38</v>
      </c>
      <c r="N468" t="s">
        <v>39</v>
      </c>
      <c r="O468" t="s">
        <v>39</v>
      </c>
      <c r="P468">
        <v>750</v>
      </c>
      <c r="Q468">
        <v>0</v>
      </c>
      <c r="R468">
        <v>0.63388768361581915</v>
      </c>
      <c r="S468">
        <v>1225.4157627118643</v>
      </c>
      <c r="T468" s="1" t="s">
        <v>40</v>
      </c>
      <c r="U468">
        <v>1</v>
      </c>
      <c r="V468">
        <v>1</v>
      </c>
      <c r="W468">
        <v>0.9377589314895961</v>
      </c>
      <c r="X468">
        <v>1149.1445762711862</v>
      </c>
      <c r="Y468" t="b">
        <v>0</v>
      </c>
      <c r="Z468" t="b">
        <v>0</v>
      </c>
      <c r="AA468" s="1" t="s">
        <v>54</v>
      </c>
      <c r="AB468" s="1" t="s">
        <v>55</v>
      </c>
      <c r="AC468" s="1" t="s">
        <v>42</v>
      </c>
      <c r="AD468" t="s">
        <v>850</v>
      </c>
    </row>
    <row r="469" spans="1:30" x14ac:dyDescent="0.25">
      <c r="A469">
        <v>25</v>
      </c>
      <c r="B469" s="1" t="s">
        <v>138</v>
      </c>
      <c r="C469" s="1" t="s">
        <v>139</v>
      </c>
      <c r="D469" s="1" t="s">
        <v>44</v>
      </c>
      <c r="E469" s="1" t="s">
        <v>32</v>
      </c>
      <c r="F469" s="1" t="s">
        <v>32</v>
      </c>
      <c r="G469" s="1" t="s">
        <v>442</v>
      </c>
      <c r="H469" s="1" t="s">
        <v>443</v>
      </c>
      <c r="I469" s="1" t="s">
        <v>91</v>
      </c>
      <c r="J469" s="1" t="s">
        <v>92</v>
      </c>
      <c r="K469">
        <v>26</v>
      </c>
      <c r="L469" s="1" t="s">
        <v>452</v>
      </c>
      <c r="M469" s="1" t="s">
        <v>38</v>
      </c>
      <c r="N469" t="s">
        <v>39</v>
      </c>
      <c r="O469" t="s">
        <v>39</v>
      </c>
      <c r="P469">
        <v>750</v>
      </c>
      <c r="Q469">
        <v>0</v>
      </c>
      <c r="R469">
        <v>0.90745813953488363</v>
      </c>
      <c r="S469">
        <v>1430.5936046511629</v>
      </c>
      <c r="T469" s="1" t="s">
        <v>40</v>
      </c>
      <c r="U469">
        <v>0</v>
      </c>
      <c r="V469">
        <v>0</v>
      </c>
      <c r="W469">
        <v>0.9390397789826227</v>
      </c>
      <c r="X469">
        <v>1343.3843023255815</v>
      </c>
      <c r="Y469" t="b">
        <v>0</v>
      </c>
      <c r="Z469" t="b">
        <v>0</v>
      </c>
      <c r="AA469" s="1" t="s">
        <v>66</v>
      </c>
      <c r="AB469" s="1" t="s">
        <v>66</v>
      </c>
      <c r="AC469" s="1" t="s">
        <v>73</v>
      </c>
      <c r="AD469" t="s">
        <v>66</v>
      </c>
    </row>
    <row r="470" spans="1:30" x14ac:dyDescent="0.25">
      <c r="A470">
        <v>29</v>
      </c>
      <c r="B470" s="1" t="s">
        <v>348</v>
      </c>
      <c r="C470" s="1" t="s">
        <v>349</v>
      </c>
      <c r="D470" s="1" t="s">
        <v>242</v>
      </c>
      <c r="E470" s="1" t="s">
        <v>32</v>
      </c>
      <c r="F470" s="1" t="s">
        <v>32</v>
      </c>
      <c r="G470" s="1" t="s">
        <v>442</v>
      </c>
      <c r="H470" s="1" t="s">
        <v>443</v>
      </c>
      <c r="I470" s="1" t="s">
        <v>91</v>
      </c>
      <c r="J470" s="1" t="s">
        <v>92</v>
      </c>
      <c r="K470">
        <v>26</v>
      </c>
      <c r="L470" s="1" t="s">
        <v>452</v>
      </c>
      <c r="M470" s="1" t="s">
        <v>38</v>
      </c>
      <c r="N470" t="s">
        <v>39</v>
      </c>
      <c r="O470" t="s">
        <v>39</v>
      </c>
      <c r="P470">
        <v>750</v>
      </c>
      <c r="Q470">
        <v>0</v>
      </c>
      <c r="R470">
        <v>0.94813999999999998</v>
      </c>
      <c r="S470">
        <v>1461.105</v>
      </c>
      <c r="T470" s="1" t="s">
        <v>40</v>
      </c>
      <c r="U470">
        <v>0</v>
      </c>
      <c r="V470">
        <v>0</v>
      </c>
      <c r="W470">
        <v>0.9467319674634983</v>
      </c>
      <c r="X470">
        <v>1383.2748113207547</v>
      </c>
      <c r="Y470" t="b">
        <v>0</v>
      </c>
      <c r="Z470" t="b">
        <v>0</v>
      </c>
      <c r="AA470" s="1" t="s">
        <v>66</v>
      </c>
      <c r="AB470" s="1" t="s">
        <v>66</v>
      </c>
      <c r="AC470" s="1" t="s">
        <v>73</v>
      </c>
      <c r="AD470" t="s">
        <v>66</v>
      </c>
    </row>
    <row r="471" spans="1:30" x14ac:dyDescent="0.25">
      <c r="A471">
        <v>2</v>
      </c>
      <c r="B471" s="1" t="s">
        <v>86</v>
      </c>
      <c r="C471" s="1" t="s">
        <v>220</v>
      </c>
      <c r="D471" s="1" t="s">
        <v>221</v>
      </c>
      <c r="E471" s="1" t="s">
        <v>32</v>
      </c>
      <c r="F471" s="1" t="s">
        <v>32</v>
      </c>
      <c r="G471" s="1" t="s">
        <v>442</v>
      </c>
      <c r="H471" s="1" t="s">
        <v>443</v>
      </c>
      <c r="I471" s="1" t="s">
        <v>91</v>
      </c>
      <c r="J471" s="1" t="s">
        <v>92</v>
      </c>
      <c r="K471">
        <v>273</v>
      </c>
      <c r="L471" s="1" t="s">
        <v>453</v>
      </c>
      <c r="M471" s="1" t="s">
        <v>38</v>
      </c>
      <c r="N471" t="s">
        <v>39</v>
      </c>
      <c r="O471" t="s">
        <v>39</v>
      </c>
      <c r="P471">
        <v>40000</v>
      </c>
      <c r="Q471">
        <v>0</v>
      </c>
      <c r="R471">
        <v>0.62749010011123474</v>
      </c>
      <c r="S471">
        <v>65099.604004449393</v>
      </c>
      <c r="T471" s="1" t="s">
        <v>40</v>
      </c>
      <c r="U471">
        <v>0</v>
      </c>
      <c r="V471">
        <v>1</v>
      </c>
      <c r="W471">
        <v>0.93848734643707776</v>
      </c>
      <c r="X471">
        <v>61095.154616240274</v>
      </c>
      <c r="Y471" t="b">
        <v>0</v>
      </c>
      <c r="Z471" t="b">
        <v>0</v>
      </c>
      <c r="AA471" s="1" t="s">
        <v>66</v>
      </c>
      <c r="AB471" s="1" t="s">
        <v>66</v>
      </c>
      <c r="AC471" s="1" t="s">
        <v>42</v>
      </c>
      <c r="AD471" t="s">
        <v>66</v>
      </c>
    </row>
    <row r="472" spans="1:30" x14ac:dyDescent="0.25">
      <c r="A472">
        <v>2</v>
      </c>
      <c r="B472" s="1" t="s">
        <v>86</v>
      </c>
      <c r="C472" s="1" t="s">
        <v>222</v>
      </c>
      <c r="D472" s="1" t="s">
        <v>223</v>
      </c>
      <c r="E472" s="1" t="s">
        <v>32</v>
      </c>
      <c r="F472" s="1" t="s">
        <v>32</v>
      </c>
      <c r="G472" s="1" t="s">
        <v>442</v>
      </c>
      <c r="H472" s="1" t="s">
        <v>443</v>
      </c>
      <c r="I472" s="1" t="s">
        <v>91</v>
      </c>
      <c r="J472" s="1" t="s">
        <v>92</v>
      </c>
      <c r="K472">
        <v>273</v>
      </c>
      <c r="L472" s="1" t="s">
        <v>453</v>
      </c>
      <c r="M472" s="1" t="s">
        <v>38</v>
      </c>
      <c r="N472" t="s">
        <v>39</v>
      </c>
      <c r="O472" t="s">
        <v>39</v>
      </c>
      <c r="P472">
        <v>32000</v>
      </c>
      <c r="Q472">
        <v>0</v>
      </c>
      <c r="R472">
        <v>0.63357523056653497</v>
      </c>
      <c r="S472">
        <v>52274.407378129123</v>
      </c>
      <c r="T472" s="1" t="s">
        <v>40</v>
      </c>
      <c r="U472">
        <v>0</v>
      </c>
      <c r="V472">
        <v>1</v>
      </c>
      <c r="W472">
        <v>0.9354778142077208</v>
      </c>
      <c r="X472">
        <v>48901.548353096186</v>
      </c>
      <c r="Y472" t="b">
        <v>0</v>
      </c>
      <c r="Z472" t="b">
        <v>0</v>
      </c>
      <c r="AA472" s="1" t="s">
        <v>66</v>
      </c>
      <c r="AB472" s="1" t="s">
        <v>66</v>
      </c>
      <c r="AC472" s="1" t="s">
        <v>42</v>
      </c>
      <c r="AD472" t="s">
        <v>66</v>
      </c>
    </row>
    <row r="473" spans="1:30" x14ac:dyDescent="0.25">
      <c r="A473">
        <v>4</v>
      </c>
      <c r="B473" s="1" t="s">
        <v>131</v>
      </c>
      <c r="C473" s="1" t="s">
        <v>132</v>
      </c>
      <c r="D473" s="1" t="s">
        <v>133</v>
      </c>
      <c r="E473" s="1" t="s">
        <v>32</v>
      </c>
      <c r="F473" s="1" t="s">
        <v>32</v>
      </c>
      <c r="G473" s="1" t="s">
        <v>442</v>
      </c>
      <c r="H473" s="1" t="s">
        <v>443</v>
      </c>
      <c r="I473" s="1" t="s">
        <v>91</v>
      </c>
      <c r="J473" s="1" t="s">
        <v>92</v>
      </c>
      <c r="K473">
        <v>84</v>
      </c>
      <c r="L473" s="1" t="s">
        <v>454</v>
      </c>
      <c r="M473" s="1" t="s">
        <v>38</v>
      </c>
      <c r="N473" t="s">
        <v>39</v>
      </c>
      <c r="O473" t="s">
        <v>39</v>
      </c>
      <c r="P473">
        <v>3300</v>
      </c>
      <c r="Q473">
        <v>0</v>
      </c>
      <c r="R473">
        <v>0.61530311890838207</v>
      </c>
      <c r="S473">
        <v>5330.5002923976608</v>
      </c>
      <c r="T473" s="1" t="s">
        <v>40</v>
      </c>
      <c r="U473">
        <v>0</v>
      </c>
      <c r="V473">
        <v>1</v>
      </c>
      <c r="W473">
        <v>0.93664397716528258</v>
      </c>
      <c r="X473">
        <v>4992.7809941520463</v>
      </c>
      <c r="Y473" t="b">
        <v>0</v>
      </c>
      <c r="Z473" t="b">
        <v>0</v>
      </c>
      <c r="AA473" s="1" t="s">
        <v>66</v>
      </c>
      <c r="AB473" s="1" t="s">
        <v>66</v>
      </c>
      <c r="AC473" s="1" t="s">
        <v>42</v>
      </c>
      <c r="AD473" t="s">
        <v>66</v>
      </c>
    </row>
    <row r="474" spans="1:30" x14ac:dyDescent="0.25">
      <c r="A474">
        <v>12</v>
      </c>
      <c r="B474" s="1" t="s">
        <v>63</v>
      </c>
      <c r="C474" s="1" t="s">
        <v>64</v>
      </c>
      <c r="D474" s="1" t="s">
        <v>65</v>
      </c>
      <c r="E474" s="1" t="s">
        <v>32</v>
      </c>
      <c r="F474" s="1" t="s">
        <v>32</v>
      </c>
      <c r="G474" s="1" t="s">
        <v>442</v>
      </c>
      <c r="H474" s="1" t="s">
        <v>443</v>
      </c>
      <c r="I474" s="1" t="s">
        <v>91</v>
      </c>
      <c r="J474" s="1" t="s">
        <v>92</v>
      </c>
      <c r="K474">
        <v>84</v>
      </c>
      <c r="L474" s="1" t="s">
        <v>454</v>
      </c>
      <c r="M474" s="1" t="s">
        <v>38</v>
      </c>
      <c r="N474" t="s">
        <v>39</v>
      </c>
      <c r="O474" t="s">
        <v>39</v>
      </c>
      <c r="P474">
        <v>5400</v>
      </c>
      <c r="Q474">
        <v>0</v>
      </c>
      <c r="R474">
        <v>0.62599123365146692</v>
      </c>
      <c r="S474">
        <v>8780.3526617179214</v>
      </c>
      <c r="T474" s="1" t="s">
        <v>40</v>
      </c>
      <c r="U474">
        <v>0</v>
      </c>
      <c r="V474">
        <v>1</v>
      </c>
      <c r="W474">
        <v>0.93478160489948414</v>
      </c>
      <c r="X474">
        <v>8207.7121527041363</v>
      </c>
      <c r="Y474" t="b">
        <v>0</v>
      </c>
      <c r="Z474" t="b">
        <v>0</v>
      </c>
      <c r="AA474" s="1" t="s">
        <v>66</v>
      </c>
      <c r="AB474" s="1" t="s">
        <v>66</v>
      </c>
      <c r="AC474" s="1" t="s">
        <v>42</v>
      </c>
      <c r="AD474" t="s">
        <v>66</v>
      </c>
    </row>
    <row r="475" spans="1:30" x14ac:dyDescent="0.25">
      <c r="A475">
        <v>1</v>
      </c>
      <c r="B475" s="1" t="s">
        <v>184</v>
      </c>
      <c r="C475" s="1" t="s">
        <v>185</v>
      </c>
      <c r="D475" s="1" t="s">
        <v>186</v>
      </c>
      <c r="E475" s="1" t="s">
        <v>408</v>
      </c>
      <c r="F475" s="1" t="s">
        <v>409</v>
      </c>
      <c r="G475" s="1" t="s">
        <v>412</v>
      </c>
      <c r="H475" s="1" t="s">
        <v>413</v>
      </c>
      <c r="I475" s="1" t="s">
        <v>106</v>
      </c>
      <c r="J475" s="1" t="s">
        <v>107</v>
      </c>
      <c r="K475">
        <v>122</v>
      </c>
      <c r="L475" s="1" t="s">
        <v>455</v>
      </c>
      <c r="M475" s="1" t="s">
        <v>441</v>
      </c>
      <c r="N475">
        <v>24700</v>
      </c>
      <c r="O475">
        <v>150</v>
      </c>
      <c r="P475">
        <v>3705000</v>
      </c>
      <c r="Q475">
        <v>5961016.1723708129</v>
      </c>
      <c r="R475">
        <v>0.60891124760345805</v>
      </c>
      <c r="S475">
        <v>5961016.1723708129</v>
      </c>
      <c r="T475" s="1" t="s">
        <v>40</v>
      </c>
      <c r="U475">
        <v>1</v>
      </c>
      <c r="V475">
        <v>1</v>
      </c>
      <c r="W475">
        <v>0.9378359002748603</v>
      </c>
      <c r="X475">
        <v>5590454.9685683828</v>
      </c>
      <c r="Y475" t="b">
        <v>0</v>
      </c>
      <c r="Z475" t="b">
        <v>0</v>
      </c>
      <c r="AA475" s="1" t="s">
        <v>62</v>
      </c>
      <c r="AB475" s="1" t="s">
        <v>173</v>
      </c>
      <c r="AC475" s="1" t="s">
        <v>42</v>
      </c>
      <c r="AD475" t="s">
        <v>850</v>
      </c>
    </row>
    <row r="476" spans="1:30" x14ac:dyDescent="0.25">
      <c r="A476">
        <v>3</v>
      </c>
      <c r="B476" s="1" t="s">
        <v>75</v>
      </c>
      <c r="C476" s="1" t="s">
        <v>227</v>
      </c>
      <c r="D476" s="1" t="s">
        <v>228</v>
      </c>
      <c r="E476" s="1" t="s">
        <v>32</v>
      </c>
      <c r="F476" s="1" t="s">
        <v>32</v>
      </c>
      <c r="G476" s="1" t="s">
        <v>442</v>
      </c>
      <c r="H476" s="1" t="s">
        <v>443</v>
      </c>
      <c r="I476" s="1" t="s">
        <v>91</v>
      </c>
      <c r="J476" s="1" t="s">
        <v>92</v>
      </c>
      <c r="K476">
        <v>27</v>
      </c>
      <c r="L476" s="1" t="s">
        <v>456</v>
      </c>
      <c r="M476" s="1" t="s">
        <v>38</v>
      </c>
      <c r="N476" t="s">
        <v>39</v>
      </c>
      <c r="O476" t="s">
        <v>39</v>
      </c>
      <c r="P476">
        <v>6500</v>
      </c>
      <c r="Q476">
        <v>0</v>
      </c>
      <c r="R476">
        <v>0.64140955223880602</v>
      </c>
      <c r="S476">
        <v>10669.162089552239</v>
      </c>
      <c r="T476" s="1" t="s">
        <v>40</v>
      </c>
      <c r="U476">
        <v>0</v>
      </c>
      <c r="V476">
        <v>1</v>
      </c>
      <c r="W476">
        <v>0.93634884615006908</v>
      </c>
      <c r="X476">
        <v>9990.0576119402995</v>
      </c>
      <c r="Y476" t="b">
        <v>0</v>
      </c>
      <c r="Z476" t="b">
        <v>0</v>
      </c>
      <c r="AA476" s="1" t="s">
        <v>66</v>
      </c>
      <c r="AB476" s="1" t="s">
        <v>66</v>
      </c>
      <c r="AC476" s="1" t="s">
        <v>42</v>
      </c>
      <c r="AD476" t="s">
        <v>66</v>
      </c>
    </row>
    <row r="477" spans="1:30" x14ac:dyDescent="0.25">
      <c r="A477">
        <v>4</v>
      </c>
      <c r="B477" s="1" t="s">
        <v>131</v>
      </c>
      <c r="C477" s="1" t="s">
        <v>132</v>
      </c>
      <c r="D477" s="1" t="s">
        <v>133</v>
      </c>
      <c r="E477" s="1" t="s">
        <v>32</v>
      </c>
      <c r="F477" s="1" t="s">
        <v>32</v>
      </c>
      <c r="G477" s="1" t="s">
        <v>442</v>
      </c>
      <c r="H477" s="1" t="s">
        <v>443</v>
      </c>
      <c r="I477" s="1" t="s">
        <v>91</v>
      </c>
      <c r="J477" s="1" t="s">
        <v>92</v>
      </c>
      <c r="K477">
        <v>27</v>
      </c>
      <c r="L477" s="1" t="s">
        <v>456</v>
      </c>
      <c r="M477" s="1" t="s">
        <v>38</v>
      </c>
      <c r="N477" t="s">
        <v>39</v>
      </c>
      <c r="O477" t="s">
        <v>39</v>
      </c>
      <c r="P477">
        <v>3000</v>
      </c>
      <c r="Q477">
        <v>0</v>
      </c>
      <c r="R477">
        <v>0.61530311890838207</v>
      </c>
      <c r="S477">
        <v>4845.9093567251466</v>
      </c>
      <c r="T477" s="1" t="s">
        <v>40</v>
      </c>
      <c r="U477">
        <v>0</v>
      </c>
      <c r="V477">
        <v>1</v>
      </c>
      <c r="W477">
        <v>0.93664397716528258</v>
      </c>
      <c r="X477">
        <v>4538.8918128654977</v>
      </c>
      <c r="Y477" t="b">
        <v>0</v>
      </c>
      <c r="Z477" t="b">
        <v>0</v>
      </c>
      <c r="AA477" s="1" t="s">
        <v>66</v>
      </c>
      <c r="AB477" s="1" t="s">
        <v>66</v>
      </c>
      <c r="AC477" s="1" t="s">
        <v>42</v>
      </c>
      <c r="AD477" t="s">
        <v>66</v>
      </c>
    </row>
    <row r="478" spans="1:30" x14ac:dyDescent="0.25">
      <c r="A478">
        <v>4</v>
      </c>
      <c r="B478" s="1" t="s">
        <v>131</v>
      </c>
      <c r="C478" s="1" t="s">
        <v>142</v>
      </c>
      <c r="D478" s="1" t="s">
        <v>143</v>
      </c>
      <c r="E478" s="1" t="s">
        <v>32</v>
      </c>
      <c r="F478" s="1" t="s">
        <v>32</v>
      </c>
      <c r="G478" s="1" t="s">
        <v>442</v>
      </c>
      <c r="H478" s="1" t="s">
        <v>443</v>
      </c>
      <c r="I478" s="1" t="s">
        <v>91</v>
      </c>
      <c r="J478" s="1" t="s">
        <v>92</v>
      </c>
      <c r="K478">
        <v>27</v>
      </c>
      <c r="L478" s="1" t="s">
        <v>456</v>
      </c>
      <c r="M478" s="1" t="s">
        <v>38</v>
      </c>
      <c r="N478" t="s">
        <v>39</v>
      </c>
      <c r="O478" t="s">
        <v>39</v>
      </c>
      <c r="P478">
        <v>10500</v>
      </c>
      <c r="Q478">
        <v>0</v>
      </c>
      <c r="R478">
        <v>0.62736642811848897</v>
      </c>
      <c r="S478">
        <v>17087.347495244136</v>
      </c>
      <c r="T478" s="1" t="s">
        <v>40</v>
      </c>
      <c r="U478">
        <v>0</v>
      </c>
      <c r="V478">
        <v>1</v>
      </c>
      <c r="W478">
        <v>0.9332015845920103</v>
      </c>
      <c r="X478">
        <v>15945.939759036146</v>
      </c>
      <c r="Y478" t="b">
        <v>0</v>
      </c>
      <c r="Z478" t="b">
        <v>0</v>
      </c>
      <c r="AA478" s="1" t="s">
        <v>66</v>
      </c>
      <c r="AB478" s="1" t="s">
        <v>66</v>
      </c>
      <c r="AC478" s="1" t="s">
        <v>42</v>
      </c>
      <c r="AD478" t="s">
        <v>66</v>
      </c>
    </row>
    <row r="479" spans="1:30" x14ac:dyDescent="0.25">
      <c r="A479">
        <v>6</v>
      </c>
      <c r="B479" s="1" t="s">
        <v>112</v>
      </c>
      <c r="C479" s="1" t="s">
        <v>113</v>
      </c>
      <c r="D479" s="1" t="s">
        <v>114</v>
      </c>
      <c r="E479" s="1" t="s">
        <v>32</v>
      </c>
      <c r="F479" s="1" t="s">
        <v>32</v>
      </c>
      <c r="G479" s="1" t="s">
        <v>442</v>
      </c>
      <c r="H479" s="1" t="s">
        <v>443</v>
      </c>
      <c r="I479" s="1" t="s">
        <v>91</v>
      </c>
      <c r="J479" s="1" t="s">
        <v>92</v>
      </c>
      <c r="K479">
        <v>27</v>
      </c>
      <c r="L479" s="1" t="s">
        <v>456</v>
      </c>
      <c r="M479" s="1" t="s">
        <v>38</v>
      </c>
      <c r="N479" t="s">
        <v>39</v>
      </c>
      <c r="O479" t="s">
        <v>39</v>
      </c>
      <c r="P479">
        <v>3050</v>
      </c>
      <c r="Q479">
        <v>0</v>
      </c>
      <c r="R479">
        <v>0.6505859259259259</v>
      </c>
      <c r="S479">
        <v>5034.2870740740736</v>
      </c>
      <c r="T479" s="1" t="s">
        <v>40</v>
      </c>
      <c r="U479">
        <v>0</v>
      </c>
      <c r="V479">
        <v>1</v>
      </c>
      <c r="W479">
        <v>0.93268383707513969</v>
      </c>
      <c r="X479">
        <v>4695.398185185185</v>
      </c>
      <c r="Y479" t="b">
        <v>1</v>
      </c>
      <c r="Z479" t="b">
        <v>0</v>
      </c>
      <c r="AA479" s="1" t="s">
        <v>66</v>
      </c>
      <c r="AB479" s="1" t="s">
        <v>66</v>
      </c>
      <c r="AC479" s="1" t="s">
        <v>42</v>
      </c>
      <c r="AD479" t="s">
        <v>66</v>
      </c>
    </row>
    <row r="480" spans="1:30" x14ac:dyDescent="0.25">
      <c r="A480">
        <v>6</v>
      </c>
      <c r="B480" s="1" t="s">
        <v>112</v>
      </c>
      <c r="C480" s="1" t="s">
        <v>167</v>
      </c>
      <c r="D480" s="1" t="s">
        <v>71</v>
      </c>
      <c r="E480" s="1" t="s">
        <v>32</v>
      </c>
      <c r="F480" s="1" t="s">
        <v>32</v>
      </c>
      <c r="G480" s="1" t="s">
        <v>442</v>
      </c>
      <c r="H480" s="1" t="s">
        <v>443</v>
      </c>
      <c r="I480" s="1" t="s">
        <v>91</v>
      </c>
      <c r="J480" s="1" t="s">
        <v>92</v>
      </c>
      <c r="K480">
        <v>27</v>
      </c>
      <c r="L480" s="1" t="s">
        <v>456</v>
      </c>
      <c r="M480" s="1" t="s">
        <v>38</v>
      </c>
      <c r="N480" t="s">
        <v>39</v>
      </c>
      <c r="O480" t="s">
        <v>39</v>
      </c>
      <c r="P480">
        <v>850</v>
      </c>
      <c r="Q480">
        <v>0</v>
      </c>
      <c r="R480">
        <v>0.65521535714285706</v>
      </c>
      <c r="S480">
        <v>1406.9330535714287</v>
      </c>
      <c r="T480" s="1" t="s">
        <v>40</v>
      </c>
      <c r="U480">
        <v>0</v>
      </c>
      <c r="V480">
        <v>1</v>
      </c>
      <c r="W480">
        <v>0.93526953657087786</v>
      </c>
      <c r="X480">
        <v>1315.8616250000002</v>
      </c>
      <c r="Y480" t="b">
        <v>1</v>
      </c>
      <c r="Z480" t="b">
        <v>0</v>
      </c>
      <c r="AA480" s="1" t="s">
        <v>66</v>
      </c>
      <c r="AB480" s="1" t="s">
        <v>66</v>
      </c>
      <c r="AC480" s="1" t="s">
        <v>42</v>
      </c>
      <c r="AD480" t="s">
        <v>66</v>
      </c>
    </row>
    <row r="481" spans="1:30" x14ac:dyDescent="0.25">
      <c r="A481">
        <v>11</v>
      </c>
      <c r="B481" s="1" t="s">
        <v>58</v>
      </c>
      <c r="C481" s="1" t="s">
        <v>248</v>
      </c>
      <c r="D481" s="1" t="s">
        <v>249</v>
      </c>
      <c r="E481" s="1" t="s">
        <v>32</v>
      </c>
      <c r="F481" s="1" t="s">
        <v>32</v>
      </c>
      <c r="G481" s="1" t="s">
        <v>442</v>
      </c>
      <c r="H481" s="1" t="s">
        <v>443</v>
      </c>
      <c r="I481" s="1" t="s">
        <v>91</v>
      </c>
      <c r="J481" s="1" t="s">
        <v>92</v>
      </c>
      <c r="K481">
        <v>27</v>
      </c>
      <c r="L481" s="1" t="s">
        <v>456</v>
      </c>
      <c r="M481" s="1" t="s">
        <v>38</v>
      </c>
      <c r="N481" t="s">
        <v>39</v>
      </c>
      <c r="O481" t="s">
        <v>39</v>
      </c>
      <c r="P481">
        <v>2500</v>
      </c>
      <c r="Q481">
        <v>0</v>
      </c>
      <c r="R481">
        <v>0.62453670360110802</v>
      </c>
      <c r="S481">
        <v>4061.3417590027702</v>
      </c>
      <c r="T481" s="1" t="s">
        <v>40</v>
      </c>
      <c r="U481">
        <v>1</v>
      </c>
      <c r="V481">
        <v>1</v>
      </c>
      <c r="W481">
        <v>0.93605677476339944</v>
      </c>
      <c r="X481">
        <v>3801.6464681440448</v>
      </c>
      <c r="Y481" t="b">
        <v>0</v>
      </c>
      <c r="Z481" t="b">
        <v>0</v>
      </c>
      <c r="AA481" s="1" t="s">
        <v>54</v>
      </c>
      <c r="AB481" s="1" t="s">
        <v>55</v>
      </c>
      <c r="AC481" s="1" t="s">
        <v>42</v>
      </c>
      <c r="AD481" t="s">
        <v>850</v>
      </c>
    </row>
    <row r="482" spans="1:30" x14ac:dyDescent="0.25">
      <c r="A482">
        <v>11</v>
      </c>
      <c r="B482" s="1" t="s">
        <v>58</v>
      </c>
      <c r="C482" s="1" t="s">
        <v>252</v>
      </c>
      <c r="D482" s="1" t="s">
        <v>253</v>
      </c>
      <c r="E482" s="1" t="s">
        <v>32</v>
      </c>
      <c r="F482" s="1" t="s">
        <v>32</v>
      </c>
      <c r="G482" s="1" t="s">
        <v>442</v>
      </c>
      <c r="H482" s="1" t="s">
        <v>443</v>
      </c>
      <c r="I482" s="1" t="s">
        <v>91</v>
      </c>
      <c r="J482" s="1" t="s">
        <v>92</v>
      </c>
      <c r="K482">
        <v>27</v>
      </c>
      <c r="L482" s="1" t="s">
        <v>456</v>
      </c>
      <c r="M482" s="1" t="s">
        <v>38</v>
      </c>
      <c r="N482" t="s">
        <v>39</v>
      </c>
      <c r="O482" t="s">
        <v>39</v>
      </c>
      <c r="P482">
        <v>3500</v>
      </c>
      <c r="Q482">
        <v>0</v>
      </c>
      <c r="R482">
        <v>0.61104665055107144</v>
      </c>
      <c r="S482">
        <v>5638.6632769287498</v>
      </c>
      <c r="T482" s="1" t="s">
        <v>40</v>
      </c>
      <c r="U482">
        <v>1</v>
      </c>
      <c r="V482">
        <v>1</v>
      </c>
      <c r="W482">
        <v>0.93743771683108224</v>
      </c>
      <c r="X482">
        <v>5285.8956283033558</v>
      </c>
      <c r="Y482" t="b">
        <v>0</v>
      </c>
      <c r="Z482" t="b">
        <v>0</v>
      </c>
      <c r="AA482" s="1" t="s">
        <v>62</v>
      </c>
      <c r="AB482" s="1" t="s">
        <v>55</v>
      </c>
      <c r="AC482" s="1" t="s">
        <v>42</v>
      </c>
      <c r="AD482" t="s">
        <v>850</v>
      </c>
    </row>
    <row r="483" spans="1:30" x14ac:dyDescent="0.25">
      <c r="A483">
        <v>11</v>
      </c>
      <c r="B483" s="1" t="s">
        <v>58</v>
      </c>
      <c r="C483" s="1" t="s">
        <v>59</v>
      </c>
      <c r="D483" s="1" t="s">
        <v>60</v>
      </c>
      <c r="E483" s="1" t="s">
        <v>32</v>
      </c>
      <c r="F483" s="1" t="s">
        <v>32</v>
      </c>
      <c r="G483" s="1" t="s">
        <v>442</v>
      </c>
      <c r="H483" s="1" t="s">
        <v>443</v>
      </c>
      <c r="I483" s="1" t="s">
        <v>91</v>
      </c>
      <c r="J483" s="1" t="s">
        <v>92</v>
      </c>
      <c r="K483">
        <v>27</v>
      </c>
      <c r="L483" s="1" t="s">
        <v>456</v>
      </c>
      <c r="M483" s="1" t="s">
        <v>38</v>
      </c>
      <c r="N483" t="s">
        <v>39</v>
      </c>
      <c r="O483" t="s">
        <v>39</v>
      </c>
      <c r="P483">
        <v>6750</v>
      </c>
      <c r="Q483">
        <v>0</v>
      </c>
      <c r="R483">
        <v>0.61324529076056544</v>
      </c>
      <c r="S483">
        <v>10889.405712633818</v>
      </c>
      <c r="T483" s="1" t="s">
        <v>40</v>
      </c>
      <c r="U483">
        <v>1</v>
      </c>
      <c r="V483">
        <v>1</v>
      </c>
      <c r="W483">
        <v>0.93757152251472631</v>
      </c>
      <c r="X483">
        <v>10209.596693274647</v>
      </c>
      <c r="Y483" t="b">
        <v>0</v>
      </c>
      <c r="Z483" t="b">
        <v>0</v>
      </c>
      <c r="AA483" s="1" t="s">
        <v>62</v>
      </c>
      <c r="AB483" s="1" t="s">
        <v>55</v>
      </c>
      <c r="AC483" s="1" t="s">
        <v>42</v>
      </c>
      <c r="AD483" t="s">
        <v>850</v>
      </c>
    </row>
    <row r="484" spans="1:30" x14ac:dyDescent="0.25">
      <c r="A484">
        <v>12</v>
      </c>
      <c r="B484" s="1" t="s">
        <v>63</v>
      </c>
      <c r="C484" s="1" t="s">
        <v>64</v>
      </c>
      <c r="D484" s="1" t="s">
        <v>65</v>
      </c>
      <c r="E484" s="1" t="s">
        <v>32</v>
      </c>
      <c r="F484" s="1" t="s">
        <v>32</v>
      </c>
      <c r="G484" s="1" t="s">
        <v>442</v>
      </c>
      <c r="H484" s="1" t="s">
        <v>443</v>
      </c>
      <c r="I484" s="1" t="s">
        <v>91</v>
      </c>
      <c r="J484" s="1" t="s">
        <v>92</v>
      </c>
      <c r="K484">
        <v>27</v>
      </c>
      <c r="L484" s="1" t="s">
        <v>456</v>
      </c>
      <c r="M484" s="1" t="s">
        <v>38</v>
      </c>
      <c r="N484" t="s">
        <v>39</v>
      </c>
      <c r="O484" t="s">
        <v>39</v>
      </c>
      <c r="P484">
        <v>1200</v>
      </c>
      <c r="Q484">
        <v>0</v>
      </c>
      <c r="R484">
        <v>0.62599123365146692</v>
      </c>
      <c r="S484">
        <v>1951.1894803817604</v>
      </c>
      <c r="T484" s="1" t="s">
        <v>40</v>
      </c>
      <c r="U484">
        <v>0</v>
      </c>
      <c r="V484">
        <v>1</v>
      </c>
      <c r="W484">
        <v>0.93478160489948414</v>
      </c>
      <c r="X484">
        <v>1823.9360339342525</v>
      </c>
      <c r="Y484" t="b">
        <v>0</v>
      </c>
      <c r="Z484" t="b">
        <v>0</v>
      </c>
      <c r="AA484" s="1" t="s">
        <v>66</v>
      </c>
      <c r="AB484" s="1" t="s">
        <v>66</v>
      </c>
      <c r="AC484" s="1" t="s">
        <v>42</v>
      </c>
      <c r="AD484" t="s">
        <v>66</v>
      </c>
    </row>
    <row r="485" spans="1:30" x14ac:dyDescent="0.25">
      <c r="A485">
        <v>12</v>
      </c>
      <c r="B485" s="1" t="s">
        <v>63</v>
      </c>
      <c r="C485" s="1" t="s">
        <v>147</v>
      </c>
      <c r="D485" s="1" t="s">
        <v>148</v>
      </c>
      <c r="E485" s="1" t="s">
        <v>32</v>
      </c>
      <c r="F485" s="1" t="s">
        <v>32</v>
      </c>
      <c r="G485" s="1" t="s">
        <v>442</v>
      </c>
      <c r="H485" s="1" t="s">
        <v>443</v>
      </c>
      <c r="I485" s="1" t="s">
        <v>91</v>
      </c>
      <c r="J485" s="1" t="s">
        <v>92</v>
      </c>
      <c r="K485">
        <v>27</v>
      </c>
      <c r="L485" s="1" t="s">
        <v>456</v>
      </c>
      <c r="M485" s="1" t="s">
        <v>38</v>
      </c>
      <c r="N485" t="s">
        <v>39</v>
      </c>
      <c r="O485" t="s">
        <v>39</v>
      </c>
      <c r="P485">
        <v>4500</v>
      </c>
      <c r="Q485">
        <v>0</v>
      </c>
      <c r="R485">
        <v>0.65052812500000001</v>
      </c>
      <c r="S485">
        <v>7427.3765625000005</v>
      </c>
      <c r="T485" s="1" t="s">
        <v>40</v>
      </c>
      <c r="U485">
        <v>0</v>
      </c>
      <c r="V485">
        <v>1</v>
      </c>
      <c r="W485">
        <v>0.92899999810666667</v>
      </c>
      <c r="X485">
        <v>6900.0328125000005</v>
      </c>
      <c r="Y485" t="b">
        <v>0</v>
      </c>
      <c r="Z485" t="b">
        <v>0</v>
      </c>
      <c r="AA485" s="1" t="s">
        <v>66</v>
      </c>
      <c r="AB485" s="1" t="s">
        <v>66</v>
      </c>
      <c r="AC485" s="1" t="s">
        <v>42</v>
      </c>
      <c r="AD485" t="s">
        <v>66</v>
      </c>
    </row>
    <row r="486" spans="1:30" x14ac:dyDescent="0.25">
      <c r="A486">
        <v>15</v>
      </c>
      <c r="B486" s="1" t="s">
        <v>50</v>
      </c>
      <c r="C486" s="1" t="s">
        <v>125</v>
      </c>
      <c r="D486" s="1" t="s">
        <v>126</v>
      </c>
      <c r="E486" s="1" t="s">
        <v>32</v>
      </c>
      <c r="F486" s="1" t="s">
        <v>32</v>
      </c>
      <c r="G486" s="1" t="s">
        <v>442</v>
      </c>
      <c r="H486" s="1" t="s">
        <v>443</v>
      </c>
      <c r="I486" s="1" t="s">
        <v>91</v>
      </c>
      <c r="J486" s="1" t="s">
        <v>92</v>
      </c>
      <c r="K486">
        <v>27</v>
      </c>
      <c r="L486" s="1" t="s">
        <v>456</v>
      </c>
      <c r="M486" s="1" t="s">
        <v>38</v>
      </c>
      <c r="N486" t="s">
        <v>39</v>
      </c>
      <c r="O486" t="s">
        <v>39</v>
      </c>
      <c r="P486">
        <v>7500</v>
      </c>
      <c r="Q486">
        <v>0</v>
      </c>
      <c r="R486">
        <v>0.63388768361581915</v>
      </c>
      <c r="S486">
        <v>12254.157627118644</v>
      </c>
      <c r="T486" s="1" t="s">
        <v>40</v>
      </c>
      <c r="U486">
        <v>1</v>
      </c>
      <c r="V486">
        <v>1</v>
      </c>
      <c r="W486">
        <v>0.9377589314895961</v>
      </c>
      <c r="X486">
        <v>11491.445762711865</v>
      </c>
      <c r="Y486" t="b">
        <v>0</v>
      </c>
      <c r="Z486" t="b">
        <v>0</v>
      </c>
      <c r="AA486" s="1" t="s">
        <v>54</v>
      </c>
      <c r="AB486" s="1" t="s">
        <v>55</v>
      </c>
      <c r="AC486" s="1" t="s">
        <v>42</v>
      </c>
      <c r="AD486" t="s">
        <v>850</v>
      </c>
    </row>
    <row r="487" spans="1:30" x14ac:dyDescent="0.25">
      <c r="A487">
        <v>28</v>
      </c>
      <c r="B487" s="1" t="s">
        <v>94</v>
      </c>
      <c r="C487" s="1" t="s">
        <v>110</v>
      </c>
      <c r="D487" s="1" t="s">
        <v>111</v>
      </c>
      <c r="E487" s="1" t="s">
        <v>32</v>
      </c>
      <c r="F487" s="1" t="s">
        <v>32</v>
      </c>
      <c r="G487" s="1" t="s">
        <v>442</v>
      </c>
      <c r="H487" s="1" t="s">
        <v>443</v>
      </c>
      <c r="I487" s="1" t="s">
        <v>91</v>
      </c>
      <c r="J487" s="1" t="s">
        <v>92</v>
      </c>
      <c r="K487">
        <v>27</v>
      </c>
      <c r="L487" s="1" t="s">
        <v>456</v>
      </c>
      <c r="M487" s="1" t="s">
        <v>38</v>
      </c>
      <c r="N487" t="s">
        <v>39</v>
      </c>
      <c r="O487" t="s">
        <v>39</v>
      </c>
      <c r="P487">
        <v>2850</v>
      </c>
      <c r="Q487">
        <v>0</v>
      </c>
      <c r="R487">
        <v>0.866044766505636</v>
      </c>
      <c r="S487">
        <v>5318.2275845410622</v>
      </c>
      <c r="T487" s="1" t="s">
        <v>40</v>
      </c>
      <c r="U487">
        <v>0</v>
      </c>
      <c r="V487">
        <v>0</v>
      </c>
      <c r="W487">
        <v>0.94390815849793985</v>
      </c>
      <c r="X487">
        <v>5019.9184057971006</v>
      </c>
      <c r="Y487" t="b">
        <v>0</v>
      </c>
      <c r="Z487" t="b">
        <v>0</v>
      </c>
      <c r="AA487" s="1" t="s">
        <v>66</v>
      </c>
      <c r="AB487" s="1" t="s">
        <v>66</v>
      </c>
      <c r="AC487" s="1" t="s">
        <v>73</v>
      </c>
      <c r="AD487" t="s">
        <v>66</v>
      </c>
    </row>
    <row r="488" spans="1:30" x14ac:dyDescent="0.25">
      <c r="A488">
        <v>29</v>
      </c>
      <c r="B488" s="1" t="s">
        <v>348</v>
      </c>
      <c r="C488" s="1" t="s">
        <v>349</v>
      </c>
      <c r="D488" s="1" t="s">
        <v>242</v>
      </c>
      <c r="E488" s="1" t="s">
        <v>32</v>
      </c>
      <c r="F488" s="1" t="s">
        <v>32</v>
      </c>
      <c r="G488" s="1" t="s">
        <v>442</v>
      </c>
      <c r="H488" s="1" t="s">
        <v>443</v>
      </c>
      <c r="I488" s="1" t="s">
        <v>91</v>
      </c>
      <c r="J488" s="1" t="s">
        <v>92</v>
      </c>
      <c r="K488">
        <v>27</v>
      </c>
      <c r="L488" s="1" t="s">
        <v>456</v>
      </c>
      <c r="M488" s="1" t="s">
        <v>38</v>
      </c>
      <c r="N488" t="s">
        <v>39</v>
      </c>
      <c r="O488" t="s">
        <v>39</v>
      </c>
      <c r="P488">
        <v>16000</v>
      </c>
      <c r="Q488">
        <v>0</v>
      </c>
      <c r="R488">
        <v>0.94813999999999998</v>
      </c>
      <c r="S488">
        <v>31170.239999999998</v>
      </c>
      <c r="T488" s="1" t="s">
        <v>40</v>
      </c>
      <c r="U488">
        <v>0</v>
      </c>
      <c r="V488">
        <v>0</v>
      </c>
      <c r="W488">
        <v>0.9467319674634983</v>
      </c>
      <c r="X488">
        <v>29509.862641509433</v>
      </c>
      <c r="Y488" t="b">
        <v>0</v>
      </c>
      <c r="Z488" t="b">
        <v>0</v>
      </c>
      <c r="AA488" s="1" t="s">
        <v>66</v>
      </c>
      <c r="AB488" s="1" t="s">
        <v>66</v>
      </c>
      <c r="AC488" s="1" t="s">
        <v>73</v>
      </c>
      <c r="AD488" t="s">
        <v>66</v>
      </c>
    </row>
    <row r="489" spans="1:30" x14ac:dyDescent="0.25">
      <c r="A489">
        <v>30</v>
      </c>
      <c r="B489" s="1" t="s">
        <v>356</v>
      </c>
      <c r="C489" s="1" t="s">
        <v>357</v>
      </c>
      <c r="D489" s="1" t="s">
        <v>242</v>
      </c>
      <c r="E489" s="1" t="s">
        <v>32</v>
      </c>
      <c r="F489" s="1" t="s">
        <v>32</v>
      </c>
      <c r="G489" s="1" t="s">
        <v>442</v>
      </c>
      <c r="H489" s="1" t="s">
        <v>443</v>
      </c>
      <c r="I489" s="1" t="s">
        <v>91</v>
      </c>
      <c r="J489" s="1" t="s">
        <v>92</v>
      </c>
      <c r="K489">
        <v>27</v>
      </c>
      <c r="L489" s="1" t="s">
        <v>456</v>
      </c>
      <c r="M489" s="1" t="s">
        <v>38</v>
      </c>
      <c r="N489" t="s">
        <v>39</v>
      </c>
      <c r="O489" t="s">
        <v>39</v>
      </c>
      <c r="P489">
        <v>4500</v>
      </c>
      <c r="Q489">
        <v>0</v>
      </c>
      <c r="R489">
        <v>1.1743183186951067</v>
      </c>
      <c r="S489">
        <v>9784.4324341279807</v>
      </c>
      <c r="T489" s="1" t="s">
        <v>40</v>
      </c>
      <c r="U489">
        <v>0</v>
      </c>
      <c r="V489">
        <v>0</v>
      </c>
      <c r="W489">
        <v>0.9538354569888704</v>
      </c>
      <c r="X489">
        <v>9332.7385821831886</v>
      </c>
      <c r="Y489" t="b">
        <v>0</v>
      </c>
      <c r="Z489" t="b">
        <v>0</v>
      </c>
      <c r="AA489" s="1" t="s">
        <v>66</v>
      </c>
      <c r="AB489" s="1" t="s">
        <v>66</v>
      </c>
      <c r="AC489" s="1" t="s">
        <v>73</v>
      </c>
      <c r="AD489" t="s">
        <v>66</v>
      </c>
    </row>
    <row r="490" spans="1:30" x14ac:dyDescent="0.25">
      <c r="A490">
        <v>31</v>
      </c>
      <c r="B490" s="1" t="s">
        <v>361</v>
      </c>
      <c r="C490" s="1" t="s">
        <v>363</v>
      </c>
      <c r="D490" s="1" t="s">
        <v>364</v>
      </c>
      <c r="E490" s="1" t="s">
        <v>32</v>
      </c>
      <c r="F490" s="1" t="s">
        <v>32</v>
      </c>
      <c r="G490" s="1" t="s">
        <v>442</v>
      </c>
      <c r="H490" s="1" t="s">
        <v>443</v>
      </c>
      <c r="I490" s="1" t="s">
        <v>91</v>
      </c>
      <c r="J490" s="1" t="s">
        <v>92</v>
      </c>
      <c r="K490">
        <v>27</v>
      </c>
      <c r="L490" s="1" t="s">
        <v>456</v>
      </c>
      <c r="M490" s="1" t="s">
        <v>38</v>
      </c>
      <c r="N490" t="s">
        <v>39</v>
      </c>
      <c r="O490" t="s">
        <v>39</v>
      </c>
      <c r="P490">
        <v>4950</v>
      </c>
      <c r="Q490">
        <v>0</v>
      </c>
      <c r="R490">
        <v>0.79719658580413277</v>
      </c>
      <c r="S490">
        <v>8896.1230997304574</v>
      </c>
      <c r="T490" s="1" t="s">
        <v>40</v>
      </c>
      <c r="U490">
        <v>1</v>
      </c>
      <c r="V490">
        <v>0</v>
      </c>
      <c r="W490">
        <v>0.9400083928258437</v>
      </c>
      <c r="X490">
        <v>8362.4303773584907</v>
      </c>
      <c r="Y490" t="b">
        <v>0</v>
      </c>
      <c r="Z490" t="b">
        <v>0</v>
      </c>
      <c r="AA490" s="1" t="s">
        <v>62</v>
      </c>
      <c r="AB490" s="1" t="s">
        <v>55</v>
      </c>
      <c r="AC490" s="1" t="s">
        <v>73</v>
      </c>
      <c r="AD490" t="s">
        <v>850</v>
      </c>
    </row>
    <row r="491" spans="1:30" x14ac:dyDescent="0.25">
      <c r="A491">
        <v>31</v>
      </c>
      <c r="B491" s="1" t="s">
        <v>361</v>
      </c>
      <c r="C491" s="1" t="s">
        <v>365</v>
      </c>
      <c r="D491" s="1" t="s">
        <v>71</v>
      </c>
      <c r="E491" s="1" t="s">
        <v>32</v>
      </c>
      <c r="F491" s="1" t="s">
        <v>32</v>
      </c>
      <c r="G491" s="1" t="s">
        <v>442</v>
      </c>
      <c r="H491" s="1" t="s">
        <v>443</v>
      </c>
      <c r="I491" s="1" t="s">
        <v>91</v>
      </c>
      <c r="J491" s="1" t="s">
        <v>92</v>
      </c>
      <c r="K491">
        <v>27</v>
      </c>
      <c r="L491" s="1" t="s">
        <v>456</v>
      </c>
      <c r="M491" s="1" t="s">
        <v>38</v>
      </c>
      <c r="N491" t="s">
        <v>39</v>
      </c>
      <c r="O491" t="s">
        <v>39</v>
      </c>
      <c r="P491">
        <v>2500</v>
      </c>
      <c r="Q491">
        <v>0</v>
      </c>
      <c r="R491">
        <v>0.81872757111597372</v>
      </c>
      <c r="S491">
        <v>4546.8189277899337</v>
      </c>
      <c r="T491" s="1" t="s">
        <v>40</v>
      </c>
      <c r="U491">
        <v>1</v>
      </c>
      <c r="V491">
        <v>0</v>
      </c>
      <c r="W491">
        <v>0.93984300226731721</v>
      </c>
      <c r="X491">
        <v>4273.2959518599555</v>
      </c>
      <c r="Y491" t="b">
        <v>0</v>
      </c>
      <c r="Z491" t="b">
        <v>0</v>
      </c>
      <c r="AA491" s="1" t="s">
        <v>62</v>
      </c>
      <c r="AB491" s="1" t="s">
        <v>55</v>
      </c>
      <c r="AC491" s="1" t="s">
        <v>73</v>
      </c>
      <c r="AD491" t="s">
        <v>850</v>
      </c>
    </row>
    <row r="492" spans="1:30" x14ac:dyDescent="0.25">
      <c r="A492">
        <v>33</v>
      </c>
      <c r="B492" s="1" t="s">
        <v>116</v>
      </c>
      <c r="C492" s="1" t="s">
        <v>117</v>
      </c>
      <c r="D492" s="1" t="s">
        <v>118</v>
      </c>
      <c r="E492" s="1" t="s">
        <v>32</v>
      </c>
      <c r="F492" s="1" t="s">
        <v>32</v>
      </c>
      <c r="G492" s="1" t="s">
        <v>442</v>
      </c>
      <c r="H492" s="1" t="s">
        <v>443</v>
      </c>
      <c r="I492" s="1" t="s">
        <v>91</v>
      </c>
      <c r="J492" s="1" t="s">
        <v>92</v>
      </c>
      <c r="K492">
        <v>27</v>
      </c>
      <c r="L492" s="1" t="s">
        <v>456</v>
      </c>
      <c r="M492" s="1" t="s">
        <v>38</v>
      </c>
      <c r="N492" t="s">
        <v>39</v>
      </c>
      <c r="O492" t="s">
        <v>39</v>
      </c>
      <c r="P492">
        <v>10500</v>
      </c>
      <c r="Q492">
        <v>0</v>
      </c>
      <c r="R492">
        <v>0.94422281481481474</v>
      </c>
      <c r="S492">
        <v>20414.339555555554</v>
      </c>
      <c r="T492" s="1" t="s">
        <v>40</v>
      </c>
      <c r="U492">
        <v>0</v>
      </c>
      <c r="V492">
        <v>0</v>
      </c>
      <c r="W492">
        <v>0.93904067084522547</v>
      </c>
      <c r="X492">
        <v>19169.895111111109</v>
      </c>
      <c r="Y492" t="b">
        <v>1</v>
      </c>
      <c r="Z492" t="b">
        <v>0</v>
      </c>
      <c r="AA492" s="1" t="s">
        <v>66</v>
      </c>
      <c r="AB492" s="1" t="s">
        <v>66</v>
      </c>
      <c r="AC492" s="1" t="s">
        <v>73</v>
      </c>
      <c r="AD492" t="s">
        <v>66</v>
      </c>
    </row>
    <row r="493" spans="1:30" x14ac:dyDescent="0.25">
      <c r="A493">
        <v>36</v>
      </c>
      <c r="B493" s="1" t="s">
        <v>128</v>
      </c>
      <c r="C493" s="1" t="s">
        <v>140</v>
      </c>
      <c r="D493" s="1" t="s">
        <v>141</v>
      </c>
      <c r="E493" s="1" t="s">
        <v>32</v>
      </c>
      <c r="F493" s="1" t="s">
        <v>32</v>
      </c>
      <c r="G493" s="1" t="s">
        <v>442</v>
      </c>
      <c r="H493" s="1" t="s">
        <v>443</v>
      </c>
      <c r="I493" s="1" t="s">
        <v>91</v>
      </c>
      <c r="J493" s="1" t="s">
        <v>92</v>
      </c>
      <c r="K493">
        <v>27</v>
      </c>
      <c r="L493" s="1" t="s">
        <v>456</v>
      </c>
      <c r="M493" s="1" t="s">
        <v>38</v>
      </c>
      <c r="N493" t="s">
        <v>39</v>
      </c>
      <c r="O493" t="s">
        <v>39</v>
      </c>
      <c r="P493">
        <v>6500</v>
      </c>
      <c r="Q493">
        <v>0</v>
      </c>
      <c r="R493">
        <v>0.61699555675238993</v>
      </c>
      <c r="S493">
        <v>10510.471118890535</v>
      </c>
      <c r="T493" s="1" t="s">
        <v>40</v>
      </c>
      <c r="U493">
        <v>0</v>
      </c>
      <c r="V493">
        <v>0</v>
      </c>
      <c r="W493">
        <v>0.93616125644417425</v>
      </c>
      <c r="X493">
        <v>9839.4958484807685</v>
      </c>
      <c r="Y493" t="b">
        <v>0</v>
      </c>
      <c r="Z493" t="b">
        <v>0</v>
      </c>
      <c r="AA493" s="1" t="s">
        <v>66</v>
      </c>
      <c r="AB493" s="1" t="s">
        <v>66</v>
      </c>
      <c r="AC493" s="1" t="s">
        <v>73</v>
      </c>
      <c r="AD493" t="s">
        <v>66</v>
      </c>
    </row>
    <row r="494" spans="1:30" x14ac:dyDescent="0.25">
      <c r="A494">
        <v>36</v>
      </c>
      <c r="B494" s="1" t="s">
        <v>128</v>
      </c>
      <c r="C494" s="1" t="s">
        <v>382</v>
      </c>
      <c r="D494" s="1" t="s">
        <v>329</v>
      </c>
      <c r="E494" s="1" t="s">
        <v>32</v>
      </c>
      <c r="F494" s="1" t="s">
        <v>32</v>
      </c>
      <c r="G494" s="1" t="s">
        <v>442</v>
      </c>
      <c r="H494" s="1" t="s">
        <v>443</v>
      </c>
      <c r="I494" s="1" t="s">
        <v>91</v>
      </c>
      <c r="J494" s="1" t="s">
        <v>92</v>
      </c>
      <c r="K494">
        <v>27</v>
      </c>
      <c r="L494" s="1" t="s">
        <v>456</v>
      </c>
      <c r="M494" s="1" t="s">
        <v>38</v>
      </c>
      <c r="N494" t="s">
        <v>39</v>
      </c>
      <c r="O494" t="s">
        <v>39</v>
      </c>
      <c r="P494">
        <v>800</v>
      </c>
      <c r="Q494">
        <v>0</v>
      </c>
      <c r="R494">
        <v>0.62393232597184556</v>
      </c>
      <c r="S494">
        <v>1299.1458607774764</v>
      </c>
      <c r="T494" s="1" t="s">
        <v>40</v>
      </c>
      <c r="U494">
        <v>0</v>
      </c>
      <c r="V494">
        <v>0</v>
      </c>
      <c r="W494">
        <v>0.93637719669657682</v>
      </c>
      <c r="X494">
        <v>1216.4905592147745</v>
      </c>
      <c r="Y494" t="b">
        <v>0</v>
      </c>
      <c r="Z494" t="b">
        <v>0</v>
      </c>
      <c r="AA494" s="1" t="s">
        <v>66</v>
      </c>
      <c r="AB494" s="1" t="s">
        <v>66</v>
      </c>
      <c r="AC494" s="1" t="s">
        <v>73</v>
      </c>
      <c r="AD494" t="s">
        <v>66</v>
      </c>
    </row>
    <row r="495" spans="1:30" x14ac:dyDescent="0.25">
      <c r="A495">
        <v>1</v>
      </c>
      <c r="B495" s="1" t="s">
        <v>184</v>
      </c>
      <c r="C495" s="1" t="s">
        <v>185</v>
      </c>
      <c r="D495" s="1" t="s">
        <v>186</v>
      </c>
      <c r="E495" s="1" t="s">
        <v>408</v>
      </c>
      <c r="F495" s="1" t="s">
        <v>409</v>
      </c>
      <c r="G495" s="1" t="s">
        <v>457</v>
      </c>
      <c r="H495" s="1" t="s">
        <v>458</v>
      </c>
      <c r="I495" s="1" t="s">
        <v>106</v>
      </c>
      <c r="J495" s="1" t="s">
        <v>107</v>
      </c>
      <c r="K495">
        <v>47</v>
      </c>
      <c r="L495" s="1" t="s">
        <v>459</v>
      </c>
      <c r="M495" s="1" t="s">
        <v>460</v>
      </c>
      <c r="N495">
        <v>1</v>
      </c>
      <c r="O495">
        <v>750</v>
      </c>
      <c r="P495">
        <v>750</v>
      </c>
      <c r="Q495">
        <v>1206.6834357025937</v>
      </c>
      <c r="R495">
        <v>0.60891124760345805</v>
      </c>
      <c r="S495">
        <v>1206.6834357025937</v>
      </c>
      <c r="T495" s="1" t="s">
        <v>40</v>
      </c>
      <c r="U495">
        <v>1</v>
      </c>
      <c r="V495">
        <v>1</v>
      </c>
      <c r="W495">
        <v>0.9378359002748603</v>
      </c>
      <c r="X495">
        <v>1131.6710462689034</v>
      </c>
      <c r="Y495" t="b">
        <v>0</v>
      </c>
      <c r="Z495" t="b">
        <v>0</v>
      </c>
      <c r="AA495" s="1" t="s">
        <v>62</v>
      </c>
      <c r="AB495" s="1" t="s">
        <v>173</v>
      </c>
      <c r="AC495" s="1" t="s">
        <v>42</v>
      </c>
      <c r="AD495" t="s">
        <v>850</v>
      </c>
    </row>
    <row r="496" spans="1:30" x14ac:dyDescent="0.25">
      <c r="A496">
        <v>7</v>
      </c>
      <c r="B496" s="1" t="s">
        <v>29</v>
      </c>
      <c r="C496" s="1" t="s">
        <v>30</v>
      </c>
      <c r="D496" s="1" t="s">
        <v>31</v>
      </c>
      <c r="E496" s="1" t="s">
        <v>32</v>
      </c>
      <c r="F496" s="1" t="s">
        <v>32</v>
      </c>
      <c r="G496" s="1" t="s">
        <v>461</v>
      </c>
      <c r="H496" s="1" t="s">
        <v>462</v>
      </c>
      <c r="I496" s="1" t="s">
        <v>106</v>
      </c>
      <c r="J496" s="1" t="s">
        <v>107</v>
      </c>
      <c r="K496">
        <v>378</v>
      </c>
      <c r="L496" s="1" t="s">
        <v>463</v>
      </c>
      <c r="M496" s="1" t="s">
        <v>38</v>
      </c>
      <c r="N496" t="s">
        <v>39</v>
      </c>
      <c r="O496" t="s">
        <v>39</v>
      </c>
      <c r="P496">
        <v>1500</v>
      </c>
      <c r="Q496">
        <v>0</v>
      </c>
      <c r="R496">
        <v>0.61163824655979571</v>
      </c>
      <c r="S496">
        <v>2417.4573698396939</v>
      </c>
      <c r="T496" s="1" t="s">
        <v>40</v>
      </c>
      <c r="U496">
        <v>1</v>
      </c>
      <c r="V496">
        <v>1</v>
      </c>
      <c r="W496">
        <v>0.93750240967821841</v>
      </c>
      <c r="X496">
        <v>2266.3721095190813</v>
      </c>
      <c r="Y496" t="b">
        <v>0</v>
      </c>
      <c r="Z496" t="b">
        <v>0</v>
      </c>
      <c r="AA496" s="1" t="s">
        <v>41</v>
      </c>
      <c r="AB496" s="1" t="s">
        <v>31</v>
      </c>
      <c r="AC496" s="1" t="s">
        <v>42</v>
      </c>
      <c r="AD496" t="s">
        <v>850</v>
      </c>
    </row>
    <row r="497" spans="1:30" x14ac:dyDescent="0.25">
      <c r="A497">
        <v>7</v>
      </c>
      <c r="B497" s="1" t="s">
        <v>29</v>
      </c>
      <c r="C497" s="1" t="s">
        <v>30</v>
      </c>
      <c r="D497" s="1" t="s">
        <v>31</v>
      </c>
      <c r="E497" s="1" t="s">
        <v>32</v>
      </c>
      <c r="F497" s="1" t="s">
        <v>32</v>
      </c>
      <c r="G497" s="1" t="s">
        <v>461</v>
      </c>
      <c r="H497" s="1" t="s">
        <v>462</v>
      </c>
      <c r="I497" s="1" t="s">
        <v>106</v>
      </c>
      <c r="J497" s="1" t="s">
        <v>107</v>
      </c>
      <c r="K497">
        <v>381</v>
      </c>
      <c r="L497" s="1" t="s">
        <v>464</v>
      </c>
      <c r="M497" s="1" t="s">
        <v>38</v>
      </c>
      <c r="N497" t="s">
        <v>39</v>
      </c>
      <c r="O497" t="s">
        <v>39</v>
      </c>
      <c r="P497">
        <v>750</v>
      </c>
      <c r="Q497">
        <v>0</v>
      </c>
      <c r="R497">
        <v>0.61163824655979571</v>
      </c>
      <c r="S497">
        <v>1208.728684919847</v>
      </c>
      <c r="T497" s="1" t="s">
        <v>40</v>
      </c>
      <c r="U497">
        <v>1</v>
      </c>
      <c r="V497">
        <v>1</v>
      </c>
      <c r="W497">
        <v>0.93750240967821841</v>
      </c>
      <c r="X497">
        <v>1133.1860547595406</v>
      </c>
      <c r="Y497" t="b">
        <v>0</v>
      </c>
      <c r="Z497" t="b">
        <v>0</v>
      </c>
      <c r="AA497" s="1" t="s">
        <v>41</v>
      </c>
      <c r="AB497" s="1" t="s">
        <v>31</v>
      </c>
      <c r="AC497" s="1" t="s">
        <v>42</v>
      </c>
      <c r="AD497" t="s">
        <v>850</v>
      </c>
    </row>
    <row r="498" spans="1:30" x14ac:dyDescent="0.25">
      <c r="A498">
        <v>32</v>
      </c>
      <c r="B498" s="1" t="s">
        <v>181</v>
      </c>
      <c r="C498" s="1" t="s">
        <v>182</v>
      </c>
      <c r="D498" s="1" t="s">
        <v>183</v>
      </c>
      <c r="E498" s="1" t="s">
        <v>32</v>
      </c>
      <c r="F498" s="1" t="s">
        <v>32</v>
      </c>
      <c r="G498" s="1" t="s">
        <v>457</v>
      </c>
      <c r="H498" s="1" t="s">
        <v>458</v>
      </c>
      <c r="I498" s="1" t="s">
        <v>91</v>
      </c>
      <c r="J498" s="1" t="s">
        <v>92</v>
      </c>
      <c r="K498">
        <v>191</v>
      </c>
      <c r="L498" s="1" t="s">
        <v>465</v>
      </c>
      <c r="M498" s="1" t="s">
        <v>38</v>
      </c>
      <c r="N498" t="s">
        <v>39</v>
      </c>
      <c r="O498" t="s">
        <v>39</v>
      </c>
      <c r="P498">
        <v>2600</v>
      </c>
      <c r="Q498">
        <v>0</v>
      </c>
      <c r="R498">
        <v>1.0422144716293598</v>
      </c>
      <c r="S498">
        <v>5309.7576262363364</v>
      </c>
      <c r="T498" s="1" t="s">
        <v>40</v>
      </c>
      <c r="U498">
        <v>0</v>
      </c>
      <c r="V498">
        <v>0</v>
      </c>
      <c r="W498">
        <v>0.94901982975681953</v>
      </c>
      <c r="X498">
        <v>5039.0652785007824</v>
      </c>
      <c r="Y498" t="b">
        <v>0</v>
      </c>
      <c r="Z498" t="b">
        <v>0</v>
      </c>
      <c r="AA498" s="1" t="s">
        <v>66</v>
      </c>
      <c r="AB498" s="1" t="s">
        <v>66</v>
      </c>
      <c r="AC498" s="1" t="s">
        <v>73</v>
      </c>
      <c r="AD498" t="s">
        <v>66</v>
      </c>
    </row>
    <row r="499" spans="1:30" x14ac:dyDescent="0.25">
      <c r="A499">
        <v>37</v>
      </c>
      <c r="B499" s="1" t="s">
        <v>384</v>
      </c>
      <c r="C499" s="1" t="s">
        <v>386</v>
      </c>
      <c r="D499" s="1" t="s">
        <v>387</v>
      </c>
      <c r="E499" s="1" t="s">
        <v>32</v>
      </c>
      <c r="F499" s="1" t="s">
        <v>32</v>
      </c>
      <c r="G499" s="1" t="s">
        <v>457</v>
      </c>
      <c r="H499" s="1" t="s">
        <v>458</v>
      </c>
      <c r="I499" s="1" t="s">
        <v>91</v>
      </c>
      <c r="J499" s="1" t="s">
        <v>92</v>
      </c>
      <c r="K499">
        <v>191</v>
      </c>
      <c r="L499" s="1" t="s">
        <v>465</v>
      </c>
      <c r="M499" s="1" t="s">
        <v>38</v>
      </c>
      <c r="N499" t="s">
        <v>39</v>
      </c>
      <c r="O499" t="s">
        <v>39</v>
      </c>
      <c r="P499">
        <v>1500</v>
      </c>
      <c r="Q499">
        <v>0</v>
      </c>
      <c r="R499">
        <v>0.75154405594405604</v>
      </c>
      <c r="S499">
        <v>2627.3160839160842</v>
      </c>
      <c r="T499" s="1" t="s">
        <v>40</v>
      </c>
      <c r="U499">
        <v>0</v>
      </c>
      <c r="V499">
        <v>1</v>
      </c>
      <c r="W499">
        <v>0.94011277961343198</v>
      </c>
      <c r="X499">
        <v>2469.9734265734269</v>
      </c>
      <c r="Y499" t="b">
        <v>0</v>
      </c>
      <c r="Z499" t="b">
        <v>0</v>
      </c>
      <c r="AA499" s="1" t="s">
        <v>66</v>
      </c>
      <c r="AB499" s="1" t="s">
        <v>66</v>
      </c>
      <c r="AC499" s="1" t="s">
        <v>42</v>
      </c>
      <c r="AD499" t="s">
        <v>66</v>
      </c>
    </row>
    <row r="500" spans="1:30" x14ac:dyDescent="0.25">
      <c r="A500">
        <v>9</v>
      </c>
      <c r="B500" s="1" t="s">
        <v>240</v>
      </c>
      <c r="C500" s="1" t="s">
        <v>32</v>
      </c>
      <c r="D500" s="1" t="s">
        <v>32</v>
      </c>
      <c r="E500" s="1" t="s">
        <v>32</v>
      </c>
      <c r="F500" s="1" t="s">
        <v>32</v>
      </c>
      <c r="G500" s="1" t="s">
        <v>457</v>
      </c>
      <c r="H500" s="1" t="s">
        <v>458</v>
      </c>
      <c r="I500" s="1" t="s">
        <v>106</v>
      </c>
      <c r="J500" s="1" t="s">
        <v>107</v>
      </c>
      <c r="K500">
        <v>270</v>
      </c>
      <c r="L500" s="1" t="s">
        <v>466</v>
      </c>
      <c r="M500" s="1" t="s">
        <v>38</v>
      </c>
      <c r="N500" t="s">
        <v>39</v>
      </c>
      <c r="O500" t="s">
        <v>39</v>
      </c>
      <c r="P500">
        <v>1500</v>
      </c>
      <c r="Q500">
        <v>0</v>
      </c>
      <c r="R500">
        <v>0.61021334565375218</v>
      </c>
      <c r="S500">
        <v>2415.3200184806283</v>
      </c>
      <c r="T500" s="1" t="s">
        <v>40</v>
      </c>
      <c r="U500">
        <v>0</v>
      </c>
      <c r="V500">
        <v>1</v>
      </c>
      <c r="W500">
        <v>0.93769557849786533</v>
      </c>
      <c r="X500">
        <v>2264.8349019866673</v>
      </c>
      <c r="Y500" t="b">
        <v>1</v>
      </c>
      <c r="Z500" t="b">
        <v>0</v>
      </c>
      <c r="AA500" s="1" t="s">
        <v>66</v>
      </c>
      <c r="AB500" s="1" t="s">
        <v>66</v>
      </c>
      <c r="AC500" s="1" t="s">
        <v>42</v>
      </c>
      <c r="AD500" t="s">
        <v>66</v>
      </c>
    </row>
    <row r="501" spans="1:30" x14ac:dyDescent="0.25">
      <c r="A501">
        <v>32</v>
      </c>
      <c r="B501" s="1" t="s">
        <v>181</v>
      </c>
      <c r="C501" s="1" t="s">
        <v>369</v>
      </c>
      <c r="D501" s="1" t="s">
        <v>242</v>
      </c>
      <c r="E501" s="1" t="s">
        <v>32</v>
      </c>
      <c r="F501" s="1" t="s">
        <v>32</v>
      </c>
      <c r="G501" s="1" t="s">
        <v>457</v>
      </c>
      <c r="H501" s="1" t="s">
        <v>458</v>
      </c>
      <c r="I501" s="1" t="s">
        <v>91</v>
      </c>
      <c r="J501" s="1" t="s">
        <v>92</v>
      </c>
      <c r="K501">
        <v>189</v>
      </c>
      <c r="L501" s="1" t="s">
        <v>467</v>
      </c>
      <c r="M501" s="1" t="s">
        <v>38</v>
      </c>
      <c r="N501" t="s">
        <v>39</v>
      </c>
      <c r="O501" t="s">
        <v>39</v>
      </c>
      <c r="P501">
        <v>350</v>
      </c>
      <c r="Q501">
        <v>0</v>
      </c>
      <c r="R501">
        <v>1.080215611814346</v>
      </c>
      <c r="S501">
        <v>728.07546413502098</v>
      </c>
      <c r="T501" s="1" t="s">
        <v>40</v>
      </c>
      <c r="U501">
        <v>0</v>
      </c>
      <c r="V501">
        <v>0</v>
      </c>
      <c r="W501">
        <v>0.94929120257130117</v>
      </c>
      <c r="X501">
        <v>691.15563291139233</v>
      </c>
      <c r="Y501" t="b">
        <v>0</v>
      </c>
      <c r="Z501" t="b">
        <v>0</v>
      </c>
      <c r="AA501" s="1" t="s">
        <v>66</v>
      </c>
      <c r="AB501" s="1" t="s">
        <v>66</v>
      </c>
      <c r="AC501" s="1" t="s">
        <v>73</v>
      </c>
      <c r="AD501" t="s">
        <v>66</v>
      </c>
    </row>
    <row r="502" spans="1:30" x14ac:dyDescent="0.25">
      <c r="A502">
        <v>12</v>
      </c>
      <c r="B502" s="1" t="s">
        <v>63</v>
      </c>
      <c r="C502" s="1" t="s">
        <v>284</v>
      </c>
      <c r="D502" s="1" t="s">
        <v>105</v>
      </c>
      <c r="E502" s="1" t="s">
        <v>32</v>
      </c>
      <c r="F502" s="1" t="s">
        <v>32</v>
      </c>
      <c r="G502" s="1" t="s">
        <v>457</v>
      </c>
      <c r="H502" s="1" t="s">
        <v>458</v>
      </c>
      <c r="I502" s="1" t="s">
        <v>91</v>
      </c>
      <c r="J502" s="1" t="s">
        <v>92</v>
      </c>
      <c r="K502">
        <v>81</v>
      </c>
      <c r="L502" s="1" t="s">
        <v>468</v>
      </c>
      <c r="M502" s="1" t="s">
        <v>38</v>
      </c>
      <c r="N502" t="s">
        <v>39</v>
      </c>
      <c r="O502" t="s">
        <v>39</v>
      </c>
      <c r="P502">
        <v>500</v>
      </c>
      <c r="Q502">
        <v>0</v>
      </c>
      <c r="R502">
        <v>0.61017403715802609</v>
      </c>
      <c r="S502">
        <v>805.08701857901315</v>
      </c>
      <c r="T502" s="1" t="s">
        <v>40</v>
      </c>
      <c r="U502">
        <v>0</v>
      </c>
      <c r="V502">
        <v>1</v>
      </c>
      <c r="W502">
        <v>0.93768980778685429</v>
      </c>
      <c r="X502">
        <v>754.92189170304641</v>
      </c>
      <c r="Y502" t="b">
        <v>0</v>
      </c>
      <c r="Z502" t="b">
        <v>0</v>
      </c>
      <c r="AA502" s="1" t="s">
        <v>66</v>
      </c>
      <c r="AB502" s="1" t="s">
        <v>66</v>
      </c>
      <c r="AC502" s="1" t="s">
        <v>42</v>
      </c>
      <c r="AD502" t="s">
        <v>66</v>
      </c>
    </row>
    <row r="503" spans="1:30" x14ac:dyDescent="0.25">
      <c r="A503">
        <v>12</v>
      </c>
      <c r="B503" s="1" t="s">
        <v>63</v>
      </c>
      <c r="C503" s="1" t="s">
        <v>174</v>
      </c>
      <c r="D503" s="1" t="s">
        <v>175</v>
      </c>
      <c r="E503" s="1" t="s">
        <v>32</v>
      </c>
      <c r="F503" s="1" t="s">
        <v>32</v>
      </c>
      <c r="G503" s="1" t="s">
        <v>457</v>
      </c>
      <c r="H503" s="1" t="s">
        <v>458</v>
      </c>
      <c r="I503" s="1" t="s">
        <v>91</v>
      </c>
      <c r="J503" s="1" t="s">
        <v>92</v>
      </c>
      <c r="K503">
        <v>82</v>
      </c>
      <c r="L503" s="1" t="s">
        <v>469</v>
      </c>
      <c r="M503" s="1" t="s">
        <v>38</v>
      </c>
      <c r="N503" t="s">
        <v>39</v>
      </c>
      <c r="O503" t="s">
        <v>39</v>
      </c>
      <c r="P503">
        <v>1400</v>
      </c>
      <c r="Q503">
        <v>0</v>
      </c>
      <c r="R503">
        <v>0.69757877813504821</v>
      </c>
      <c r="S503">
        <v>2376.6102893890675</v>
      </c>
      <c r="T503" s="1" t="s">
        <v>40</v>
      </c>
      <c r="U503">
        <v>0</v>
      </c>
      <c r="V503">
        <v>1</v>
      </c>
      <c r="W503">
        <v>0.92423481902539462</v>
      </c>
      <c r="X503">
        <v>2196.5459807073953</v>
      </c>
      <c r="Y503" t="b">
        <v>0</v>
      </c>
      <c r="Z503" t="b">
        <v>0</v>
      </c>
      <c r="AA503" s="1" t="s">
        <v>66</v>
      </c>
      <c r="AB503" s="1" t="s">
        <v>66</v>
      </c>
      <c r="AC503" s="1" t="s">
        <v>42</v>
      </c>
      <c r="AD503" t="s">
        <v>66</v>
      </c>
    </row>
    <row r="504" spans="1:30" x14ac:dyDescent="0.25">
      <c r="A504">
        <v>4</v>
      </c>
      <c r="B504" s="1" t="s">
        <v>131</v>
      </c>
      <c r="C504" s="1" t="s">
        <v>132</v>
      </c>
      <c r="D504" s="1" t="s">
        <v>133</v>
      </c>
      <c r="E504" s="1" t="s">
        <v>32</v>
      </c>
      <c r="F504" s="1" t="s">
        <v>32</v>
      </c>
      <c r="G504" s="1" t="s">
        <v>457</v>
      </c>
      <c r="H504" s="1" t="s">
        <v>458</v>
      </c>
      <c r="I504" s="1" t="s">
        <v>91</v>
      </c>
      <c r="J504" s="1" t="s">
        <v>92</v>
      </c>
      <c r="K504">
        <v>24</v>
      </c>
      <c r="L504" s="1" t="s">
        <v>470</v>
      </c>
      <c r="M504" s="1" t="s">
        <v>38</v>
      </c>
      <c r="N504" t="s">
        <v>39</v>
      </c>
      <c r="O504" t="s">
        <v>39</v>
      </c>
      <c r="P504">
        <v>2200</v>
      </c>
      <c r="Q504">
        <v>0</v>
      </c>
      <c r="R504">
        <v>0.61530311890838207</v>
      </c>
      <c r="S504">
        <v>3553.6668615984408</v>
      </c>
      <c r="T504" s="1" t="s">
        <v>40</v>
      </c>
      <c r="U504">
        <v>0</v>
      </c>
      <c r="V504">
        <v>1</v>
      </c>
      <c r="W504">
        <v>0.93664397716528258</v>
      </c>
      <c r="X504">
        <v>3328.5206627680313</v>
      </c>
      <c r="Y504" t="b">
        <v>0</v>
      </c>
      <c r="Z504" t="b">
        <v>0</v>
      </c>
      <c r="AA504" s="1" t="s">
        <v>66</v>
      </c>
      <c r="AB504" s="1" t="s">
        <v>66</v>
      </c>
      <c r="AC504" s="1" t="s">
        <v>42</v>
      </c>
      <c r="AD504" t="s">
        <v>66</v>
      </c>
    </row>
    <row r="505" spans="1:30" x14ac:dyDescent="0.25">
      <c r="A505">
        <v>5</v>
      </c>
      <c r="B505" s="1" t="s">
        <v>145</v>
      </c>
      <c r="C505" s="1" t="s">
        <v>146</v>
      </c>
      <c r="D505" s="1" t="s">
        <v>44</v>
      </c>
      <c r="E505" s="1" t="s">
        <v>32</v>
      </c>
      <c r="F505" s="1" t="s">
        <v>32</v>
      </c>
      <c r="G505" s="1" t="s">
        <v>457</v>
      </c>
      <c r="H505" s="1" t="s">
        <v>458</v>
      </c>
      <c r="I505" s="1" t="s">
        <v>91</v>
      </c>
      <c r="J505" s="1" t="s">
        <v>92</v>
      </c>
      <c r="K505">
        <v>24</v>
      </c>
      <c r="L505" s="1" t="s">
        <v>470</v>
      </c>
      <c r="M505" s="1" t="s">
        <v>38</v>
      </c>
      <c r="N505" t="s">
        <v>39</v>
      </c>
      <c r="O505" t="s">
        <v>39</v>
      </c>
      <c r="P505">
        <v>2500</v>
      </c>
      <c r="Q505">
        <v>0</v>
      </c>
      <c r="R505">
        <v>0.61426500237004267</v>
      </c>
      <c r="S505">
        <v>4035.6625059251069</v>
      </c>
      <c r="T505" s="1" t="s">
        <v>40</v>
      </c>
      <c r="U505">
        <v>0</v>
      </c>
      <c r="V505">
        <v>1</v>
      </c>
      <c r="W505">
        <v>0.93735736075285181</v>
      </c>
      <c r="X505">
        <v>3782.8579554431985</v>
      </c>
      <c r="Y505" t="b">
        <v>0</v>
      </c>
      <c r="Z505" t="b">
        <v>0</v>
      </c>
      <c r="AA505" s="1" t="s">
        <v>66</v>
      </c>
      <c r="AB505" s="1" t="s">
        <v>66</v>
      </c>
      <c r="AC505" s="1" t="s">
        <v>42</v>
      </c>
      <c r="AD505" t="s">
        <v>66</v>
      </c>
    </row>
    <row r="506" spans="1:30" x14ac:dyDescent="0.25">
      <c r="A506">
        <v>6</v>
      </c>
      <c r="B506" s="1" t="s">
        <v>112</v>
      </c>
      <c r="C506" s="1" t="s">
        <v>113</v>
      </c>
      <c r="D506" s="1" t="s">
        <v>114</v>
      </c>
      <c r="E506" s="1" t="s">
        <v>32</v>
      </c>
      <c r="F506" s="1" t="s">
        <v>32</v>
      </c>
      <c r="G506" s="1" t="s">
        <v>457</v>
      </c>
      <c r="H506" s="1" t="s">
        <v>458</v>
      </c>
      <c r="I506" s="1" t="s">
        <v>91</v>
      </c>
      <c r="J506" s="1" t="s">
        <v>92</v>
      </c>
      <c r="K506">
        <v>24</v>
      </c>
      <c r="L506" s="1" t="s">
        <v>470</v>
      </c>
      <c r="M506" s="1" t="s">
        <v>38</v>
      </c>
      <c r="N506" t="s">
        <v>39</v>
      </c>
      <c r="O506" t="s">
        <v>39</v>
      </c>
      <c r="P506">
        <v>1650</v>
      </c>
      <c r="Q506">
        <v>0</v>
      </c>
      <c r="R506">
        <v>0.6505859259259259</v>
      </c>
      <c r="S506">
        <v>2723.4667777777777</v>
      </c>
      <c r="T506" s="1" t="s">
        <v>40</v>
      </c>
      <c r="U506">
        <v>0</v>
      </c>
      <c r="V506">
        <v>1</v>
      </c>
      <c r="W506">
        <v>0.93268383707513969</v>
      </c>
      <c r="X506">
        <v>2540.1334444444446</v>
      </c>
      <c r="Y506" t="b">
        <v>1</v>
      </c>
      <c r="Z506" t="b">
        <v>0</v>
      </c>
      <c r="AA506" s="1" t="s">
        <v>66</v>
      </c>
      <c r="AB506" s="1" t="s">
        <v>66</v>
      </c>
      <c r="AC506" s="1" t="s">
        <v>42</v>
      </c>
      <c r="AD506" t="s">
        <v>66</v>
      </c>
    </row>
    <row r="507" spans="1:30" x14ac:dyDescent="0.25">
      <c r="A507">
        <v>36</v>
      </c>
      <c r="B507" s="1" t="s">
        <v>128</v>
      </c>
      <c r="C507" s="1" t="s">
        <v>382</v>
      </c>
      <c r="D507" s="1" t="s">
        <v>329</v>
      </c>
      <c r="E507" s="1" t="s">
        <v>32</v>
      </c>
      <c r="F507" s="1" t="s">
        <v>32</v>
      </c>
      <c r="G507" s="1" t="s">
        <v>457</v>
      </c>
      <c r="H507" s="1" t="s">
        <v>458</v>
      </c>
      <c r="I507" s="1" t="s">
        <v>91</v>
      </c>
      <c r="J507" s="1" t="s">
        <v>92</v>
      </c>
      <c r="K507">
        <v>24</v>
      </c>
      <c r="L507" s="1" t="s">
        <v>470</v>
      </c>
      <c r="M507" s="1" t="s">
        <v>38</v>
      </c>
      <c r="N507" t="s">
        <v>39</v>
      </c>
      <c r="O507" t="s">
        <v>39</v>
      </c>
      <c r="P507">
        <v>1050</v>
      </c>
      <c r="Q507">
        <v>0</v>
      </c>
      <c r="R507">
        <v>0.62393232597184556</v>
      </c>
      <c r="S507">
        <v>1705.1289422704376</v>
      </c>
      <c r="T507" s="1" t="s">
        <v>40</v>
      </c>
      <c r="U507">
        <v>0</v>
      </c>
      <c r="V507">
        <v>0</v>
      </c>
      <c r="W507">
        <v>0.93637719669657682</v>
      </c>
      <c r="X507">
        <v>1596.6438589693917</v>
      </c>
      <c r="Y507" t="b">
        <v>0</v>
      </c>
      <c r="Z507" t="b">
        <v>0</v>
      </c>
      <c r="AA507" s="1" t="s">
        <v>66</v>
      </c>
      <c r="AB507" s="1" t="s">
        <v>66</v>
      </c>
      <c r="AC507" s="1" t="s">
        <v>73</v>
      </c>
      <c r="AD507" t="s">
        <v>66</v>
      </c>
    </row>
    <row r="508" spans="1:30" x14ac:dyDescent="0.25">
      <c r="A508">
        <v>21</v>
      </c>
      <c r="B508" s="1" t="s">
        <v>69</v>
      </c>
      <c r="C508" s="1" t="s">
        <v>121</v>
      </c>
      <c r="D508" s="1" t="s">
        <v>44</v>
      </c>
      <c r="E508" s="1" t="s">
        <v>32</v>
      </c>
      <c r="F508" s="1" t="s">
        <v>32</v>
      </c>
      <c r="G508" s="1" t="s">
        <v>457</v>
      </c>
      <c r="H508" s="1" t="s">
        <v>458</v>
      </c>
      <c r="I508" s="1" t="s">
        <v>91</v>
      </c>
      <c r="J508" s="1" t="s">
        <v>92</v>
      </c>
      <c r="K508">
        <v>91</v>
      </c>
      <c r="L508" s="1" t="s">
        <v>471</v>
      </c>
      <c r="M508" s="1" t="s">
        <v>38</v>
      </c>
      <c r="N508" t="s">
        <v>39</v>
      </c>
      <c r="O508" t="s">
        <v>39</v>
      </c>
      <c r="P508">
        <v>1500</v>
      </c>
      <c r="Q508">
        <v>0</v>
      </c>
      <c r="R508">
        <v>0.99957096774193555</v>
      </c>
      <c r="S508">
        <v>2999.3564516129031</v>
      </c>
      <c r="T508" s="1" t="s">
        <v>40</v>
      </c>
      <c r="U508">
        <v>0</v>
      </c>
      <c r="V508">
        <v>0</v>
      </c>
      <c r="W508">
        <v>0.91933753530999396</v>
      </c>
      <c r="X508">
        <v>2757.4209677419353</v>
      </c>
      <c r="Y508" t="b">
        <v>0</v>
      </c>
      <c r="Z508" t="b">
        <v>0</v>
      </c>
      <c r="AA508" s="1" t="s">
        <v>66</v>
      </c>
      <c r="AB508" s="1" t="s">
        <v>66</v>
      </c>
      <c r="AC508" s="1" t="s">
        <v>73</v>
      </c>
      <c r="AD508" t="s">
        <v>66</v>
      </c>
    </row>
    <row r="509" spans="1:30" x14ac:dyDescent="0.25">
      <c r="A509">
        <v>21</v>
      </c>
      <c r="B509" s="1" t="s">
        <v>69</v>
      </c>
      <c r="C509" s="1" t="s">
        <v>70</v>
      </c>
      <c r="D509" s="1" t="s">
        <v>71</v>
      </c>
      <c r="E509" s="1" t="s">
        <v>32</v>
      </c>
      <c r="F509" s="1" t="s">
        <v>32</v>
      </c>
      <c r="G509" s="1" t="s">
        <v>457</v>
      </c>
      <c r="H509" s="1" t="s">
        <v>458</v>
      </c>
      <c r="I509" s="1" t="s">
        <v>91</v>
      </c>
      <c r="J509" s="1" t="s">
        <v>92</v>
      </c>
      <c r="K509">
        <v>91</v>
      </c>
      <c r="L509" s="1" t="s">
        <v>471</v>
      </c>
      <c r="M509" s="1" t="s">
        <v>38</v>
      </c>
      <c r="N509" t="s">
        <v>39</v>
      </c>
      <c r="O509" t="s">
        <v>39</v>
      </c>
      <c r="P509">
        <v>10000</v>
      </c>
      <c r="Q509">
        <v>0</v>
      </c>
      <c r="R509">
        <v>0.8551278476091746</v>
      </c>
      <c r="S509">
        <v>18551.278476091746</v>
      </c>
      <c r="T509" s="1" t="s">
        <v>40</v>
      </c>
      <c r="U509">
        <v>0</v>
      </c>
      <c r="V509">
        <v>0</v>
      </c>
      <c r="W509">
        <v>0.94551558933104707</v>
      </c>
      <c r="X509">
        <v>17540.523001166257</v>
      </c>
      <c r="Y509" t="b">
        <v>0</v>
      </c>
      <c r="Z509" t="b">
        <v>0</v>
      </c>
      <c r="AA509" s="1" t="s">
        <v>66</v>
      </c>
      <c r="AB509" s="1" t="s">
        <v>66</v>
      </c>
      <c r="AC509" s="1" t="s">
        <v>73</v>
      </c>
      <c r="AD509" t="s">
        <v>66</v>
      </c>
    </row>
    <row r="510" spans="1:30" x14ac:dyDescent="0.25">
      <c r="A510">
        <v>21</v>
      </c>
      <c r="B510" s="1" t="s">
        <v>69</v>
      </c>
      <c r="C510" s="1" t="s">
        <v>135</v>
      </c>
      <c r="D510" s="1" t="s">
        <v>105</v>
      </c>
      <c r="E510" s="1" t="s">
        <v>32</v>
      </c>
      <c r="F510" s="1" t="s">
        <v>32</v>
      </c>
      <c r="G510" s="1" t="s">
        <v>457</v>
      </c>
      <c r="H510" s="1" t="s">
        <v>458</v>
      </c>
      <c r="I510" s="1" t="s">
        <v>91</v>
      </c>
      <c r="J510" s="1" t="s">
        <v>92</v>
      </c>
      <c r="K510">
        <v>91</v>
      </c>
      <c r="L510" s="1" t="s">
        <v>471</v>
      </c>
      <c r="M510" s="1" t="s">
        <v>38</v>
      </c>
      <c r="N510" t="s">
        <v>39</v>
      </c>
      <c r="O510" t="s">
        <v>39</v>
      </c>
      <c r="P510">
        <v>2500</v>
      </c>
      <c r="Q510">
        <v>0</v>
      </c>
      <c r="R510">
        <v>0.85389854395110565</v>
      </c>
      <c r="S510">
        <v>4634.746359877764</v>
      </c>
      <c r="T510" s="1" t="s">
        <v>40</v>
      </c>
      <c r="U510">
        <v>0</v>
      </c>
      <c r="V510">
        <v>0</v>
      </c>
      <c r="W510">
        <v>0.94570085343520061</v>
      </c>
      <c r="X510">
        <v>4383.0835879920905</v>
      </c>
      <c r="Y510" t="b">
        <v>0</v>
      </c>
      <c r="Z510" t="b">
        <v>0</v>
      </c>
      <c r="AA510" s="1" t="s">
        <v>66</v>
      </c>
      <c r="AB510" s="1" t="s">
        <v>66</v>
      </c>
      <c r="AC510" s="1" t="s">
        <v>73</v>
      </c>
      <c r="AD510" t="s">
        <v>66</v>
      </c>
    </row>
    <row r="511" spans="1:30" x14ac:dyDescent="0.25">
      <c r="A511">
        <v>22</v>
      </c>
      <c r="B511" s="1" t="s">
        <v>136</v>
      </c>
      <c r="C511" s="1" t="s">
        <v>325</v>
      </c>
      <c r="D511" s="1" t="s">
        <v>183</v>
      </c>
      <c r="E511" s="1" t="s">
        <v>32</v>
      </c>
      <c r="F511" s="1" t="s">
        <v>32</v>
      </c>
      <c r="G511" s="1" t="s">
        <v>457</v>
      </c>
      <c r="H511" s="1" t="s">
        <v>458</v>
      </c>
      <c r="I511" s="1" t="s">
        <v>91</v>
      </c>
      <c r="J511" s="1" t="s">
        <v>92</v>
      </c>
      <c r="K511">
        <v>91</v>
      </c>
      <c r="L511" s="1" t="s">
        <v>471</v>
      </c>
      <c r="M511" s="1" t="s">
        <v>38</v>
      </c>
      <c r="N511" t="s">
        <v>39</v>
      </c>
      <c r="O511" t="s">
        <v>39</v>
      </c>
      <c r="P511">
        <v>4500</v>
      </c>
      <c r="Q511">
        <v>0</v>
      </c>
      <c r="R511">
        <v>0.87870885122410547</v>
      </c>
      <c r="S511">
        <v>8454.1898305084742</v>
      </c>
      <c r="T511" s="1" t="s">
        <v>40</v>
      </c>
      <c r="U511">
        <v>0</v>
      </c>
      <c r="V511">
        <v>0</v>
      </c>
      <c r="W511">
        <v>0.93985531594804461</v>
      </c>
      <c r="X511">
        <v>7945.7152542372878</v>
      </c>
      <c r="Y511" t="b">
        <v>0</v>
      </c>
      <c r="Z511" t="b">
        <v>0</v>
      </c>
      <c r="AA511" s="1" t="s">
        <v>66</v>
      </c>
      <c r="AB511" s="1" t="s">
        <v>66</v>
      </c>
      <c r="AC511" s="1" t="s">
        <v>73</v>
      </c>
      <c r="AD511" t="s">
        <v>66</v>
      </c>
    </row>
    <row r="512" spans="1:30" x14ac:dyDescent="0.25">
      <c r="A512">
        <v>22</v>
      </c>
      <c r="B512" s="1" t="s">
        <v>136</v>
      </c>
      <c r="C512" s="1" t="s">
        <v>326</v>
      </c>
      <c r="D512" s="1" t="s">
        <v>321</v>
      </c>
      <c r="E512" s="1" t="s">
        <v>32</v>
      </c>
      <c r="F512" s="1" t="s">
        <v>32</v>
      </c>
      <c r="G512" s="1" t="s">
        <v>457</v>
      </c>
      <c r="H512" s="1" t="s">
        <v>458</v>
      </c>
      <c r="I512" s="1" t="s">
        <v>91</v>
      </c>
      <c r="J512" s="1" t="s">
        <v>92</v>
      </c>
      <c r="K512">
        <v>91</v>
      </c>
      <c r="L512" s="1" t="s">
        <v>471</v>
      </c>
      <c r="M512" s="1" t="s">
        <v>38</v>
      </c>
      <c r="N512" t="s">
        <v>39</v>
      </c>
      <c r="O512" t="s">
        <v>39</v>
      </c>
      <c r="P512">
        <v>3000</v>
      </c>
      <c r="Q512">
        <v>0</v>
      </c>
      <c r="R512">
        <v>0.95185731343283586</v>
      </c>
      <c r="S512">
        <v>5855.5719402985078</v>
      </c>
      <c r="T512" s="1" t="s">
        <v>40</v>
      </c>
      <c r="U512">
        <v>0</v>
      </c>
      <c r="V512">
        <v>0</v>
      </c>
      <c r="W512">
        <v>0.93882596629738957</v>
      </c>
      <c r="X512">
        <v>5497.3629850746265</v>
      </c>
      <c r="Y512" t="b">
        <v>0</v>
      </c>
      <c r="Z512" t="b">
        <v>0</v>
      </c>
      <c r="AA512" s="1" t="s">
        <v>66</v>
      </c>
      <c r="AB512" s="1" t="s">
        <v>66</v>
      </c>
      <c r="AC512" s="1" t="s">
        <v>73</v>
      </c>
      <c r="AD512" t="s">
        <v>66</v>
      </c>
    </row>
    <row r="513" spans="1:30" x14ac:dyDescent="0.25">
      <c r="A513">
        <v>24</v>
      </c>
      <c r="B513" s="1" t="s">
        <v>156</v>
      </c>
      <c r="C513" s="1" t="s">
        <v>331</v>
      </c>
      <c r="D513" s="1" t="s">
        <v>332</v>
      </c>
      <c r="E513" s="1" t="s">
        <v>32</v>
      </c>
      <c r="F513" s="1" t="s">
        <v>32</v>
      </c>
      <c r="G513" s="1" t="s">
        <v>457</v>
      </c>
      <c r="H513" s="1" t="s">
        <v>458</v>
      </c>
      <c r="I513" s="1" t="s">
        <v>91</v>
      </c>
      <c r="J513" s="1" t="s">
        <v>92</v>
      </c>
      <c r="K513">
        <v>91</v>
      </c>
      <c r="L513" s="1" t="s">
        <v>471</v>
      </c>
      <c r="M513" s="1" t="s">
        <v>38</v>
      </c>
      <c r="N513" t="s">
        <v>39</v>
      </c>
      <c r="O513" t="s">
        <v>39</v>
      </c>
      <c r="P513">
        <v>2500</v>
      </c>
      <c r="Q513">
        <v>0</v>
      </c>
      <c r="R513">
        <v>0.66273961165048534</v>
      </c>
      <c r="S513">
        <v>4156.8490291262133</v>
      </c>
      <c r="T513" s="1" t="s">
        <v>40</v>
      </c>
      <c r="U513">
        <v>0</v>
      </c>
      <c r="V513">
        <v>0</v>
      </c>
      <c r="W513">
        <v>0.93869049196968068</v>
      </c>
      <c r="X513">
        <v>3901.9946601941747</v>
      </c>
      <c r="Y513" t="b">
        <v>0</v>
      </c>
      <c r="Z513" t="b">
        <v>0</v>
      </c>
      <c r="AA513" s="1" t="s">
        <v>66</v>
      </c>
      <c r="AB513" s="1" t="s">
        <v>66</v>
      </c>
      <c r="AC513" s="1" t="s">
        <v>73</v>
      </c>
      <c r="AD513" t="s">
        <v>66</v>
      </c>
    </row>
    <row r="514" spans="1:30" x14ac:dyDescent="0.25">
      <c r="A514">
        <v>9</v>
      </c>
      <c r="B514" s="1" t="s">
        <v>240</v>
      </c>
      <c r="C514" s="1" t="s">
        <v>32</v>
      </c>
      <c r="D514" s="1" t="s">
        <v>32</v>
      </c>
      <c r="E514" s="1" t="s">
        <v>32</v>
      </c>
      <c r="F514" s="1" t="s">
        <v>32</v>
      </c>
      <c r="G514" s="1" t="s">
        <v>457</v>
      </c>
      <c r="H514" s="1" t="s">
        <v>458</v>
      </c>
      <c r="I514" s="1" t="s">
        <v>106</v>
      </c>
      <c r="J514" s="1" t="s">
        <v>107</v>
      </c>
      <c r="K514">
        <v>268</v>
      </c>
      <c r="L514" s="1" t="s">
        <v>472</v>
      </c>
      <c r="M514" s="1" t="s">
        <v>38</v>
      </c>
      <c r="N514" t="s">
        <v>39</v>
      </c>
      <c r="O514" t="s">
        <v>39</v>
      </c>
      <c r="P514">
        <v>3000</v>
      </c>
      <c r="Q514">
        <v>0</v>
      </c>
      <c r="R514">
        <v>0.61021334565375218</v>
      </c>
      <c r="S514">
        <v>4830.6400369612566</v>
      </c>
      <c r="T514" s="1" t="s">
        <v>40</v>
      </c>
      <c r="U514">
        <v>0</v>
      </c>
      <c r="V514">
        <v>1</v>
      </c>
      <c r="W514">
        <v>0.93769557849786533</v>
      </c>
      <c r="X514">
        <v>4529.6698039733346</v>
      </c>
      <c r="Y514" t="b">
        <v>1</v>
      </c>
      <c r="Z514" t="b">
        <v>0</v>
      </c>
      <c r="AA514" s="1" t="s">
        <v>66</v>
      </c>
      <c r="AB514" s="1" t="s">
        <v>66</v>
      </c>
      <c r="AC514" s="1" t="s">
        <v>42</v>
      </c>
      <c r="AD514" t="s">
        <v>66</v>
      </c>
    </row>
    <row r="515" spans="1:30" x14ac:dyDescent="0.25">
      <c r="A515">
        <v>7</v>
      </c>
      <c r="B515" s="1" t="s">
        <v>29</v>
      </c>
      <c r="C515" s="1" t="s">
        <v>30</v>
      </c>
      <c r="D515" s="1" t="s">
        <v>31</v>
      </c>
      <c r="E515" s="1" t="s">
        <v>32</v>
      </c>
      <c r="F515" s="1" t="s">
        <v>32</v>
      </c>
      <c r="G515" s="1" t="s">
        <v>457</v>
      </c>
      <c r="H515" s="1" t="s">
        <v>458</v>
      </c>
      <c r="I515" s="1" t="s">
        <v>106</v>
      </c>
      <c r="J515" s="1" t="s">
        <v>107</v>
      </c>
      <c r="K515">
        <v>384</v>
      </c>
      <c r="L515" s="1" t="s">
        <v>473</v>
      </c>
      <c r="M515" s="1" t="s">
        <v>38</v>
      </c>
      <c r="N515" t="s">
        <v>39</v>
      </c>
      <c r="O515" t="s">
        <v>39</v>
      </c>
      <c r="P515">
        <v>5000</v>
      </c>
      <c r="Q515">
        <v>0</v>
      </c>
      <c r="R515">
        <v>0.61163824655979571</v>
      </c>
      <c r="S515">
        <v>8058.1912327989794</v>
      </c>
      <c r="T515" s="1" t="s">
        <v>40</v>
      </c>
      <c r="U515">
        <v>1</v>
      </c>
      <c r="V515">
        <v>1</v>
      </c>
      <c r="W515">
        <v>0.93750240967821841</v>
      </c>
      <c r="X515">
        <v>7554.5736983969364</v>
      </c>
      <c r="Y515" t="b">
        <v>0</v>
      </c>
      <c r="Z515" t="b">
        <v>0</v>
      </c>
      <c r="AA515" s="1" t="s">
        <v>41</v>
      </c>
      <c r="AB515" s="1" t="s">
        <v>31</v>
      </c>
      <c r="AC515" s="1" t="s">
        <v>42</v>
      </c>
      <c r="AD515" t="s">
        <v>850</v>
      </c>
    </row>
    <row r="516" spans="1:30" x14ac:dyDescent="0.25">
      <c r="A516">
        <v>7</v>
      </c>
      <c r="B516" s="1" t="s">
        <v>29</v>
      </c>
      <c r="C516" s="1" t="s">
        <v>30</v>
      </c>
      <c r="D516" s="1" t="s">
        <v>31</v>
      </c>
      <c r="E516" s="1" t="s">
        <v>32</v>
      </c>
      <c r="F516" s="1" t="s">
        <v>32</v>
      </c>
      <c r="G516" s="1" t="s">
        <v>457</v>
      </c>
      <c r="H516" s="1" t="s">
        <v>458</v>
      </c>
      <c r="I516" s="1" t="s">
        <v>106</v>
      </c>
      <c r="J516" s="1" t="s">
        <v>107</v>
      </c>
      <c r="K516">
        <v>385</v>
      </c>
      <c r="L516" s="1" t="s">
        <v>474</v>
      </c>
      <c r="M516" s="1" t="s">
        <v>38</v>
      </c>
      <c r="N516" t="s">
        <v>39</v>
      </c>
      <c r="O516" t="s">
        <v>39</v>
      </c>
      <c r="P516">
        <v>7500</v>
      </c>
      <c r="Q516">
        <v>0</v>
      </c>
      <c r="R516">
        <v>0.61163824655979571</v>
      </c>
      <c r="S516">
        <v>12087.286849198468</v>
      </c>
      <c r="T516" s="1" t="s">
        <v>40</v>
      </c>
      <c r="U516">
        <v>1</v>
      </c>
      <c r="V516">
        <v>1</v>
      </c>
      <c r="W516">
        <v>0.93750240967821841</v>
      </c>
      <c r="X516">
        <v>11331.860547595405</v>
      </c>
      <c r="Y516" t="b">
        <v>0</v>
      </c>
      <c r="Z516" t="b">
        <v>0</v>
      </c>
      <c r="AA516" s="1" t="s">
        <v>41</v>
      </c>
      <c r="AB516" s="1" t="s">
        <v>31</v>
      </c>
      <c r="AC516" s="1" t="s">
        <v>42</v>
      </c>
      <c r="AD516" t="s">
        <v>850</v>
      </c>
    </row>
    <row r="517" spans="1:30" x14ac:dyDescent="0.25">
      <c r="A517">
        <v>7</v>
      </c>
      <c r="B517" s="1" t="s">
        <v>29</v>
      </c>
      <c r="C517" s="1" t="s">
        <v>43</v>
      </c>
      <c r="D517" s="1" t="s">
        <v>44</v>
      </c>
      <c r="E517" s="1" t="s">
        <v>32</v>
      </c>
      <c r="F517" s="1" t="s">
        <v>32</v>
      </c>
      <c r="G517" s="1" t="s">
        <v>457</v>
      </c>
      <c r="H517" s="1" t="s">
        <v>458</v>
      </c>
      <c r="I517" s="1" t="s">
        <v>91</v>
      </c>
      <c r="J517" s="1" t="s">
        <v>92</v>
      </c>
      <c r="K517">
        <v>313</v>
      </c>
      <c r="L517" s="1" t="s">
        <v>475</v>
      </c>
      <c r="M517" s="1" t="s">
        <v>38</v>
      </c>
      <c r="N517" t="s">
        <v>39</v>
      </c>
      <c r="O517" t="s">
        <v>39</v>
      </c>
      <c r="P517">
        <v>80000</v>
      </c>
      <c r="Q517">
        <v>0</v>
      </c>
      <c r="R517">
        <v>0.60882316575975093</v>
      </c>
      <c r="S517">
        <v>128705.85326078007</v>
      </c>
      <c r="T517" s="1" t="s">
        <v>40</v>
      </c>
      <c r="U517">
        <v>1</v>
      </c>
      <c r="V517">
        <v>1</v>
      </c>
      <c r="W517">
        <v>0.93783079843594719</v>
      </c>
      <c r="X517">
        <v>120704.31312693724</v>
      </c>
      <c r="Y517" t="b">
        <v>0</v>
      </c>
      <c r="Z517" t="b">
        <v>0</v>
      </c>
      <c r="AA517" s="1" t="s">
        <v>41</v>
      </c>
      <c r="AB517" s="1" t="s">
        <v>44</v>
      </c>
      <c r="AC517" s="1" t="s">
        <v>42</v>
      </c>
      <c r="AD517" t="s">
        <v>850</v>
      </c>
    </row>
    <row r="518" spans="1:30" x14ac:dyDescent="0.25">
      <c r="A518">
        <v>1</v>
      </c>
      <c r="B518" s="1" t="s">
        <v>184</v>
      </c>
      <c r="C518" s="1" t="s">
        <v>185</v>
      </c>
      <c r="D518" s="1" t="s">
        <v>186</v>
      </c>
      <c r="E518" s="1" t="s">
        <v>408</v>
      </c>
      <c r="F518" s="1" t="s">
        <v>409</v>
      </c>
      <c r="G518" s="1" t="s">
        <v>89</v>
      </c>
      <c r="H518" s="1" t="s">
        <v>90</v>
      </c>
      <c r="I518" s="1" t="s">
        <v>106</v>
      </c>
      <c r="J518" s="1" t="s">
        <v>107</v>
      </c>
      <c r="K518">
        <v>391</v>
      </c>
      <c r="L518" s="1" t="s">
        <v>476</v>
      </c>
      <c r="M518" s="1" t="s">
        <v>477</v>
      </c>
      <c r="N518">
        <v>7410</v>
      </c>
      <c r="O518">
        <v>130</v>
      </c>
      <c r="P518">
        <v>963300</v>
      </c>
      <c r="Q518">
        <v>1549864.2048164112</v>
      </c>
      <c r="R518">
        <v>0.60891124760345805</v>
      </c>
      <c r="S518">
        <v>1549864.2048164112</v>
      </c>
      <c r="T518" s="1" t="s">
        <v>40</v>
      </c>
      <c r="U518">
        <v>1</v>
      </c>
      <c r="V518">
        <v>1</v>
      </c>
      <c r="W518">
        <v>0.9378359002748603</v>
      </c>
      <c r="X518">
        <v>1453518.2918277795</v>
      </c>
      <c r="Y518" t="b">
        <v>0</v>
      </c>
      <c r="Z518" t="b">
        <v>0</v>
      </c>
      <c r="AA518" s="1" t="s">
        <v>62</v>
      </c>
      <c r="AB518" s="1" t="s">
        <v>173</v>
      </c>
      <c r="AC518" s="1" t="s">
        <v>42</v>
      </c>
      <c r="AD518" t="s">
        <v>850</v>
      </c>
    </row>
    <row r="519" spans="1:30" x14ac:dyDescent="0.25">
      <c r="A519">
        <v>22</v>
      </c>
      <c r="B519" s="1" t="s">
        <v>136</v>
      </c>
      <c r="C519" s="1" t="s">
        <v>137</v>
      </c>
      <c r="D519" s="1" t="s">
        <v>105</v>
      </c>
      <c r="E519" s="1" t="s">
        <v>32</v>
      </c>
      <c r="F519" s="1" t="s">
        <v>32</v>
      </c>
      <c r="G519" s="1" t="s">
        <v>457</v>
      </c>
      <c r="H519" s="1" t="s">
        <v>458</v>
      </c>
      <c r="I519" s="1" t="s">
        <v>91</v>
      </c>
      <c r="J519" s="1" t="s">
        <v>92</v>
      </c>
      <c r="K519">
        <v>158</v>
      </c>
      <c r="L519" s="1" t="s">
        <v>478</v>
      </c>
      <c r="M519" s="1" t="s">
        <v>38</v>
      </c>
      <c r="N519" t="s">
        <v>39</v>
      </c>
      <c r="O519" t="s">
        <v>39</v>
      </c>
      <c r="P519">
        <v>2500</v>
      </c>
      <c r="Q519">
        <v>0</v>
      </c>
      <c r="R519">
        <v>0.85124977011494252</v>
      </c>
      <c r="S519">
        <v>4628.1244252873566</v>
      </c>
      <c r="T519" s="1" t="s">
        <v>40</v>
      </c>
      <c r="U519">
        <v>0</v>
      </c>
      <c r="V519">
        <v>0</v>
      </c>
      <c r="W519">
        <v>0.94598243758658718</v>
      </c>
      <c r="X519">
        <v>4378.1244252873566</v>
      </c>
      <c r="Y519" t="b">
        <v>0</v>
      </c>
      <c r="Z519" t="b">
        <v>0</v>
      </c>
      <c r="AA519" s="1" t="s">
        <v>66</v>
      </c>
      <c r="AB519" s="1" t="s">
        <v>66</v>
      </c>
      <c r="AC519" s="1" t="s">
        <v>73</v>
      </c>
      <c r="AD519" t="s">
        <v>66</v>
      </c>
    </row>
    <row r="520" spans="1:30" x14ac:dyDescent="0.25">
      <c r="A520">
        <v>36</v>
      </c>
      <c r="B520" s="1" t="s">
        <v>128</v>
      </c>
      <c r="C520" s="1" t="s">
        <v>140</v>
      </c>
      <c r="D520" s="1" t="s">
        <v>141</v>
      </c>
      <c r="E520" s="1" t="s">
        <v>32</v>
      </c>
      <c r="F520" s="1" t="s">
        <v>32</v>
      </c>
      <c r="G520" s="1" t="s">
        <v>457</v>
      </c>
      <c r="H520" s="1" t="s">
        <v>458</v>
      </c>
      <c r="I520" s="1" t="s">
        <v>91</v>
      </c>
      <c r="J520" s="1" t="s">
        <v>92</v>
      </c>
      <c r="K520">
        <v>222</v>
      </c>
      <c r="L520" s="1" t="s">
        <v>479</v>
      </c>
      <c r="M520" s="1" t="s">
        <v>38</v>
      </c>
      <c r="N520" t="s">
        <v>39</v>
      </c>
      <c r="O520" t="s">
        <v>39</v>
      </c>
      <c r="P520">
        <v>1800</v>
      </c>
      <c r="Q520">
        <v>0</v>
      </c>
      <c r="R520">
        <v>0.61699555675238993</v>
      </c>
      <c r="S520">
        <v>2910.592002154302</v>
      </c>
      <c r="T520" s="1" t="s">
        <v>40</v>
      </c>
      <c r="U520">
        <v>0</v>
      </c>
      <c r="V520">
        <v>0</v>
      </c>
      <c r="W520">
        <v>0.93616125644417425</v>
      </c>
      <c r="X520">
        <v>2724.7834657331359</v>
      </c>
      <c r="Y520" t="b">
        <v>0</v>
      </c>
      <c r="Z520" t="b">
        <v>0</v>
      </c>
      <c r="AA520" s="1" t="s">
        <v>66</v>
      </c>
      <c r="AB520" s="1" t="s">
        <v>66</v>
      </c>
      <c r="AC520" s="1" t="s">
        <v>73</v>
      </c>
      <c r="AD520" t="s">
        <v>66</v>
      </c>
    </row>
    <row r="521" spans="1:30" x14ac:dyDescent="0.25">
      <c r="A521">
        <v>21</v>
      </c>
      <c r="B521" s="1" t="s">
        <v>69</v>
      </c>
      <c r="C521" s="1" t="s">
        <v>135</v>
      </c>
      <c r="D521" s="1" t="s">
        <v>105</v>
      </c>
      <c r="E521" s="1" t="s">
        <v>32</v>
      </c>
      <c r="F521" s="1" t="s">
        <v>32</v>
      </c>
      <c r="G521" s="1" t="s">
        <v>457</v>
      </c>
      <c r="H521" s="1" t="s">
        <v>458</v>
      </c>
      <c r="I521" s="1" t="s">
        <v>91</v>
      </c>
      <c r="J521" s="1" t="s">
        <v>92</v>
      </c>
      <c r="K521">
        <v>139</v>
      </c>
      <c r="L521" s="1" t="s">
        <v>480</v>
      </c>
      <c r="M521" s="1" t="s">
        <v>38</v>
      </c>
      <c r="N521" t="s">
        <v>39</v>
      </c>
      <c r="O521" t="s">
        <v>39</v>
      </c>
      <c r="P521">
        <v>750</v>
      </c>
      <c r="Q521">
        <v>0</v>
      </c>
      <c r="R521">
        <v>0.85389854395110565</v>
      </c>
      <c r="S521">
        <v>1390.4239079633292</v>
      </c>
      <c r="T521" s="1" t="s">
        <v>40</v>
      </c>
      <c r="U521">
        <v>0</v>
      </c>
      <c r="V521">
        <v>0</v>
      </c>
      <c r="W521">
        <v>0.94570085343520061</v>
      </c>
      <c r="X521">
        <v>1314.9250763976272</v>
      </c>
      <c r="Y521" t="b">
        <v>0</v>
      </c>
      <c r="Z521" t="b">
        <v>0</v>
      </c>
      <c r="AA521" s="1" t="s">
        <v>66</v>
      </c>
      <c r="AB521" s="1" t="s">
        <v>66</v>
      </c>
      <c r="AC521" s="1" t="s">
        <v>73</v>
      </c>
      <c r="AD521" t="s">
        <v>66</v>
      </c>
    </row>
    <row r="522" spans="1:30" x14ac:dyDescent="0.25">
      <c r="A522">
        <v>22</v>
      </c>
      <c r="B522" s="1" t="s">
        <v>136</v>
      </c>
      <c r="C522" s="1" t="s">
        <v>137</v>
      </c>
      <c r="D522" s="1" t="s">
        <v>105</v>
      </c>
      <c r="E522" s="1" t="s">
        <v>32</v>
      </c>
      <c r="F522" s="1" t="s">
        <v>32</v>
      </c>
      <c r="G522" s="1" t="s">
        <v>457</v>
      </c>
      <c r="H522" s="1" t="s">
        <v>458</v>
      </c>
      <c r="I522" s="1" t="s">
        <v>91</v>
      </c>
      <c r="J522" s="1" t="s">
        <v>92</v>
      </c>
      <c r="K522">
        <v>139</v>
      </c>
      <c r="L522" s="1" t="s">
        <v>480</v>
      </c>
      <c r="M522" s="1" t="s">
        <v>38</v>
      </c>
      <c r="N522" t="s">
        <v>39</v>
      </c>
      <c r="O522" t="s">
        <v>39</v>
      </c>
      <c r="P522">
        <v>750</v>
      </c>
      <c r="Q522">
        <v>0</v>
      </c>
      <c r="R522">
        <v>0.85124977011494252</v>
      </c>
      <c r="S522">
        <v>1388.4373275862069</v>
      </c>
      <c r="T522" s="1" t="s">
        <v>40</v>
      </c>
      <c r="U522">
        <v>0</v>
      </c>
      <c r="V522">
        <v>0</v>
      </c>
      <c r="W522">
        <v>0.94598243758658718</v>
      </c>
      <c r="X522">
        <v>1313.4373275862069</v>
      </c>
      <c r="Y522" t="b">
        <v>0</v>
      </c>
      <c r="Z522" t="b">
        <v>0</v>
      </c>
      <c r="AA522" s="1" t="s">
        <v>66</v>
      </c>
      <c r="AB522" s="1" t="s">
        <v>66</v>
      </c>
      <c r="AC522" s="1" t="s">
        <v>73</v>
      </c>
      <c r="AD522" t="s">
        <v>66</v>
      </c>
    </row>
    <row r="523" spans="1:30" x14ac:dyDescent="0.25">
      <c r="A523">
        <v>23</v>
      </c>
      <c r="B523" s="1" t="s">
        <v>178</v>
      </c>
      <c r="C523" s="1" t="s">
        <v>330</v>
      </c>
      <c r="D523" s="1" t="s">
        <v>105</v>
      </c>
      <c r="E523" s="1" t="s">
        <v>32</v>
      </c>
      <c r="F523" s="1" t="s">
        <v>32</v>
      </c>
      <c r="G523" s="1" t="s">
        <v>457</v>
      </c>
      <c r="H523" s="1" t="s">
        <v>458</v>
      </c>
      <c r="I523" s="1" t="s">
        <v>91</v>
      </c>
      <c r="J523" s="1" t="s">
        <v>92</v>
      </c>
      <c r="K523">
        <v>139</v>
      </c>
      <c r="L523" s="1" t="s">
        <v>480</v>
      </c>
      <c r="M523" s="1" t="s">
        <v>38</v>
      </c>
      <c r="N523" t="s">
        <v>39</v>
      </c>
      <c r="O523" t="s">
        <v>39</v>
      </c>
      <c r="P523">
        <v>1250</v>
      </c>
      <c r="Q523">
        <v>0</v>
      </c>
      <c r="R523">
        <v>0.85517256346179138</v>
      </c>
      <c r="S523">
        <v>2318.9657043272396</v>
      </c>
      <c r="T523" s="1" t="s">
        <v>40</v>
      </c>
      <c r="U523">
        <v>0</v>
      </c>
      <c r="V523">
        <v>0</v>
      </c>
      <c r="W523">
        <v>0.94540895322943974</v>
      </c>
      <c r="X523">
        <v>2192.3709391029861</v>
      </c>
      <c r="Y523" t="b">
        <v>0</v>
      </c>
      <c r="Z523" t="b">
        <v>0</v>
      </c>
      <c r="AA523" s="1" t="s">
        <v>66</v>
      </c>
      <c r="AB523" s="1" t="s">
        <v>66</v>
      </c>
      <c r="AC523" s="1" t="s">
        <v>73</v>
      </c>
      <c r="AD523" t="s">
        <v>66</v>
      </c>
    </row>
    <row r="524" spans="1:30" x14ac:dyDescent="0.25">
      <c r="A524">
        <v>24</v>
      </c>
      <c r="B524" s="1" t="s">
        <v>156</v>
      </c>
      <c r="C524" s="1" t="s">
        <v>333</v>
      </c>
      <c r="D524" s="1" t="s">
        <v>105</v>
      </c>
      <c r="E524" s="1" t="s">
        <v>32</v>
      </c>
      <c r="F524" s="1" t="s">
        <v>32</v>
      </c>
      <c r="G524" s="1" t="s">
        <v>457</v>
      </c>
      <c r="H524" s="1" t="s">
        <v>458</v>
      </c>
      <c r="I524" s="1" t="s">
        <v>91</v>
      </c>
      <c r="J524" s="1" t="s">
        <v>92</v>
      </c>
      <c r="K524">
        <v>139</v>
      </c>
      <c r="L524" s="1" t="s">
        <v>480</v>
      </c>
      <c r="M524" s="1" t="s">
        <v>38</v>
      </c>
      <c r="N524" t="s">
        <v>39</v>
      </c>
      <c r="O524" t="s">
        <v>39</v>
      </c>
      <c r="P524">
        <v>750</v>
      </c>
      <c r="Q524">
        <v>0</v>
      </c>
      <c r="R524">
        <v>0.66022781021484034</v>
      </c>
      <c r="S524">
        <v>1245.1708576611304</v>
      </c>
      <c r="T524" s="1" t="s">
        <v>40</v>
      </c>
      <c r="U524">
        <v>0</v>
      </c>
      <c r="V524">
        <v>0</v>
      </c>
      <c r="W524">
        <v>0.9392244191858703</v>
      </c>
      <c r="X524">
        <v>1169.4948755739472</v>
      </c>
      <c r="Y524" t="b">
        <v>0</v>
      </c>
      <c r="Z524" t="b">
        <v>0</v>
      </c>
      <c r="AA524" s="1" t="s">
        <v>66</v>
      </c>
      <c r="AB524" s="1" t="s">
        <v>66</v>
      </c>
      <c r="AC524" s="1" t="s">
        <v>73</v>
      </c>
      <c r="AD524" t="s">
        <v>66</v>
      </c>
    </row>
    <row r="525" spans="1:30" x14ac:dyDescent="0.25">
      <c r="A525">
        <v>1</v>
      </c>
      <c r="B525" s="1" t="s">
        <v>184</v>
      </c>
      <c r="C525" s="1" t="s">
        <v>185</v>
      </c>
      <c r="D525" s="1" t="s">
        <v>186</v>
      </c>
      <c r="E525" s="1" t="s">
        <v>481</v>
      </c>
      <c r="F525" s="1" t="s">
        <v>482</v>
      </c>
      <c r="G525" s="1" t="s">
        <v>189</v>
      </c>
      <c r="H525" s="1" t="s">
        <v>190</v>
      </c>
      <c r="I525" s="1" t="s">
        <v>191</v>
      </c>
      <c r="J525" s="1" t="s">
        <v>192</v>
      </c>
      <c r="K525">
        <v>97</v>
      </c>
      <c r="L525" s="1" t="s">
        <v>193</v>
      </c>
      <c r="M525" s="1" t="s">
        <v>38</v>
      </c>
      <c r="N525" t="s">
        <v>39</v>
      </c>
      <c r="O525" t="s">
        <v>39</v>
      </c>
      <c r="P525">
        <v>78500</v>
      </c>
      <c r="Q525">
        <v>126396.64812878547</v>
      </c>
      <c r="R525">
        <v>0.61014838380618419</v>
      </c>
      <c r="S525">
        <v>0</v>
      </c>
      <c r="T525" s="1" t="s">
        <v>194</v>
      </c>
      <c r="U525">
        <v>1</v>
      </c>
      <c r="V525">
        <v>1</v>
      </c>
      <c r="W525">
        <v>0.93783452893108565</v>
      </c>
      <c r="X525">
        <v>0</v>
      </c>
      <c r="Y525" t="b">
        <v>0</v>
      </c>
      <c r="Z525" t="b">
        <v>0</v>
      </c>
      <c r="AA525" s="1" t="s">
        <v>54</v>
      </c>
      <c r="AB525" s="1" t="s">
        <v>483</v>
      </c>
      <c r="AC525" s="1" t="s">
        <v>42</v>
      </c>
      <c r="AD525" t="s">
        <v>850</v>
      </c>
    </row>
    <row r="526" spans="1:30" x14ac:dyDescent="0.25">
      <c r="A526">
        <v>4</v>
      </c>
      <c r="B526" s="1" t="s">
        <v>131</v>
      </c>
      <c r="C526" s="1" t="s">
        <v>142</v>
      </c>
      <c r="D526" s="1" t="s">
        <v>143</v>
      </c>
      <c r="E526" s="1" t="s">
        <v>32</v>
      </c>
      <c r="F526" s="1" t="s">
        <v>32</v>
      </c>
      <c r="G526" s="1" t="s">
        <v>457</v>
      </c>
      <c r="H526" s="1" t="s">
        <v>458</v>
      </c>
      <c r="I526" s="1" t="s">
        <v>91</v>
      </c>
      <c r="J526" s="1" t="s">
        <v>92</v>
      </c>
      <c r="K526">
        <v>41</v>
      </c>
      <c r="L526" s="1" t="s">
        <v>484</v>
      </c>
      <c r="M526" s="1" t="s">
        <v>38</v>
      </c>
      <c r="N526" t="s">
        <v>39</v>
      </c>
      <c r="O526" t="s">
        <v>39</v>
      </c>
      <c r="P526">
        <v>9000</v>
      </c>
      <c r="Q526">
        <v>0</v>
      </c>
      <c r="R526">
        <v>0.62736642811848897</v>
      </c>
      <c r="S526">
        <v>14646.2978530664</v>
      </c>
      <c r="T526" s="1" t="s">
        <v>40</v>
      </c>
      <c r="U526">
        <v>0</v>
      </c>
      <c r="V526">
        <v>1</v>
      </c>
      <c r="W526">
        <v>0.9332015845920103</v>
      </c>
      <c r="X526">
        <v>13667.948364888123</v>
      </c>
      <c r="Y526" t="b">
        <v>0</v>
      </c>
      <c r="Z526" t="b">
        <v>0</v>
      </c>
      <c r="AA526" s="1" t="s">
        <v>66</v>
      </c>
      <c r="AB526" s="1" t="s">
        <v>66</v>
      </c>
      <c r="AC526" s="1" t="s">
        <v>42</v>
      </c>
      <c r="AD526" t="s">
        <v>66</v>
      </c>
    </row>
    <row r="527" spans="1:30" x14ac:dyDescent="0.25">
      <c r="A527">
        <v>11</v>
      </c>
      <c r="B527" s="1" t="s">
        <v>58</v>
      </c>
      <c r="C527" s="1" t="s">
        <v>252</v>
      </c>
      <c r="D527" s="1" t="s">
        <v>253</v>
      </c>
      <c r="E527" s="1" t="s">
        <v>32</v>
      </c>
      <c r="F527" s="1" t="s">
        <v>32</v>
      </c>
      <c r="G527" s="1" t="s">
        <v>457</v>
      </c>
      <c r="H527" s="1" t="s">
        <v>458</v>
      </c>
      <c r="I527" s="1" t="s">
        <v>91</v>
      </c>
      <c r="J527" s="1" t="s">
        <v>92</v>
      </c>
      <c r="K527">
        <v>41</v>
      </c>
      <c r="L527" s="1" t="s">
        <v>484</v>
      </c>
      <c r="M527" s="1" t="s">
        <v>38</v>
      </c>
      <c r="N527" t="s">
        <v>39</v>
      </c>
      <c r="O527" t="s">
        <v>39</v>
      </c>
      <c r="P527">
        <v>7500</v>
      </c>
      <c r="Q527">
        <v>0</v>
      </c>
      <c r="R527">
        <v>0.61104665055107144</v>
      </c>
      <c r="S527">
        <v>12082.849879133037</v>
      </c>
      <c r="T527" s="1" t="s">
        <v>40</v>
      </c>
      <c r="U527">
        <v>1</v>
      </c>
      <c r="V527">
        <v>1</v>
      </c>
      <c r="W527">
        <v>0.93743771683108224</v>
      </c>
      <c r="X527">
        <v>11326.919203507192</v>
      </c>
      <c r="Y527" t="b">
        <v>0</v>
      </c>
      <c r="Z527" t="b">
        <v>0</v>
      </c>
      <c r="AA527" s="1" t="s">
        <v>62</v>
      </c>
      <c r="AB527" s="1" t="s">
        <v>55</v>
      </c>
      <c r="AC527" s="1" t="s">
        <v>42</v>
      </c>
      <c r="AD527" t="s">
        <v>850</v>
      </c>
    </row>
    <row r="528" spans="1:30" x14ac:dyDescent="0.25">
      <c r="A528">
        <v>12</v>
      </c>
      <c r="B528" s="1" t="s">
        <v>63</v>
      </c>
      <c r="C528" s="1" t="s">
        <v>147</v>
      </c>
      <c r="D528" s="1" t="s">
        <v>148</v>
      </c>
      <c r="E528" s="1" t="s">
        <v>32</v>
      </c>
      <c r="F528" s="1" t="s">
        <v>32</v>
      </c>
      <c r="G528" s="1" t="s">
        <v>457</v>
      </c>
      <c r="H528" s="1" t="s">
        <v>458</v>
      </c>
      <c r="I528" s="1" t="s">
        <v>91</v>
      </c>
      <c r="J528" s="1" t="s">
        <v>92</v>
      </c>
      <c r="K528">
        <v>41</v>
      </c>
      <c r="L528" s="1" t="s">
        <v>484</v>
      </c>
      <c r="M528" s="1" t="s">
        <v>38</v>
      </c>
      <c r="N528" t="s">
        <v>39</v>
      </c>
      <c r="O528" t="s">
        <v>39</v>
      </c>
      <c r="P528">
        <v>15000</v>
      </c>
      <c r="Q528">
        <v>0</v>
      </c>
      <c r="R528">
        <v>0.65052812500000001</v>
      </c>
      <c r="S528">
        <v>24757.921875000004</v>
      </c>
      <c r="T528" s="1" t="s">
        <v>40</v>
      </c>
      <c r="U528">
        <v>0</v>
      </c>
      <c r="V528">
        <v>1</v>
      </c>
      <c r="W528">
        <v>0.92899999810666667</v>
      </c>
      <c r="X528">
        <v>23000.109375000004</v>
      </c>
      <c r="Y528" t="b">
        <v>0</v>
      </c>
      <c r="Z528" t="b">
        <v>0</v>
      </c>
      <c r="AA528" s="1" t="s">
        <v>66</v>
      </c>
      <c r="AB528" s="1" t="s">
        <v>66</v>
      </c>
      <c r="AC528" s="1" t="s">
        <v>42</v>
      </c>
      <c r="AD528" t="s">
        <v>66</v>
      </c>
    </row>
    <row r="529" spans="1:30" x14ac:dyDescent="0.25">
      <c r="A529">
        <v>13</v>
      </c>
      <c r="B529" s="1" t="s">
        <v>285</v>
      </c>
      <c r="C529" s="1" t="s">
        <v>32</v>
      </c>
      <c r="D529" s="1" t="s">
        <v>32</v>
      </c>
      <c r="E529" s="1" t="s">
        <v>32</v>
      </c>
      <c r="F529" s="1" t="s">
        <v>32</v>
      </c>
      <c r="G529" s="1" t="s">
        <v>457</v>
      </c>
      <c r="H529" s="1" t="s">
        <v>458</v>
      </c>
      <c r="I529" s="1" t="s">
        <v>91</v>
      </c>
      <c r="J529" s="1" t="s">
        <v>92</v>
      </c>
      <c r="K529">
        <v>41</v>
      </c>
      <c r="L529" s="1" t="s">
        <v>484</v>
      </c>
      <c r="M529" s="1" t="s">
        <v>38</v>
      </c>
      <c r="N529" t="s">
        <v>39</v>
      </c>
      <c r="O529" t="s">
        <v>39</v>
      </c>
      <c r="P529">
        <v>12500</v>
      </c>
      <c r="Q529">
        <v>0</v>
      </c>
      <c r="R529">
        <v>0.62284119840555485</v>
      </c>
      <c r="S529">
        <v>20285.514980069434</v>
      </c>
      <c r="T529" s="1" t="s">
        <v>40</v>
      </c>
      <c r="U529">
        <v>0</v>
      </c>
      <c r="V529">
        <v>1</v>
      </c>
      <c r="W529">
        <v>0.93661275687284107</v>
      </c>
      <c r="X529">
        <v>18999.67211006815</v>
      </c>
      <c r="Y529" t="b">
        <v>1</v>
      </c>
      <c r="Z529" t="b">
        <v>0</v>
      </c>
      <c r="AA529" s="1" t="s">
        <v>66</v>
      </c>
      <c r="AB529" s="1" t="s">
        <v>66</v>
      </c>
      <c r="AC529" s="1" t="s">
        <v>42</v>
      </c>
      <c r="AD529" t="s">
        <v>66</v>
      </c>
    </row>
    <row r="530" spans="1:30" x14ac:dyDescent="0.25">
      <c r="A530">
        <v>21</v>
      </c>
      <c r="B530" s="1" t="s">
        <v>69</v>
      </c>
      <c r="C530" s="1" t="s">
        <v>70</v>
      </c>
      <c r="D530" s="1" t="s">
        <v>71</v>
      </c>
      <c r="E530" s="1" t="s">
        <v>32</v>
      </c>
      <c r="F530" s="1" t="s">
        <v>32</v>
      </c>
      <c r="G530" s="1" t="s">
        <v>457</v>
      </c>
      <c r="H530" s="1" t="s">
        <v>458</v>
      </c>
      <c r="I530" s="1" t="s">
        <v>91</v>
      </c>
      <c r="J530" s="1" t="s">
        <v>92</v>
      </c>
      <c r="K530">
        <v>41</v>
      </c>
      <c r="L530" s="1" t="s">
        <v>484</v>
      </c>
      <c r="M530" s="1" t="s">
        <v>38</v>
      </c>
      <c r="N530" t="s">
        <v>39</v>
      </c>
      <c r="O530" t="s">
        <v>39</v>
      </c>
      <c r="P530">
        <v>12500</v>
      </c>
      <c r="Q530">
        <v>0</v>
      </c>
      <c r="R530">
        <v>0.8551278476091746</v>
      </c>
      <c r="S530">
        <v>23189.098095114681</v>
      </c>
      <c r="T530" s="1" t="s">
        <v>40</v>
      </c>
      <c r="U530">
        <v>0</v>
      </c>
      <c r="V530">
        <v>0</v>
      </c>
      <c r="W530">
        <v>0.94551558933104707</v>
      </c>
      <c r="X530">
        <v>21925.653751457819</v>
      </c>
      <c r="Y530" t="b">
        <v>0</v>
      </c>
      <c r="Z530" t="b">
        <v>0</v>
      </c>
      <c r="AA530" s="1" t="s">
        <v>66</v>
      </c>
      <c r="AB530" s="1" t="s">
        <v>66</v>
      </c>
      <c r="AC530" s="1" t="s">
        <v>73</v>
      </c>
      <c r="AD530" t="s">
        <v>66</v>
      </c>
    </row>
    <row r="531" spans="1:30" x14ac:dyDescent="0.25">
      <c r="A531">
        <v>22</v>
      </c>
      <c r="B531" s="1" t="s">
        <v>136</v>
      </c>
      <c r="C531" s="1" t="s">
        <v>325</v>
      </c>
      <c r="D531" s="1" t="s">
        <v>183</v>
      </c>
      <c r="E531" s="1" t="s">
        <v>32</v>
      </c>
      <c r="F531" s="1" t="s">
        <v>32</v>
      </c>
      <c r="G531" s="1" t="s">
        <v>457</v>
      </c>
      <c r="H531" s="1" t="s">
        <v>458</v>
      </c>
      <c r="I531" s="1" t="s">
        <v>91</v>
      </c>
      <c r="J531" s="1" t="s">
        <v>92</v>
      </c>
      <c r="K531">
        <v>41</v>
      </c>
      <c r="L531" s="1" t="s">
        <v>484</v>
      </c>
      <c r="M531" s="1" t="s">
        <v>38</v>
      </c>
      <c r="N531" t="s">
        <v>39</v>
      </c>
      <c r="O531" t="s">
        <v>39</v>
      </c>
      <c r="P531">
        <v>9500</v>
      </c>
      <c r="Q531">
        <v>0</v>
      </c>
      <c r="R531">
        <v>0.87870885122410547</v>
      </c>
      <c r="S531">
        <v>17847.734086629003</v>
      </c>
      <c r="T531" s="1" t="s">
        <v>40</v>
      </c>
      <c r="U531">
        <v>0</v>
      </c>
      <c r="V531">
        <v>0</v>
      </c>
      <c r="W531">
        <v>0.93985531594804461</v>
      </c>
      <c r="X531">
        <v>16774.287758945386</v>
      </c>
      <c r="Y531" t="b">
        <v>0</v>
      </c>
      <c r="Z531" t="b">
        <v>0</v>
      </c>
      <c r="AA531" s="1" t="s">
        <v>66</v>
      </c>
      <c r="AB531" s="1" t="s">
        <v>66</v>
      </c>
      <c r="AC531" s="1" t="s">
        <v>73</v>
      </c>
      <c r="AD531" t="s">
        <v>66</v>
      </c>
    </row>
    <row r="532" spans="1:30" x14ac:dyDescent="0.25">
      <c r="A532">
        <v>31</v>
      </c>
      <c r="B532" s="1" t="s">
        <v>361</v>
      </c>
      <c r="C532" s="1" t="s">
        <v>363</v>
      </c>
      <c r="D532" s="1" t="s">
        <v>364</v>
      </c>
      <c r="E532" s="1" t="s">
        <v>32</v>
      </c>
      <c r="F532" s="1" t="s">
        <v>32</v>
      </c>
      <c r="G532" s="1" t="s">
        <v>457</v>
      </c>
      <c r="H532" s="1" t="s">
        <v>458</v>
      </c>
      <c r="I532" s="1" t="s">
        <v>91</v>
      </c>
      <c r="J532" s="1" t="s">
        <v>92</v>
      </c>
      <c r="K532">
        <v>41</v>
      </c>
      <c r="L532" s="1" t="s">
        <v>484</v>
      </c>
      <c r="M532" s="1" t="s">
        <v>38</v>
      </c>
      <c r="N532" t="s">
        <v>39</v>
      </c>
      <c r="O532" t="s">
        <v>39</v>
      </c>
      <c r="P532">
        <v>22750</v>
      </c>
      <c r="Q532">
        <v>0</v>
      </c>
      <c r="R532">
        <v>0.79719658580413277</v>
      </c>
      <c r="S532">
        <v>40886.222327044023</v>
      </c>
      <c r="T532" s="1" t="s">
        <v>40</v>
      </c>
      <c r="U532">
        <v>1</v>
      </c>
      <c r="V532">
        <v>0</v>
      </c>
      <c r="W532">
        <v>0.9400083928258437</v>
      </c>
      <c r="X532">
        <v>38433.392138364776</v>
      </c>
      <c r="Y532" t="b">
        <v>0</v>
      </c>
      <c r="Z532" t="b">
        <v>0</v>
      </c>
      <c r="AA532" s="1" t="s">
        <v>62</v>
      </c>
      <c r="AB532" s="1" t="s">
        <v>55</v>
      </c>
      <c r="AC532" s="1" t="s">
        <v>73</v>
      </c>
      <c r="AD532" t="s">
        <v>850</v>
      </c>
    </row>
    <row r="533" spans="1:30" x14ac:dyDescent="0.25">
      <c r="A533">
        <v>16</v>
      </c>
      <c r="B533" s="1" t="s">
        <v>305</v>
      </c>
      <c r="C533" s="1" t="s">
        <v>32</v>
      </c>
      <c r="D533" s="1" t="s">
        <v>32</v>
      </c>
      <c r="E533" s="1" t="s">
        <v>32</v>
      </c>
      <c r="F533" s="1" t="s">
        <v>32</v>
      </c>
      <c r="G533" s="1" t="s">
        <v>457</v>
      </c>
      <c r="H533" s="1" t="s">
        <v>458</v>
      </c>
      <c r="I533" s="1" t="s">
        <v>91</v>
      </c>
      <c r="J533" s="1" t="s">
        <v>92</v>
      </c>
      <c r="K533">
        <v>180</v>
      </c>
      <c r="L533" s="1" t="s">
        <v>485</v>
      </c>
      <c r="M533" s="1" t="s">
        <v>38</v>
      </c>
      <c r="N533" t="s">
        <v>39</v>
      </c>
      <c r="O533" t="s">
        <v>39</v>
      </c>
      <c r="P533">
        <v>5800</v>
      </c>
      <c r="Q533">
        <v>0</v>
      </c>
      <c r="R533">
        <v>0.62064657578576921</v>
      </c>
      <c r="S533">
        <v>9399.75013955746</v>
      </c>
      <c r="T533" s="1" t="s">
        <v>40</v>
      </c>
      <c r="U533">
        <v>0</v>
      </c>
      <c r="V533">
        <v>1</v>
      </c>
      <c r="W533">
        <v>0.93759984648563832</v>
      </c>
      <c r="X533">
        <v>8813.2042878524317</v>
      </c>
      <c r="Y533" t="b">
        <v>1</v>
      </c>
      <c r="Z533" t="b">
        <v>0</v>
      </c>
      <c r="AA533" s="1" t="s">
        <v>66</v>
      </c>
      <c r="AB533" s="1" t="s">
        <v>66</v>
      </c>
      <c r="AC533" s="1" t="s">
        <v>42</v>
      </c>
      <c r="AD533" t="s">
        <v>66</v>
      </c>
    </row>
    <row r="534" spans="1:30" x14ac:dyDescent="0.25">
      <c r="A534">
        <v>28</v>
      </c>
      <c r="B534" s="1" t="s">
        <v>94</v>
      </c>
      <c r="C534" s="1" t="s">
        <v>110</v>
      </c>
      <c r="D534" s="1" t="s">
        <v>111</v>
      </c>
      <c r="E534" s="1" t="s">
        <v>32</v>
      </c>
      <c r="F534" s="1" t="s">
        <v>32</v>
      </c>
      <c r="G534" s="1" t="s">
        <v>457</v>
      </c>
      <c r="H534" s="1" t="s">
        <v>458</v>
      </c>
      <c r="I534" s="1" t="s">
        <v>91</v>
      </c>
      <c r="J534" s="1" t="s">
        <v>92</v>
      </c>
      <c r="K534">
        <v>180</v>
      </c>
      <c r="L534" s="1" t="s">
        <v>485</v>
      </c>
      <c r="M534" s="1" t="s">
        <v>38</v>
      </c>
      <c r="N534" t="s">
        <v>39</v>
      </c>
      <c r="O534" t="s">
        <v>39</v>
      </c>
      <c r="P534">
        <v>4250</v>
      </c>
      <c r="Q534">
        <v>0</v>
      </c>
      <c r="R534">
        <v>0.866044766505636</v>
      </c>
      <c r="S534">
        <v>7930.6902576489529</v>
      </c>
      <c r="T534" s="1" t="s">
        <v>40</v>
      </c>
      <c r="U534">
        <v>0</v>
      </c>
      <c r="V534">
        <v>0</v>
      </c>
      <c r="W534">
        <v>0.94390815849793985</v>
      </c>
      <c r="X534">
        <v>7485.8432367149753</v>
      </c>
      <c r="Y534" t="b">
        <v>0</v>
      </c>
      <c r="Z534" t="b">
        <v>0</v>
      </c>
      <c r="AA534" s="1" t="s">
        <v>66</v>
      </c>
      <c r="AB534" s="1" t="s">
        <v>66</v>
      </c>
      <c r="AC534" s="1" t="s">
        <v>73</v>
      </c>
      <c r="AD534" t="s">
        <v>66</v>
      </c>
    </row>
    <row r="535" spans="1:30" x14ac:dyDescent="0.25">
      <c r="A535">
        <v>21</v>
      </c>
      <c r="B535" s="1" t="s">
        <v>69</v>
      </c>
      <c r="C535" s="1" t="s">
        <v>70</v>
      </c>
      <c r="D535" s="1" t="s">
        <v>71</v>
      </c>
      <c r="E535" s="1" t="s">
        <v>32</v>
      </c>
      <c r="F535" s="1" t="s">
        <v>32</v>
      </c>
      <c r="G535" s="1" t="s">
        <v>457</v>
      </c>
      <c r="H535" s="1" t="s">
        <v>458</v>
      </c>
      <c r="I535" s="1" t="s">
        <v>91</v>
      </c>
      <c r="J535" s="1" t="s">
        <v>92</v>
      </c>
      <c r="K535">
        <v>157</v>
      </c>
      <c r="L535" s="1" t="s">
        <v>486</v>
      </c>
      <c r="M535" s="1" t="s">
        <v>38</v>
      </c>
      <c r="N535" t="s">
        <v>39</v>
      </c>
      <c r="O535" t="s">
        <v>39</v>
      </c>
      <c r="P535">
        <v>1500</v>
      </c>
      <c r="Q535">
        <v>0</v>
      </c>
      <c r="R535">
        <v>0.8551278476091746</v>
      </c>
      <c r="S535">
        <v>2782.6917714137617</v>
      </c>
      <c r="T535" s="1" t="s">
        <v>40</v>
      </c>
      <c r="U535">
        <v>0</v>
      </c>
      <c r="V535">
        <v>0</v>
      </c>
      <c r="W535">
        <v>0.94551558933104707</v>
      </c>
      <c r="X535">
        <v>2631.0784501749381</v>
      </c>
      <c r="Y535" t="b">
        <v>0</v>
      </c>
      <c r="Z535" t="b">
        <v>0</v>
      </c>
      <c r="AA535" s="1" t="s">
        <v>66</v>
      </c>
      <c r="AB535" s="1" t="s">
        <v>66</v>
      </c>
      <c r="AC535" s="1" t="s">
        <v>73</v>
      </c>
      <c r="AD535" t="s">
        <v>66</v>
      </c>
    </row>
    <row r="536" spans="1:30" x14ac:dyDescent="0.25">
      <c r="A536">
        <v>21</v>
      </c>
      <c r="B536" s="1" t="s">
        <v>69</v>
      </c>
      <c r="C536" s="1" t="s">
        <v>320</v>
      </c>
      <c r="D536" s="1" t="s">
        <v>321</v>
      </c>
      <c r="E536" s="1" t="s">
        <v>32</v>
      </c>
      <c r="F536" s="1" t="s">
        <v>32</v>
      </c>
      <c r="G536" s="1" t="s">
        <v>457</v>
      </c>
      <c r="H536" s="1" t="s">
        <v>458</v>
      </c>
      <c r="I536" s="1" t="s">
        <v>91</v>
      </c>
      <c r="J536" s="1" t="s">
        <v>92</v>
      </c>
      <c r="K536">
        <v>157</v>
      </c>
      <c r="L536" s="1" t="s">
        <v>486</v>
      </c>
      <c r="M536" s="1" t="s">
        <v>38</v>
      </c>
      <c r="N536" t="s">
        <v>39</v>
      </c>
      <c r="O536" t="s">
        <v>39</v>
      </c>
      <c r="P536">
        <v>300</v>
      </c>
      <c r="Q536">
        <v>0</v>
      </c>
      <c r="R536">
        <v>1.4971117166212533</v>
      </c>
      <c r="S536">
        <v>749.13351498637599</v>
      </c>
      <c r="T536" s="1" t="s">
        <v>40</v>
      </c>
      <c r="U536">
        <v>0</v>
      </c>
      <c r="V536">
        <v>0</v>
      </c>
      <c r="W536">
        <v>0.89088210903059661</v>
      </c>
      <c r="X536">
        <v>667.38964577656668</v>
      </c>
      <c r="Y536" t="b">
        <v>0</v>
      </c>
      <c r="Z536" t="b">
        <v>0</v>
      </c>
      <c r="AA536" s="1" t="s">
        <v>66</v>
      </c>
      <c r="AB536" s="1" t="s">
        <v>66</v>
      </c>
      <c r="AC536" s="1" t="s">
        <v>73</v>
      </c>
      <c r="AD536" t="s">
        <v>66</v>
      </c>
    </row>
    <row r="537" spans="1:30" x14ac:dyDescent="0.25">
      <c r="A537">
        <v>21</v>
      </c>
      <c r="B537" s="1" t="s">
        <v>69</v>
      </c>
      <c r="C537" s="1" t="s">
        <v>135</v>
      </c>
      <c r="D537" s="1" t="s">
        <v>105</v>
      </c>
      <c r="E537" s="1" t="s">
        <v>32</v>
      </c>
      <c r="F537" s="1" t="s">
        <v>32</v>
      </c>
      <c r="G537" s="1" t="s">
        <v>457</v>
      </c>
      <c r="H537" s="1" t="s">
        <v>458</v>
      </c>
      <c r="I537" s="1" t="s">
        <v>91</v>
      </c>
      <c r="J537" s="1" t="s">
        <v>92</v>
      </c>
      <c r="K537">
        <v>157</v>
      </c>
      <c r="L537" s="1" t="s">
        <v>486</v>
      </c>
      <c r="M537" s="1" t="s">
        <v>38</v>
      </c>
      <c r="N537" t="s">
        <v>39</v>
      </c>
      <c r="O537" t="s">
        <v>39</v>
      </c>
      <c r="P537">
        <v>2250</v>
      </c>
      <c r="Q537">
        <v>0</v>
      </c>
      <c r="R537">
        <v>0.85389854395110565</v>
      </c>
      <c r="S537">
        <v>4171.2717238899877</v>
      </c>
      <c r="T537" s="1" t="s">
        <v>40</v>
      </c>
      <c r="U537">
        <v>0</v>
      </c>
      <c r="V537">
        <v>0</v>
      </c>
      <c r="W537">
        <v>0.94570085343520061</v>
      </c>
      <c r="X537">
        <v>3944.7752291928819</v>
      </c>
      <c r="Y537" t="b">
        <v>0</v>
      </c>
      <c r="Z537" t="b">
        <v>0</v>
      </c>
      <c r="AA537" s="1" t="s">
        <v>66</v>
      </c>
      <c r="AB537" s="1" t="s">
        <v>66</v>
      </c>
      <c r="AC537" s="1" t="s">
        <v>73</v>
      </c>
      <c r="AD537" t="s">
        <v>66</v>
      </c>
    </row>
    <row r="538" spans="1:30" x14ac:dyDescent="0.25">
      <c r="A538">
        <v>22</v>
      </c>
      <c r="B538" s="1" t="s">
        <v>136</v>
      </c>
      <c r="C538" s="1" t="s">
        <v>326</v>
      </c>
      <c r="D538" s="1" t="s">
        <v>321</v>
      </c>
      <c r="E538" s="1" t="s">
        <v>32</v>
      </c>
      <c r="F538" s="1" t="s">
        <v>32</v>
      </c>
      <c r="G538" s="1" t="s">
        <v>457</v>
      </c>
      <c r="H538" s="1" t="s">
        <v>458</v>
      </c>
      <c r="I538" s="1" t="s">
        <v>91</v>
      </c>
      <c r="J538" s="1" t="s">
        <v>92</v>
      </c>
      <c r="K538">
        <v>157</v>
      </c>
      <c r="L538" s="1" t="s">
        <v>486</v>
      </c>
      <c r="M538" s="1" t="s">
        <v>38</v>
      </c>
      <c r="N538" t="s">
        <v>39</v>
      </c>
      <c r="O538" t="s">
        <v>39</v>
      </c>
      <c r="P538">
        <v>500</v>
      </c>
      <c r="Q538">
        <v>0</v>
      </c>
      <c r="R538">
        <v>0.95185731343283586</v>
      </c>
      <c r="S538">
        <v>975.92865671641789</v>
      </c>
      <c r="T538" s="1" t="s">
        <v>40</v>
      </c>
      <c r="U538">
        <v>0</v>
      </c>
      <c r="V538">
        <v>0</v>
      </c>
      <c r="W538">
        <v>0.93882596629738957</v>
      </c>
      <c r="X538">
        <v>916.22716417910442</v>
      </c>
      <c r="Y538" t="b">
        <v>0</v>
      </c>
      <c r="Z538" t="b">
        <v>0</v>
      </c>
      <c r="AA538" s="1" t="s">
        <v>66</v>
      </c>
      <c r="AB538" s="1" t="s">
        <v>66</v>
      </c>
      <c r="AC538" s="1" t="s">
        <v>73</v>
      </c>
      <c r="AD538" t="s">
        <v>66</v>
      </c>
    </row>
    <row r="539" spans="1:30" x14ac:dyDescent="0.25">
      <c r="A539">
        <v>24</v>
      </c>
      <c r="B539" s="1" t="s">
        <v>156</v>
      </c>
      <c r="C539" s="1" t="s">
        <v>331</v>
      </c>
      <c r="D539" s="1" t="s">
        <v>332</v>
      </c>
      <c r="E539" s="1" t="s">
        <v>32</v>
      </c>
      <c r="F539" s="1" t="s">
        <v>32</v>
      </c>
      <c r="G539" s="1" t="s">
        <v>457</v>
      </c>
      <c r="H539" s="1" t="s">
        <v>458</v>
      </c>
      <c r="I539" s="1" t="s">
        <v>91</v>
      </c>
      <c r="J539" s="1" t="s">
        <v>92</v>
      </c>
      <c r="K539">
        <v>157</v>
      </c>
      <c r="L539" s="1" t="s">
        <v>486</v>
      </c>
      <c r="M539" s="1" t="s">
        <v>38</v>
      </c>
      <c r="N539" t="s">
        <v>39</v>
      </c>
      <c r="O539" t="s">
        <v>39</v>
      </c>
      <c r="P539">
        <v>750</v>
      </c>
      <c r="Q539">
        <v>0</v>
      </c>
      <c r="R539">
        <v>0.66273961165048534</v>
      </c>
      <c r="S539">
        <v>1247.0547087378641</v>
      </c>
      <c r="T539" s="1" t="s">
        <v>40</v>
      </c>
      <c r="U539">
        <v>0</v>
      </c>
      <c r="V539">
        <v>0</v>
      </c>
      <c r="W539">
        <v>0.93869049196968068</v>
      </c>
      <c r="X539">
        <v>1170.5983980582525</v>
      </c>
      <c r="Y539" t="b">
        <v>0</v>
      </c>
      <c r="Z539" t="b">
        <v>0</v>
      </c>
      <c r="AA539" s="1" t="s">
        <v>66</v>
      </c>
      <c r="AB539" s="1" t="s">
        <v>66</v>
      </c>
      <c r="AC539" s="1" t="s">
        <v>73</v>
      </c>
      <c r="AD539" t="s">
        <v>66</v>
      </c>
    </row>
    <row r="540" spans="1:30" x14ac:dyDescent="0.25">
      <c r="A540">
        <v>12</v>
      </c>
      <c r="B540" s="1" t="s">
        <v>63</v>
      </c>
      <c r="C540" s="1" t="s">
        <v>278</v>
      </c>
      <c r="D540" s="1" t="s">
        <v>279</v>
      </c>
      <c r="E540" s="1" t="s">
        <v>32</v>
      </c>
      <c r="F540" s="1" t="s">
        <v>32</v>
      </c>
      <c r="G540" s="1" t="s">
        <v>457</v>
      </c>
      <c r="H540" s="1" t="s">
        <v>458</v>
      </c>
      <c r="I540" s="1" t="s">
        <v>91</v>
      </c>
      <c r="J540" s="1" t="s">
        <v>92</v>
      </c>
      <c r="K540">
        <v>88</v>
      </c>
      <c r="L540" s="1" t="s">
        <v>487</v>
      </c>
      <c r="M540" s="1" t="s">
        <v>38</v>
      </c>
      <c r="N540" t="s">
        <v>39</v>
      </c>
      <c r="O540" t="s">
        <v>39</v>
      </c>
      <c r="P540">
        <v>12250</v>
      </c>
      <c r="Q540">
        <v>0</v>
      </c>
      <c r="R540">
        <v>0.61323962920046349</v>
      </c>
      <c r="S540">
        <v>19762.185457705677</v>
      </c>
      <c r="T540" s="1" t="s">
        <v>40</v>
      </c>
      <c r="U540">
        <v>0</v>
      </c>
      <c r="V540">
        <v>1</v>
      </c>
      <c r="W540">
        <v>0.93774956140974641</v>
      </c>
      <c r="X540">
        <v>18531.980745461566</v>
      </c>
      <c r="Y540" t="b">
        <v>0</v>
      </c>
      <c r="Z540" t="b">
        <v>0</v>
      </c>
      <c r="AA540" s="1" t="s">
        <v>66</v>
      </c>
      <c r="AB540" s="1" t="s">
        <v>66</v>
      </c>
      <c r="AC540" s="1" t="s">
        <v>42</v>
      </c>
      <c r="AD540" t="s">
        <v>66</v>
      </c>
    </row>
    <row r="541" spans="1:30" x14ac:dyDescent="0.25">
      <c r="A541">
        <v>21</v>
      </c>
      <c r="B541" s="1" t="s">
        <v>69</v>
      </c>
      <c r="C541" s="1" t="s">
        <v>70</v>
      </c>
      <c r="D541" s="1" t="s">
        <v>71</v>
      </c>
      <c r="E541" s="1" t="s">
        <v>32</v>
      </c>
      <c r="F541" s="1" t="s">
        <v>32</v>
      </c>
      <c r="G541" s="1" t="s">
        <v>457</v>
      </c>
      <c r="H541" s="1" t="s">
        <v>458</v>
      </c>
      <c r="I541" s="1" t="s">
        <v>91</v>
      </c>
      <c r="J541" s="1" t="s">
        <v>92</v>
      </c>
      <c r="K541">
        <v>167</v>
      </c>
      <c r="L541" s="1" t="s">
        <v>488</v>
      </c>
      <c r="M541" s="1" t="s">
        <v>38</v>
      </c>
      <c r="N541" t="s">
        <v>39</v>
      </c>
      <c r="O541" t="s">
        <v>39</v>
      </c>
      <c r="P541">
        <v>5000</v>
      </c>
      <c r="Q541">
        <v>0</v>
      </c>
      <c r="R541">
        <v>0.8551278476091746</v>
      </c>
      <c r="S541">
        <v>9275.6392380458728</v>
      </c>
      <c r="T541" s="1" t="s">
        <v>40</v>
      </c>
      <c r="U541">
        <v>0</v>
      </c>
      <c r="V541">
        <v>0</v>
      </c>
      <c r="W541">
        <v>0.94551558933104707</v>
      </c>
      <c r="X541">
        <v>8770.2615005831285</v>
      </c>
      <c r="Y541" t="b">
        <v>0</v>
      </c>
      <c r="Z541" t="b">
        <v>0</v>
      </c>
      <c r="AA541" s="1" t="s">
        <v>66</v>
      </c>
      <c r="AB541" s="1" t="s">
        <v>66</v>
      </c>
      <c r="AC541" s="1" t="s">
        <v>73</v>
      </c>
      <c r="AD541" t="s">
        <v>66</v>
      </c>
    </row>
    <row r="542" spans="1:30" x14ac:dyDescent="0.25">
      <c r="A542">
        <v>4</v>
      </c>
      <c r="B542" s="1" t="s">
        <v>131</v>
      </c>
      <c r="C542" s="1" t="s">
        <v>132</v>
      </c>
      <c r="D542" s="1" t="s">
        <v>133</v>
      </c>
      <c r="E542" s="1" t="s">
        <v>32</v>
      </c>
      <c r="F542" s="1" t="s">
        <v>32</v>
      </c>
      <c r="G542" s="1" t="s">
        <v>457</v>
      </c>
      <c r="H542" s="1" t="s">
        <v>458</v>
      </c>
      <c r="I542" s="1" t="s">
        <v>91</v>
      </c>
      <c r="J542" s="1" t="s">
        <v>92</v>
      </c>
      <c r="K542">
        <v>66</v>
      </c>
      <c r="L542" s="1" t="s">
        <v>489</v>
      </c>
      <c r="M542" s="1" t="s">
        <v>38</v>
      </c>
      <c r="N542" t="s">
        <v>39</v>
      </c>
      <c r="O542" t="s">
        <v>39</v>
      </c>
      <c r="P542">
        <v>15400</v>
      </c>
      <c r="Q542">
        <v>0</v>
      </c>
      <c r="R542">
        <v>0.61530311890838207</v>
      </c>
      <c r="S542">
        <v>24875.668031189085</v>
      </c>
      <c r="T542" s="1" t="s">
        <v>40</v>
      </c>
      <c r="U542">
        <v>0</v>
      </c>
      <c r="V542">
        <v>1</v>
      </c>
      <c r="W542">
        <v>0.93664397716528258</v>
      </c>
      <c r="X542">
        <v>23299.64463937622</v>
      </c>
      <c r="Y542" t="b">
        <v>0</v>
      </c>
      <c r="Z542" t="b">
        <v>0</v>
      </c>
      <c r="AA542" s="1" t="s">
        <v>66</v>
      </c>
      <c r="AB542" s="1" t="s">
        <v>66</v>
      </c>
      <c r="AC542" s="1" t="s">
        <v>42</v>
      </c>
      <c r="AD542" t="s">
        <v>66</v>
      </c>
    </row>
    <row r="543" spans="1:30" x14ac:dyDescent="0.25">
      <c r="A543">
        <v>11</v>
      </c>
      <c r="B543" s="1" t="s">
        <v>58</v>
      </c>
      <c r="C543" s="1" t="s">
        <v>252</v>
      </c>
      <c r="D543" s="1" t="s">
        <v>253</v>
      </c>
      <c r="E543" s="1" t="s">
        <v>32</v>
      </c>
      <c r="F543" s="1" t="s">
        <v>32</v>
      </c>
      <c r="G543" s="1" t="s">
        <v>457</v>
      </c>
      <c r="H543" s="1" t="s">
        <v>458</v>
      </c>
      <c r="I543" s="1" t="s">
        <v>91</v>
      </c>
      <c r="J543" s="1" t="s">
        <v>92</v>
      </c>
      <c r="K543">
        <v>66</v>
      </c>
      <c r="L543" s="1" t="s">
        <v>489</v>
      </c>
      <c r="M543" s="1" t="s">
        <v>38</v>
      </c>
      <c r="N543" t="s">
        <v>39</v>
      </c>
      <c r="O543" t="s">
        <v>39</v>
      </c>
      <c r="P543">
        <v>1875</v>
      </c>
      <c r="Q543">
        <v>0</v>
      </c>
      <c r="R543">
        <v>0.61104665055107144</v>
      </c>
      <c r="S543">
        <v>3020.7124697832592</v>
      </c>
      <c r="T543" s="1" t="s">
        <v>40</v>
      </c>
      <c r="U543">
        <v>1</v>
      </c>
      <c r="V543">
        <v>1</v>
      </c>
      <c r="W543">
        <v>0.93743771683108224</v>
      </c>
      <c r="X543">
        <v>2831.729800876798</v>
      </c>
      <c r="Y543" t="b">
        <v>0</v>
      </c>
      <c r="Z543" t="b">
        <v>0</v>
      </c>
      <c r="AA543" s="1" t="s">
        <v>62</v>
      </c>
      <c r="AB543" s="1" t="s">
        <v>55</v>
      </c>
      <c r="AC543" s="1" t="s">
        <v>42</v>
      </c>
      <c r="AD543" t="s">
        <v>850</v>
      </c>
    </row>
    <row r="544" spans="1:30" x14ac:dyDescent="0.25">
      <c r="A544">
        <v>31</v>
      </c>
      <c r="B544" s="1" t="s">
        <v>361</v>
      </c>
      <c r="C544" s="1" t="s">
        <v>363</v>
      </c>
      <c r="D544" s="1" t="s">
        <v>364</v>
      </c>
      <c r="E544" s="1" t="s">
        <v>32</v>
      </c>
      <c r="F544" s="1" t="s">
        <v>32</v>
      </c>
      <c r="G544" s="1" t="s">
        <v>457</v>
      </c>
      <c r="H544" s="1" t="s">
        <v>458</v>
      </c>
      <c r="I544" s="1" t="s">
        <v>91</v>
      </c>
      <c r="J544" s="1" t="s">
        <v>92</v>
      </c>
      <c r="K544">
        <v>66</v>
      </c>
      <c r="L544" s="1" t="s">
        <v>489</v>
      </c>
      <c r="M544" s="1" t="s">
        <v>38</v>
      </c>
      <c r="N544" t="s">
        <v>39</v>
      </c>
      <c r="O544" t="s">
        <v>39</v>
      </c>
      <c r="P544">
        <v>1575</v>
      </c>
      <c r="Q544">
        <v>0</v>
      </c>
      <c r="R544">
        <v>0.79719658580413277</v>
      </c>
      <c r="S544">
        <v>2830.5846226415092</v>
      </c>
      <c r="T544" s="1" t="s">
        <v>40</v>
      </c>
      <c r="U544">
        <v>1</v>
      </c>
      <c r="V544">
        <v>0</v>
      </c>
      <c r="W544">
        <v>0.9400083928258437</v>
      </c>
      <c r="X544">
        <v>2660.7733018867925</v>
      </c>
      <c r="Y544" t="b">
        <v>0</v>
      </c>
      <c r="Z544" t="b">
        <v>0</v>
      </c>
      <c r="AA544" s="1" t="s">
        <v>62</v>
      </c>
      <c r="AB544" s="1" t="s">
        <v>55</v>
      </c>
      <c r="AC544" s="1" t="s">
        <v>73</v>
      </c>
      <c r="AD544" t="s">
        <v>850</v>
      </c>
    </row>
    <row r="545" spans="1:30" x14ac:dyDescent="0.25">
      <c r="A545">
        <v>1</v>
      </c>
      <c r="B545" s="1" t="s">
        <v>184</v>
      </c>
      <c r="C545" s="1" t="s">
        <v>185</v>
      </c>
      <c r="D545" s="1" t="s">
        <v>186</v>
      </c>
      <c r="E545" s="1" t="s">
        <v>481</v>
      </c>
      <c r="F545" s="1" t="s">
        <v>482</v>
      </c>
      <c r="G545" s="1" t="s">
        <v>196</v>
      </c>
      <c r="H545" s="1" t="s">
        <v>197</v>
      </c>
      <c r="I545" s="1" t="s">
        <v>191</v>
      </c>
      <c r="J545" s="1" t="s">
        <v>192</v>
      </c>
      <c r="K545">
        <v>114</v>
      </c>
      <c r="L545" s="1" t="s">
        <v>198</v>
      </c>
      <c r="M545" s="1" t="s">
        <v>38</v>
      </c>
      <c r="N545" t="s">
        <v>39</v>
      </c>
      <c r="O545" t="s">
        <v>39</v>
      </c>
      <c r="P545">
        <v>114800</v>
      </c>
      <c r="Q545">
        <v>184845.03446094994</v>
      </c>
      <c r="R545">
        <v>0.61014838380618419</v>
      </c>
      <c r="S545">
        <v>0</v>
      </c>
      <c r="T545" s="1" t="s">
        <v>194</v>
      </c>
      <c r="U545">
        <v>1</v>
      </c>
      <c r="V545">
        <v>1</v>
      </c>
      <c r="W545">
        <v>0.93783452893108565</v>
      </c>
      <c r="X545">
        <v>0</v>
      </c>
      <c r="Y545" t="b">
        <v>0</v>
      </c>
      <c r="Z545" t="b">
        <v>0</v>
      </c>
      <c r="AA545" s="1" t="s">
        <v>54</v>
      </c>
      <c r="AB545" s="1" t="s">
        <v>483</v>
      </c>
      <c r="AC545" s="1" t="s">
        <v>42</v>
      </c>
      <c r="AD545" t="s">
        <v>850</v>
      </c>
    </row>
    <row r="546" spans="1:30" x14ac:dyDescent="0.25">
      <c r="A546">
        <v>4</v>
      </c>
      <c r="B546" s="1" t="s">
        <v>131</v>
      </c>
      <c r="C546" s="1" t="s">
        <v>132</v>
      </c>
      <c r="D546" s="1" t="s">
        <v>133</v>
      </c>
      <c r="E546" s="1" t="s">
        <v>32</v>
      </c>
      <c r="F546" s="1" t="s">
        <v>32</v>
      </c>
      <c r="G546" s="1" t="s">
        <v>457</v>
      </c>
      <c r="H546" s="1" t="s">
        <v>458</v>
      </c>
      <c r="I546" s="1" t="s">
        <v>91</v>
      </c>
      <c r="J546" s="1" t="s">
        <v>92</v>
      </c>
      <c r="K546">
        <v>42</v>
      </c>
      <c r="L546" s="1" t="s">
        <v>490</v>
      </c>
      <c r="M546" s="1" t="s">
        <v>38</v>
      </c>
      <c r="N546" t="s">
        <v>39</v>
      </c>
      <c r="O546" t="s">
        <v>39</v>
      </c>
      <c r="P546">
        <v>8800</v>
      </c>
      <c r="Q546">
        <v>0</v>
      </c>
      <c r="R546">
        <v>0.61530311890838207</v>
      </c>
      <c r="S546">
        <v>14214.667446393763</v>
      </c>
      <c r="T546" s="1" t="s">
        <v>40</v>
      </c>
      <c r="U546">
        <v>0</v>
      </c>
      <c r="V546">
        <v>1</v>
      </c>
      <c r="W546">
        <v>0.93664397716528258</v>
      </c>
      <c r="X546">
        <v>13314.082651072125</v>
      </c>
      <c r="Y546" t="b">
        <v>0</v>
      </c>
      <c r="Z546" t="b">
        <v>0</v>
      </c>
      <c r="AA546" s="1" t="s">
        <v>66</v>
      </c>
      <c r="AB546" s="1" t="s">
        <v>66</v>
      </c>
      <c r="AC546" s="1" t="s">
        <v>42</v>
      </c>
      <c r="AD546" t="s">
        <v>66</v>
      </c>
    </row>
    <row r="547" spans="1:30" x14ac:dyDescent="0.25">
      <c r="A547">
        <v>18</v>
      </c>
      <c r="B547" s="1" t="s">
        <v>886</v>
      </c>
      <c r="C547" s="1" t="s">
        <v>32</v>
      </c>
      <c r="D547" s="1" t="s">
        <v>32</v>
      </c>
      <c r="E547" s="1" t="s">
        <v>32</v>
      </c>
      <c r="F547" s="1" t="s">
        <v>32</v>
      </c>
      <c r="G547" s="1" t="s">
        <v>457</v>
      </c>
      <c r="H547" s="1" t="s">
        <v>458</v>
      </c>
      <c r="I547" s="1" t="s">
        <v>91</v>
      </c>
      <c r="J547" s="1" t="s">
        <v>92</v>
      </c>
      <c r="K547">
        <v>42</v>
      </c>
      <c r="L547" s="1" t="s">
        <v>490</v>
      </c>
      <c r="M547" s="1" t="s">
        <v>38</v>
      </c>
      <c r="N547" t="s">
        <v>39</v>
      </c>
      <c r="O547" t="s">
        <v>39</v>
      </c>
      <c r="P547">
        <v>5000</v>
      </c>
      <c r="Q547">
        <v>0</v>
      </c>
      <c r="R547">
        <v>0.72783523809523809</v>
      </c>
      <c r="S547">
        <v>8639.1761904761897</v>
      </c>
      <c r="T547" s="1" t="s">
        <v>40</v>
      </c>
      <c r="U547">
        <v>0</v>
      </c>
      <c r="V547">
        <v>1</v>
      </c>
      <c r="W547">
        <v>0.91732015894372643</v>
      </c>
      <c r="X547">
        <v>7924.8904761904751</v>
      </c>
      <c r="Y547" t="b">
        <v>1</v>
      </c>
      <c r="Z547" t="b">
        <v>0</v>
      </c>
      <c r="AA547" s="1" t="s">
        <v>66</v>
      </c>
      <c r="AB547" s="1" t="s">
        <v>66</v>
      </c>
      <c r="AC547" s="1" t="s">
        <v>42</v>
      </c>
      <c r="AD547" t="s">
        <v>66</v>
      </c>
    </row>
    <row r="548" spans="1:30" x14ac:dyDescent="0.25">
      <c r="A548">
        <v>28</v>
      </c>
      <c r="B548" s="1" t="s">
        <v>94</v>
      </c>
      <c r="C548" s="1" t="s">
        <v>110</v>
      </c>
      <c r="D548" s="1" t="s">
        <v>111</v>
      </c>
      <c r="E548" s="1" t="s">
        <v>32</v>
      </c>
      <c r="F548" s="1" t="s">
        <v>32</v>
      </c>
      <c r="G548" s="1" t="s">
        <v>457</v>
      </c>
      <c r="H548" s="1" t="s">
        <v>458</v>
      </c>
      <c r="I548" s="1" t="s">
        <v>91</v>
      </c>
      <c r="J548" s="1" t="s">
        <v>92</v>
      </c>
      <c r="K548">
        <v>42</v>
      </c>
      <c r="L548" s="1" t="s">
        <v>490</v>
      </c>
      <c r="M548" s="1" t="s">
        <v>38</v>
      </c>
      <c r="N548" t="s">
        <v>39</v>
      </c>
      <c r="O548" t="s">
        <v>39</v>
      </c>
      <c r="P548">
        <v>12500</v>
      </c>
      <c r="Q548">
        <v>0</v>
      </c>
      <c r="R548">
        <v>0.866044766505636</v>
      </c>
      <c r="S548">
        <v>23325.559581320449</v>
      </c>
      <c r="T548" s="1" t="s">
        <v>40</v>
      </c>
      <c r="U548">
        <v>0</v>
      </c>
      <c r="V548">
        <v>0</v>
      </c>
      <c r="W548">
        <v>0.94390815849793985</v>
      </c>
      <c r="X548">
        <v>22017.185990338163</v>
      </c>
      <c r="Y548" t="b">
        <v>0</v>
      </c>
      <c r="Z548" t="b">
        <v>0</v>
      </c>
      <c r="AA548" s="1" t="s">
        <v>66</v>
      </c>
      <c r="AB548" s="1" t="s">
        <v>66</v>
      </c>
      <c r="AC548" s="1" t="s">
        <v>73</v>
      </c>
      <c r="AD548" t="s">
        <v>66</v>
      </c>
    </row>
    <row r="549" spans="1:30" x14ac:dyDescent="0.25">
      <c r="A549">
        <v>36</v>
      </c>
      <c r="B549" s="1" t="s">
        <v>128</v>
      </c>
      <c r="C549" s="1" t="s">
        <v>140</v>
      </c>
      <c r="D549" s="1" t="s">
        <v>141</v>
      </c>
      <c r="E549" s="1" t="s">
        <v>32</v>
      </c>
      <c r="F549" s="1" t="s">
        <v>32</v>
      </c>
      <c r="G549" s="1" t="s">
        <v>457</v>
      </c>
      <c r="H549" s="1" t="s">
        <v>458</v>
      </c>
      <c r="I549" s="1" t="s">
        <v>91</v>
      </c>
      <c r="J549" s="1" t="s">
        <v>92</v>
      </c>
      <c r="K549">
        <v>42</v>
      </c>
      <c r="L549" s="1" t="s">
        <v>490</v>
      </c>
      <c r="M549" s="1" t="s">
        <v>38</v>
      </c>
      <c r="N549" t="s">
        <v>39</v>
      </c>
      <c r="O549" t="s">
        <v>39</v>
      </c>
      <c r="P549">
        <v>2000</v>
      </c>
      <c r="Q549">
        <v>0</v>
      </c>
      <c r="R549">
        <v>0.61699555675238993</v>
      </c>
      <c r="S549">
        <v>3233.9911135047801</v>
      </c>
      <c r="T549" s="1" t="s">
        <v>40</v>
      </c>
      <c r="U549">
        <v>0</v>
      </c>
      <c r="V549">
        <v>0</v>
      </c>
      <c r="W549">
        <v>0.93616125644417425</v>
      </c>
      <c r="X549">
        <v>3027.5371841479291</v>
      </c>
      <c r="Y549" t="b">
        <v>0</v>
      </c>
      <c r="Z549" t="b">
        <v>0</v>
      </c>
      <c r="AA549" s="1" t="s">
        <v>66</v>
      </c>
      <c r="AB549" s="1" t="s">
        <v>66</v>
      </c>
      <c r="AC549" s="1" t="s">
        <v>73</v>
      </c>
      <c r="AD549" t="s">
        <v>66</v>
      </c>
    </row>
    <row r="550" spans="1:30" x14ac:dyDescent="0.25">
      <c r="A550">
        <v>1</v>
      </c>
      <c r="B550" s="1" t="s">
        <v>184</v>
      </c>
      <c r="C550" s="1" t="s">
        <v>185</v>
      </c>
      <c r="D550" s="1" t="s">
        <v>186</v>
      </c>
      <c r="E550" s="1" t="s">
        <v>481</v>
      </c>
      <c r="F550" s="1" t="s">
        <v>482</v>
      </c>
      <c r="G550" s="1" t="s">
        <v>199</v>
      </c>
      <c r="H550" s="1" t="s">
        <v>200</v>
      </c>
      <c r="I550" s="1" t="s">
        <v>191</v>
      </c>
      <c r="J550" s="1" t="s">
        <v>192</v>
      </c>
      <c r="K550">
        <v>116</v>
      </c>
      <c r="L550" s="1" t="s">
        <v>200</v>
      </c>
      <c r="M550" s="1" t="s">
        <v>38</v>
      </c>
      <c r="N550" t="s">
        <v>39</v>
      </c>
      <c r="O550" t="s">
        <v>39</v>
      </c>
      <c r="P550" t="s">
        <v>46</v>
      </c>
      <c r="Q550">
        <v>0</v>
      </c>
      <c r="R550">
        <v>0.61014838380618419</v>
      </c>
      <c r="S550">
        <v>0</v>
      </c>
      <c r="T550" s="1" t="s">
        <v>194</v>
      </c>
      <c r="U550">
        <v>1</v>
      </c>
      <c r="V550">
        <v>1</v>
      </c>
      <c r="W550">
        <v>0.93783452893108565</v>
      </c>
      <c r="X550">
        <v>0</v>
      </c>
      <c r="Y550" t="b">
        <v>0</v>
      </c>
      <c r="Z550" t="b">
        <v>0</v>
      </c>
      <c r="AA550" s="1" t="s">
        <v>54</v>
      </c>
      <c r="AB550" s="1" t="s">
        <v>483</v>
      </c>
      <c r="AC550" s="1" t="s">
        <v>42</v>
      </c>
      <c r="AD550" t="s">
        <v>850</v>
      </c>
    </row>
    <row r="551" spans="1:30" x14ac:dyDescent="0.25">
      <c r="A551">
        <v>1</v>
      </c>
      <c r="B551" s="1" t="s">
        <v>184</v>
      </c>
      <c r="C551" s="1" t="s">
        <v>185</v>
      </c>
      <c r="D551" s="1" t="s">
        <v>186</v>
      </c>
      <c r="E551" s="1" t="s">
        <v>481</v>
      </c>
      <c r="F551" s="1" t="s">
        <v>482</v>
      </c>
      <c r="G551" s="1" t="s">
        <v>204</v>
      </c>
      <c r="H551" s="1" t="s">
        <v>205</v>
      </c>
      <c r="I551" s="1" t="s">
        <v>191</v>
      </c>
      <c r="J551" s="1" t="s">
        <v>192</v>
      </c>
      <c r="K551">
        <v>99</v>
      </c>
      <c r="L551" s="1" t="s">
        <v>205</v>
      </c>
      <c r="M551" s="1" t="s">
        <v>38</v>
      </c>
      <c r="N551" t="s">
        <v>39</v>
      </c>
      <c r="O551" t="s">
        <v>39</v>
      </c>
      <c r="P551">
        <v>98500</v>
      </c>
      <c r="Q551">
        <v>158599.61580490915</v>
      </c>
      <c r="R551">
        <v>0.61014838380618419</v>
      </c>
      <c r="S551">
        <v>0</v>
      </c>
      <c r="T551" s="1" t="s">
        <v>194</v>
      </c>
      <c r="U551">
        <v>1</v>
      </c>
      <c r="V551">
        <v>1</v>
      </c>
      <c r="W551">
        <v>0.93783452893108565</v>
      </c>
      <c r="X551">
        <v>0</v>
      </c>
      <c r="Y551" t="b">
        <v>0</v>
      </c>
      <c r="Z551" t="b">
        <v>0</v>
      </c>
      <c r="AA551" s="1" t="s">
        <v>54</v>
      </c>
      <c r="AB551" s="1" t="s">
        <v>483</v>
      </c>
      <c r="AC551" s="1" t="s">
        <v>42</v>
      </c>
      <c r="AD551" t="s">
        <v>850</v>
      </c>
    </row>
    <row r="552" spans="1:30" x14ac:dyDescent="0.25">
      <c r="A552">
        <v>1</v>
      </c>
      <c r="B552" s="1" t="s">
        <v>184</v>
      </c>
      <c r="C552" s="1" t="s">
        <v>185</v>
      </c>
      <c r="D552" s="1" t="s">
        <v>186</v>
      </c>
      <c r="E552" s="1" t="s">
        <v>481</v>
      </c>
      <c r="F552" s="1" t="s">
        <v>482</v>
      </c>
      <c r="G552" s="1" t="s">
        <v>204</v>
      </c>
      <c r="H552" s="1" t="s">
        <v>205</v>
      </c>
      <c r="I552" s="1" t="s">
        <v>204</v>
      </c>
      <c r="J552" s="1" t="s">
        <v>205</v>
      </c>
      <c r="K552">
        <v>389</v>
      </c>
      <c r="L552" s="1" t="s">
        <v>206</v>
      </c>
      <c r="M552" s="1" t="s">
        <v>38</v>
      </c>
      <c r="N552" t="s">
        <v>39</v>
      </c>
      <c r="O552" t="s">
        <v>39</v>
      </c>
      <c r="P552">
        <v>62908.87</v>
      </c>
      <c r="Q552">
        <v>101292.61535757336</v>
      </c>
      <c r="R552">
        <v>0.61014838380618419</v>
      </c>
      <c r="S552">
        <v>0</v>
      </c>
      <c r="T552" s="1" t="s">
        <v>194</v>
      </c>
      <c r="U552">
        <v>1</v>
      </c>
      <c r="V552">
        <v>1</v>
      </c>
      <c r="W552">
        <v>0.93783452893108565</v>
      </c>
      <c r="X552">
        <v>0</v>
      </c>
      <c r="Y552" t="b">
        <v>0</v>
      </c>
      <c r="Z552" t="b">
        <v>0</v>
      </c>
      <c r="AA552" s="1" t="s">
        <v>54</v>
      </c>
      <c r="AB552" s="1" t="s">
        <v>483</v>
      </c>
      <c r="AC552" s="1" t="s">
        <v>42</v>
      </c>
      <c r="AD552" t="s">
        <v>850</v>
      </c>
    </row>
    <row r="553" spans="1:30" x14ac:dyDescent="0.25">
      <c r="A553">
        <v>1</v>
      </c>
      <c r="B553" s="1" t="s">
        <v>184</v>
      </c>
      <c r="C553" s="1" t="s">
        <v>185</v>
      </c>
      <c r="D553" s="1" t="s">
        <v>186</v>
      </c>
      <c r="E553" s="1" t="s">
        <v>481</v>
      </c>
      <c r="F553" s="1" t="s">
        <v>482</v>
      </c>
      <c r="G553" s="1" t="s">
        <v>207</v>
      </c>
      <c r="H553" s="1" t="s">
        <v>208</v>
      </c>
      <c r="I553" s="1" t="s">
        <v>191</v>
      </c>
      <c r="J553" s="1" t="s">
        <v>192</v>
      </c>
      <c r="K553">
        <v>98</v>
      </c>
      <c r="L553" s="1" t="s">
        <v>209</v>
      </c>
      <c r="M553" s="1" t="s">
        <v>38</v>
      </c>
      <c r="N553" t="s">
        <v>39</v>
      </c>
      <c r="O553" t="s">
        <v>39</v>
      </c>
      <c r="P553">
        <v>118000</v>
      </c>
      <c r="Q553">
        <v>189997.50928912975</v>
      </c>
      <c r="R553">
        <v>0.61014838380618419</v>
      </c>
      <c r="S553">
        <v>0</v>
      </c>
      <c r="T553" s="1" t="s">
        <v>194</v>
      </c>
      <c r="U553">
        <v>1</v>
      </c>
      <c r="V553">
        <v>1</v>
      </c>
      <c r="W553">
        <v>0.93783452893108565</v>
      </c>
      <c r="X553">
        <v>0</v>
      </c>
      <c r="Y553" t="b">
        <v>0</v>
      </c>
      <c r="Z553" t="b">
        <v>0</v>
      </c>
      <c r="AA553" s="1" t="s">
        <v>54</v>
      </c>
      <c r="AB553" s="1" t="s">
        <v>483</v>
      </c>
      <c r="AC553" s="1" t="s">
        <v>42</v>
      </c>
      <c r="AD553" t="s">
        <v>850</v>
      </c>
    </row>
    <row r="554" spans="1:30" x14ac:dyDescent="0.25">
      <c r="A554">
        <v>1</v>
      </c>
      <c r="B554" s="1" t="s">
        <v>184</v>
      </c>
      <c r="C554" s="1" t="s">
        <v>185</v>
      </c>
      <c r="D554" s="1" t="s">
        <v>186</v>
      </c>
      <c r="E554" s="1" t="s">
        <v>481</v>
      </c>
      <c r="F554" s="1" t="s">
        <v>482</v>
      </c>
      <c r="G554" s="1" t="s">
        <v>491</v>
      </c>
      <c r="H554" s="1" t="s">
        <v>492</v>
      </c>
      <c r="I554" s="1" t="s">
        <v>91</v>
      </c>
      <c r="J554" s="1" t="s">
        <v>92</v>
      </c>
      <c r="K554">
        <v>145</v>
      </c>
      <c r="L554" s="1" t="s">
        <v>493</v>
      </c>
      <c r="M554" s="1" t="s">
        <v>38</v>
      </c>
      <c r="N554" t="s">
        <v>39</v>
      </c>
      <c r="O554" t="s">
        <v>39</v>
      </c>
      <c r="P554">
        <v>3000</v>
      </c>
      <c r="Q554">
        <v>4830.445151418553</v>
      </c>
      <c r="R554">
        <v>0.61014838380618419</v>
      </c>
      <c r="S554">
        <v>4830.445151418553</v>
      </c>
      <c r="T554" s="1" t="s">
        <v>40</v>
      </c>
      <c r="U554">
        <v>1</v>
      </c>
      <c r="V554">
        <v>1</v>
      </c>
      <c r="W554">
        <v>0.93783452893108565</v>
      </c>
      <c r="X554">
        <v>4530.1582531080658</v>
      </c>
      <c r="Y554" t="b">
        <v>0</v>
      </c>
      <c r="Z554" t="b">
        <v>0</v>
      </c>
      <c r="AA554" s="1" t="s">
        <v>54</v>
      </c>
      <c r="AB554" s="1" t="s">
        <v>483</v>
      </c>
      <c r="AC554" s="1" t="s">
        <v>42</v>
      </c>
      <c r="AD554" t="s">
        <v>850</v>
      </c>
    </row>
    <row r="555" spans="1:30" x14ac:dyDescent="0.25">
      <c r="A555">
        <v>1</v>
      </c>
      <c r="B555" s="1" t="s">
        <v>184</v>
      </c>
      <c r="C555" s="1" t="s">
        <v>185</v>
      </c>
      <c r="D555" s="1" t="s">
        <v>186</v>
      </c>
      <c r="E555" s="1" t="s">
        <v>481</v>
      </c>
      <c r="F555" s="1" t="s">
        <v>482</v>
      </c>
      <c r="G555" s="1" t="s">
        <v>210</v>
      </c>
      <c r="H555" s="1" t="s">
        <v>211</v>
      </c>
      <c r="I555" s="1" t="s">
        <v>191</v>
      </c>
      <c r="J555" s="1" t="s">
        <v>192</v>
      </c>
      <c r="K555">
        <v>100</v>
      </c>
      <c r="L555" s="1" t="s">
        <v>212</v>
      </c>
      <c r="M555" s="1" t="s">
        <v>38</v>
      </c>
      <c r="N555" t="s">
        <v>39</v>
      </c>
      <c r="O555" t="s">
        <v>39</v>
      </c>
      <c r="P555">
        <v>5800</v>
      </c>
      <c r="Q555">
        <v>9338.8606260758697</v>
      </c>
      <c r="R555">
        <v>0.61014838380618419</v>
      </c>
      <c r="S555">
        <v>0</v>
      </c>
      <c r="T555" s="1" t="s">
        <v>194</v>
      </c>
      <c r="U555">
        <v>1</v>
      </c>
      <c r="V555">
        <v>1</v>
      </c>
      <c r="W555">
        <v>0.93783452893108565</v>
      </c>
      <c r="X555">
        <v>0</v>
      </c>
      <c r="Y555" t="b">
        <v>0</v>
      </c>
      <c r="Z555" t="b">
        <v>0</v>
      </c>
      <c r="AA555" s="1" t="s">
        <v>54</v>
      </c>
      <c r="AB555" s="1" t="s">
        <v>483</v>
      </c>
      <c r="AC555" s="1" t="s">
        <v>42</v>
      </c>
      <c r="AD555" t="s">
        <v>850</v>
      </c>
    </row>
    <row r="556" spans="1:30" x14ac:dyDescent="0.25">
      <c r="A556">
        <v>1</v>
      </c>
      <c r="B556" s="1" t="s">
        <v>184</v>
      </c>
      <c r="C556" s="1" t="s">
        <v>185</v>
      </c>
      <c r="D556" s="1" t="s">
        <v>186</v>
      </c>
      <c r="E556" s="1" t="s">
        <v>481</v>
      </c>
      <c r="F556" s="1" t="s">
        <v>482</v>
      </c>
      <c r="G556" s="1" t="s">
        <v>494</v>
      </c>
      <c r="H556" s="1" t="s">
        <v>495</v>
      </c>
      <c r="I556" s="1" t="s">
        <v>91</v>
      </c>
      <c r="J556" s="1" t="s">
        <v>92</v>
      </c>
      <c r="K556">
        <v>19</v>
      </c>
      <c r="L556" s="1" t="s">
        <v>496</v>
      </c>
      <c r="M556" s="1" t="s">
        <v>38</v>
      </c>
      <c r="N556" t="s">
        <v>39</v>
      </c>
      <c r="O556" t="s">
        <v>39</v>
      </c>
      <c r="P556">
        <v>4000</v>
      </c>
      <c r="Q556">
        <v>6440.593535224737</v>
      </c>
      <c r="R556">
        <v>0.61014838380618419</v>
      </c>
      <c r="S556">
        <v>6440.593535224737</v>
      </c>
      <c r="T556" s="1" t="s">
        <v>40</v>
      </c>
      <c r="U556">
        <v>1</v>
      </c>
      <c r="V556">
        <v>1</v>
      </c>
      <c r="W556">
        <v>0.93783452893108565</v>
      </c>
      <c r="X556">
        <v>6040.2110041440865</v>
      </c>
      <c r="Y556" t="b">
        <v>0</v>
      </c>
      <c r="Z556" t="b">
        <v>0</v>
      </c>
      <c r="AA556" s="1" t="s">
        <v>54</v>
      </c>
      <c r="AB556" s="1" t="s">
        <v>483</v>
      </c>
      <c r="AC556" s="1" t="s">
        <v>42</v>
      </c>
      <c r="AD556" t="s">
        <v>850</v>
      </c>
    </row>
    <row r="557" spans="1:30" x14ac:dyDescent="0.25">
      <c r="A557">
        <v>1</v>
      </c>
      <c r="B557" s="1" t="s">
        <v>184</v>
      </c>
      <c r="C557" s="1" t="s">
        <v>185</v>
      </c>
      <c r="D557" s="1" t="s">
        <v>186</v>
      </c>
      <c r="E557" s="1" t="s">
        <v>481</v>
      </c>
      <c r="F557" s="1" t="s">
        <v>482</v>
      </c>
      <c r="G557" s="1" t="s">
        <v>33</v>
      </c>
      <c r="H557" s="1" t="s">
        <v>34</v>
      </c>
      <c r="I557" s="1" t="s">
        <v>35</v>
      </c>
      <c r="J557" s="1" t="s">
        <v>36</v>
      </c>
      <c r="K557">
        <v>146</v>
      </c>
      <c r="L557" s="1" t="s">
        <v>53</v>
      </c>
      <c r="M557" s="1" t="s">
        <v>441</v>
      </c>
      <c r="N557">
        <v>600</v>
      </c>
      <c r="O557">
        <v>35</v>
      </c>
      <c r="P557">
        <v>21000</v>
      </c>
      <c r="Q557">
        <v>33813.116059929867</v>
      </c>
      <c r="R557">
        <v>0.61014838380618419</v>
      </c>
      <c r="S557">
        <v>33813.116059929867</v>
      </c>
      <c r="T557" s="1" t="s">
        <v>40</v>
      </c>
      <c r="U557">
        <v>1</v>
      </c>
      <c r="V557">
        <v>1</v>
      </c>
      <c r="W557">
        <v>0.93783452893108565</v>
      </c>
      <c r="X557">
        <v>31711.107771756455</v>
      </c>
      <c r="Y557" t="b">
        <v>0</v>
      </c>
      <c r="Z557" t="b">
        <v>1</v>
      </c>
      <c r="AA557" s="1" t="s">
        <v>54</v>
      </c>
      <c r="AB557" s="1" t="s">
        <v>483</v>
      </c>
      <c r="AC557" s="1" t="s">
        <v>42</v>
      </c>
      <c r="AD557" t="s">
        <v>850</v>
      </c>
    </row>
    <row r="558" spans="1:30" x14ac:dyDescent="0.25">
      <c r="A558">
        <v>1</v>
      </c>
      <c r="B558" s="1" t="s">
        <v>184</v>
      </c>
      <c r="C558" s="1" t="s">
        <v>185</v>
      </c>
      <c r="D558" s="1" t="s">
        <v>186</v>
      </c>
      <c r="E558" s="1" t="s">
        <v>481</v>
      </c>
      <c r="F558" s="1" t="s">
        <v>482</v>
      </c>
      <c r="G558" s="1" t="s">
        <v>89</v>
      </c>
      <c r="H558" s="1" t="s">
        <v>90</v>
      </c>
      <c r="I558" s="1" t="s">
        <v>91</v>
      </c>
      <c r="J558" s="1" t="s">
        <v>92</v>
      </c>
      <c r="K558">
        <v>10</v>
      </c>
      <c r="L558" s="1" t="s">
        <v>497</v>
      </c>
      <c r="M558" s="1" t="s">
        <v>441</v>
      </c>
      <c r="N558">
        <v>600</v>
      </c>
      <c r="O558">
        <v>100</v>
      </c>
      <c r="P558">
        <v>60000</v>
      </c>
      <c r="Q558">
        <v>96608.90302837106</v>
      </c>
      <c r="R558">
        <v>0.61014838380618419</v>
      </c>
      <c r="S558">
        <v>96608.90302837106</v>
      </c>
      <c r="T558" s="1" t="s">
        <v>40</v>
      </c>
      <c r="U558">
        <v>1</v>
      </c>
      <c r="V558">
        <v>1</v>
      </c>
      <c r="W558">
        <v>0.93783452893108565</v>
      </c>
      <c r="X558">
        <v>90603.165062161308</v>
      </c>
      <c r="Y558" t="b">
        <v>0</v>
      </c>
      <c r="Z558" t="b">
        <v>1</v>
      </c>
      <c r="AA558" s="1" t="s">
        <v>54</v>
      </c>
      <c r="AB558" s="1" t="s">
        <v>483</v>
      </c>
      <c r="AC558" s="1" t="s">
        <v>42</v>
      </c>
      <c r="AD558" t="s">
        <v>850</v>
      </c>
    </row>
    <row r="559" spans="1:30" x14ac:dyDescent="0.25">
      <c r="A559">
        <v>1</v>
      </c>
      <c r="B559" s="1" t="s">
        <v>184</v>
      </c>
      <c r="C559" s="1" t="s">
        <v>185</v>
      </c>
      <c r="D559" s="1" t="s">
        <v>186</v>
      </c>
      <c r="E559" s="1" t="s">
        <v>481</v>
      </c>
      <c r="F559" s="1" t="s">
        <v>482</v>
      </c>
      <c r="G559" s="1" t="s">
        <v>122</v>
      </c>
      <c r="H559" s="1" t="s">
        <v>123</v>
      </c>
      <c r="I559" s="1" t="s">
        <v>91</v>
      </c>
      <c r="J559" s="1" t="s">
        <v>92</v>
      </c>
      <c r="K559">
        <v>144</v>
      </c>
      <c r="L559" s="1" t="s">
        <v>498</v>
      </c>
      <c r="M559" s="1" t="s">
        <v>441</v>
      </c>
      <c r="N559">
        <v>600</v>
      </c>
      <c r="O559">
        <v>15</v>
      </c>
      <c r="P559">
        <v>9000</v>
      </c>
      <c r="Q559">
        <v>14491.335454255659</v>
      </c>
      <c r="R559">
        <v>0.61014838380618419</v>
      </c>
      <c r="S559">
        <v>14491.335454255659</v>
      </c>
      <c r="T559" s="1" t="s">
        <v>40</v>
      </c>
      <c r="U559">
        <v>1</v>
      </c>
      <c r="V559">
        <v>1</v>
      </c>
      <c r="W559">
        <v>0.93783452893108565</v>
      </c>
      <c r="X559">
        <v>13590.474759324195</v>
      </c>
      <c r="Y559" t="b">
        <v>0</v>
      </c>
      <c r="Z559" t="b">
        <v>1</v>
      </c>
      <c r="AA559" s="1" t="s">
        <v>54</v>
      </c>
      <c r="AB559" s="1" t="s">
        <v>483</v>
      </c>
      <c r="AC559" s="1" t="s">
        <v>42</v>
      </c>
      <c r="AD559" t="s">
        <v>850</v>
      </c>
    </row>
    <row r="560" spans="1:30" x14ac:dyDescent="0.25">
      <c r="A560">
        <v>2</v>
      </c>
      <c r="B560" s="1" t="s">
        <v>86</v>
      </c>
      <c r="C560" s="1" t="s">
        <v>87</v>
      </c>
      <c r="D560" s="1" t="s">
        <v>88</v>
      </c>
      <c r="E560" s="1" t="s">
        <v>32</v>
      </c>
      <c r="F560" s="1" t="s">
        <v>32</v>
      </c>
      <c r="G560" s="1" t="s">
        <v>199</v>
      </c>
      <c r="H560" s="1" t="s">
        <v>200</v>
      </c>
      <c r="I560" s="1" t="s">
        <v>191</v>
      </c>
      <c r="J560" s="1" t="s">
        <v>192</v>
      </c>
      <c r="K560">
        <v>116</v>
      </c>
      <c r="L560" s="1" t="s">
        <v>200</v>
      </c>
      <c r="M560" s="1" t="s">
        <v>38</v>
      </c>
      <c r="N560" t="s">
        <v>39</v>
      </c>
      <c r="O560" t="s">
        <v>39</v>
      </c>
      <c r="P560" t="s">
        <v>46</v>
      </c>
      <c r="Q560">
        <v>0</v>
      </c>
      <c r="R560">
        <v>0.61115857163181109</v>
      </c>
      <c r="S560">
        <v>0</v>
      </c>
      <c r="T560" s="1" t="s">
        <v>194</v>
      </c>
      <c r="U560">
        <v>0</v>
      </c>
      <c r="V560">
        <v>1</v>
      </c>
      <c r="W560">
        <v>0.9373059220931953</v>
      </c>
      <c r="X560">
        <v>0</v>
      </c>
      <c r="Y560" t="b">
        <v>0</v>
      </c>
      <c r="Z560" t="b">
        <v>0</v>
      </c>
      <c r="AA560" s="1" t="s">
        <v>66</v>
      </c>
      <c r="AB560" s="1" t="s">
        <v>66</v>
      </c>
      <c r="AC560" s="1" t="s">
        <v>42</v>
      </c>
      <c r="AD560" t="s">
        <v>66</v>
      </c>
    </row>
    <row r="561" spans="1:30" x14ac:dyDescent="0.25">
      <c r="A561">
        <v>2</v>
      </c>
      <c r="B561" s="1" t="s">
        <v>86</v>
      </c>
      <c r="C561" s="1" t="s">
        <v>220</v>
      </c>
      <c r="D561" s="1" t="s">
        <v>221</v>
      </c>
      <c r="E561" s="1" t="s">
        <v>32</v>
      </c>
      <c r="F561" s="1" t="s">
        <v>32</v>
      </c>
      <c r="G561" s="1" t="s">
        <v>199</v>
      </c>
      <c r="H561" s="1" t="s">
        <v>200</v>
      </c>
      <c r="I561" s="1" t="s">
        <v>191</v>
      </c>
      <c r="J561" s="1" t="s">
        <v>192</v>
      </c>
      <c r="K561">
        <v>116</v>
      </c>
      <c r="L561" s="1" t="s">
        <v>200</v>
      </c>
      <c r="M561" s="1" t="s">
        <v>38</v>
      </c>
      <c r="N561" t="s">
        <v>39</v>
      </c>
      <c r="O561" t="s">
        <v>39</v>
      </c>
      <c r="P561" t="s">
        <v>46</v>
      </c>
      <c r="Q561">
        <v>0</v>
      </c>
      <c r="R561">
        <v>0.62749010011123474</v>
      </c>
      <c r="S561">
        <v>0</v>
      </c>
      <c r="T561" s="1" t="s">
        <v>194</v>
      </c>
      <c r="U561">
        <v>0</v>
      </c>
      <c r="V561">
        <v>1</v>
      </c>
      <c r="W561">
        <v>0.93848734643707776</v>
      </c>
      <c r="X561">
        <v>0</v>
      </c>
      <c r="Y561" t="b">
        <v>0</v>
      </c>
      <c r="Z561" t="b">
        <v>0</v>
      </c>
      <c r="AA561" s="1" t="s">
        <v>66</v>
      </c>
      <c r="AB561" s="1" t="s">
        <v>66</v>
      </c>
      <c r="AC561" s="1" t="s">
        <v>42</v>
      </c>
      <c r="AD561" t="s">
        <v>66</v>
      </c>
    </row>
    <row r="562" spans="1:30" x14ac:dyDescent="0.25">
      <c r="A562">
        <v>2</v>
      </c>
      <c r="B562" s="1" t="s">
        <v>86</v>
      </c>
      <c r="C562" s="1" t="s">
        <v>222</v>
      </c>
      <c r="D562" s="1" t="s">
        <v>223</v>
      </c>
      <c r="E562" s="1" t="s">
        <v>32</v>
      </c>
      <c r="F562" s="1" t="s">
        <v>32</v>
      </c>
      <c r="G562" s="1" t="s">
        <v>199</v>
      </c>
      <c r="H562" s="1" t="s">
        <v>200</v>
      </c>
      <c r="I562" s="1" t="s">
        <v>191</v>
      </c>
      <c r="J562" s="1" t="s">
        <v>192</v>
      </c>
      <c r="K562">
        <v>116</v>
      </c>
      <c r="L562" s="1" t="s">
        <v>200</v>
      </c>
      <c r="M562" s="1" t="s">
        <v>38</v>
      </c>
      <c r="N562" t="s">
        <v>39</v>
      </c>
      <c r="O562" t="s">
        <v>39</v>
      </c>
      <c r="P562" t="s">
        <v>46</v>
      </c>
      <c r="Q562">
        <v>0</v>
      </c>
      <c r="R562">
        <v>0.63357523056653497</v>
      </c>
      <c r="S562">
        <v>0</v>
      </c>
      <c r="T562" s="1" t="s">
        <v>194</v>
      </c>
      <c r="U562">
        <v>0</v>
      </c>
      <c r="V562">
        <v>1</v>
      </c>
      <c r="W562">
        <v>0.9354778142077208</v>
      </c>
      <c r="X562">
        <v>0</v>
      </c>
      <c r="Y562" t="b">
        <v>0</v>
      </c>
      <c r="Z562" t="b">
        <v>0</v>
      </c>
      <c r="AA562" s="1" t="s">
        <v>66</v>
      </c>
      <c r="AB562" s="1" t="s">
        <v>66</v>
      </c>
      <c r="AC562" s="1" t="s">
        <v>42</v>
      </c>
      <c r="AD562" t="s">
        <v>66</v>
      </c>
    </row>
    <row r="563" spans="1:30" x14ac:dyDescent="0.25">
      <c r="A563">
        <v>2</v>
      </c>
      <c r="B563" s="1" t="s">
        <v>86</v>
      </c>
      <c r="C563" s="1" t="s">
        <v>224</v>
      </c>
      <c r="D563" s="1" t="s">
        <v>225</v>
      </c>
      <c r="E563" s="1" t="s">
        <v>32</v>
      </c>
      <c r="F563" s="1" t="s">
        <v>32</v>
      </c>
      <c r="G563" s="1" t="s">
        <v>199</v>
      </c>
      <c r="H563" s="1" t="s">
        <v>200</v>
      </c>
      <c r="I563" s="1" t="s">
        <v>191</v>
      </c>
      <c r="J563" s="1" t="s">
        <v>192</v>
      </c>
      <c r="K563">
        <v>116</v>
      </c>
      <c r="L563" s="1" t="s">
        <v>200</v>
      </c>
      <c r="M563" s="1" t="s">
        <v>38</v>
      </c>
      <c r="N563" t="s">
        <v>39</v>
      </c>
      <c r="O563" t="s">
        <v>39</v>
      </c>
      <c r="P563" t="s">
        <v>46</v>
      </c>
      <c r="Q563">
        <v>0</v>
      </c>
      <c r="R563">
        <v>0.66988145896656526</v>
      </c>
      <c r="S563">
        <v>0</v>
      </c>
      <c r="T563" s="1" t="s">
        <v>194</v>
      </c>
      <c r="U563">
        <v>0</v>
      </c>
      <c r="V563">
        <v>1</v>
      </c>
      <c r="W563">
        <v>0.9271921090807822</v>
      </c>
      <c r="X563">
        <v>0</v>
      </c>
      <c r="Y563" t="b">
        <v>0</v>
      </c>
      <c r="Z563" t="b">
        <v>0</v>
      </c>
      <c r="AA563" s="1" t="s">
        <v>66</v>
      </c>
      <c r="AB563" s="1" t="s">
        <v>66</v>
      </c>
      <c r="AC563" s="1" t="s">
        <v>42</v>
      </c>
      <c r="AD563" t="s">
        <v>66</v>
      </c>
    </row>
    <row r="564" spans="1:30" x14ac:dyDescent="0.25">
      <c r="A564">
        <v>2</v>
      </c>
      <c r="B564" s="1" t="s">
        <v>86</v>
      </c>
      <c r="C564" s="1" t="s">
        <v>226</v>
      </c>
      <c r="D564" s="1" t="s">
        <v>105</v>
      </c>
      <c r="E564" s="1" t="s">
        <v>32</v>
      </c>
      <c r="F564" s="1" t="s">
        <v>32</v>
      </c>
      <c r="G564" s="1" t="s">
        <v>199</v>
      </c>
      <c r="H564" s="1" t="s">
        <v>200</v>
      </c>
      <c r="I564" s="1" t="s">
        <v>191</v>
      </c>
      <c r="J564" s="1" t="s">
        <v>192</v>
      </c>
      <c r="K564">
        <v>116</v>
      </c>
      <c r="L564" s="1" t="s">
        <v>200</v>
      </c>
      <c r="M564" s="1" t="s">
        <v>38</v>
      </c>
      <c r="N564" t="s">
        <v>39</v>
      </c>
      <c r="O564" t="s">
        <v>39</v>
      </c>
      <c r="P564" t="s">
        <v>46</v>
      </c>
      <c r="Q564">
        <v>0</v>
      </c>
      <c r="R564">
        <v>0.61287047812817896</v>
      </c>
      <c r="S564">
        <v>0</v>
      </c>
      <c r="T564" s="1" t="s">
        <v>194</v>
      </c>
      <c r="U564">
        <v>0</v>
      </c>
      <c r="V564">
        <v>1</v>
      </c>
      <c r="W564">
        <v>0.93692649150934704</v>
      </c>
      <c r="X564">
        <v>0</v>
      </c>
      <c r="Y564" t="b">
        <v>0</v>
      </c>
      <c r="Z564" t="b">
        <v>0</v>
      </c>
      <c r="AA564" s="1" t="s">
        <v>66</v>
      </c>
      <c r="AB564" s="1" t="s">
        <v>66</v>
      </c>
      <c r="AC564" s="1" t="s">
        <v>42</v>
      </c>
      <c r="AD564" t="s">
        <v>66</v>
      </c>
    </row>
    <row r="565" spans="1:30" x14ac:dyDescent="0.25">
      <c r="A565">
        <v>3</v>
      </c>
      <c r="B565" s="1" t="s">
        <v>75</v>
      </c>
      <c r="C565" s="1" t="s">
        <v>76</v>
      </c>
      <c r="D565" s="1" t="s">
        <v>77</v>
      </c>
      <c r="E565" s="1" t="s">
        <v>32</v>
      </c>
      <c r="F565" s="1" t="s">
        <v>32</v>
      </c>
      <c r="G565" s="1" t="s">
        <v>199</v>
      </c>
      <c r="H565" s="1" t="s">
        <v>200</v>
      </c>
      <c r="I565" s="1" t="s">
        <v>191</v>
      </c>
      <c r="J565" s="1" t="s">
        <v>192</v>
      </c>
      <c r="K565">
        <v>116</v>
      </c>
      <c r="L565" s="1" t="s">
        <v>200</v>
      </c>
      <c r="M565" s="1" t="s">
        <v>38</v>
      </c>
      <c r="N565" t="s">
        <v>39</v>
      </c>
      <c r="O565" t="s">
        <v>39</v>
      </c>
      <c r="P565" t="s">
        <v>46</v>
      </c>
      <c r="Q565">
        <v>0</v>
      </c>
      <c r="R565">
        <v>0.61023433849497422</v>
      </c>
      <c r="S565">
        <v>0</v>
      </c>
      <c r="T565" s="1" t="s">
        <v>194</v>
      </c>
      <c r="U565">
        <v>0</v>
      </c>
      <c r="V565">
        <v>1</v>
      </c>
      <c r="W565">
        <v>0.93757668577618647</v>
      </c>
      <c r="X565">
        <v>0</v>
      </c>
      <c r="Y565" t="b">
        <v>0</v>
      </c>
      <c r="Z565" t="b">
        <v>0</v>
      </c>
      <c r="AA565" s="1" t="s">
        <v>66</v>
      </c>
      <c r="AB565" s="1" t="s">
        <v>66</v>
      </c>
      <c r="AC565" s="1" t="s">
        <v>42</v>
      </c>
      <c r="AD565" t="s">
        <v>66</v>
      </c>
    </row>
    <row r="566" spans="1:30" x14ac:dyDescent="0.25">
      <c r="A566">
        <v>3</v>
      </c>
      <c r="B566" s="1" t="s">
        <v>75</v>
      </c>
      <c r="C566" s="1" t="s">
        <v>227</v>
      </c>
      <c r="D566" s="1" t="s">
        <v>228</v>
      </c>
      <c r="E566" s="1" t="s">
        <v>32</v>
      </c>
      <c r="F566" s="1" t="s">
        <v>32</v>
      </c>
      <c r="G566" s="1" t="s">
        <v>199</v>
      </c>
      <c r="H566" s="1" t="s">
        <v>200</v>
      </c>
      <c r="I566" s="1" t="s">
        <v>191</v>
      </c>
      <c r="J566" s="1" t="s">
        <v>192</v>
      </c>
      <c r="K566">
        <v>116</v>
      </c>
      <c r="L566" s="1" t="s">
        <v>200</v>
      </c>
      <c r="M566" s="1" t="s">
        <v>38</v>
      </c>
      <c r="N566" t="s">
        <v>39</v>
      </c>
      <c r="O566" t="s">
        <v>39</v>
      </c>
      <c r="P566" t="s">
        <v>46</v>
      </c>
      <c r="Q566">
        <v>0</v>
      </c>
      <c r="R566">
        <v>0.64140955223880602</v>
      </c>
      <c r="S566">
        <v>0</v>
      </c>
      <c r="T566" s="1" t="s">
        <v>194</v>
      </c>
      <c r="U566">
        <v>0</v>
      </c>
      <c r="V566">
        <v>1</v>
      </c>
      <c r="W566">
        <v>0.93634884615006908</v>
      </c>
      <c r="X566">
        <v>0</v>
      </c>
      <c r="Y566" t="b">
        <v>0</v>
      </c>
      <c r="Z566" t="b">
        <v>0</v>
      </c>
      <c r="AA566" s="1" t="s">
        <v>66</v>
      </c>
      <c r="AB566" s="1" t="s">
        <v>66</v>
      </c>
      <c r="AC566" s="1" t="s">
        <v>42</v>
      </c>
      <c r="AD566" t="s">
        <v>66</v>
      </c>
    </row>
    <row r="567" spans="1:30" x14ac:dyDescent="0.25">
      <c r="A567">
        <v>3</v>
      </c>
      <c r="B567" s="1" t="s">
        <v>75</v>
      </c>
      <c r="C567" s="1" t="s">
        <v>229</v>
      </c>
      <c r="D567" s="1" t="s">
        <v>230</v>
      </c>
      <c r="E567" s="1" t="s">
        <v>32</v>
      </c>
      <c r="F567" s="1" t="s">
        <v>32</v>
      </c>
      <c r="G567" s="1" t="s">
        <v>199</v>
      </c>
      <c r="H567" s="1" t="s">
        <v>200</v>
      </c>
      <c r="I567" s="1" t="s">
        <v>191</v>
      </c>
      <c r="J567" s="1" t="s">
        <v>192</v>
      </c>
      <c r="K567">
        <v>116</v>
      </c>
      <c r="L567" s="1" t="s">
        <v>200</v>
      </c>
      <c r="M567" s="1" t="s">
        <v>38</v>
      </c>
      <c r="N567" t="s">
        <v>39</v>
      </c>
      <c r="O567" t="s">
        <v>39</v>
      </c>
      <c r="P567" t="s">
        <v>46</v>
      </c>
      <c r="Q567">
        <v>0</v>
      </c>
      <c r="R567">
        <v>0.69256148148148144</v>
      </c>
      <c r="S567">
        <v>0</v>
      </c>
      <c r="T567" s="1" t="s">
        <v>194</v>
      </c>
      <c r="U567">
        <v>0</v>
      </c>
      <c r="V567">
        <v>1</v>
      </c>
      <c r="W567">
        <v>0.92705919904581757</v>
      </c>
      <c r="X567">
        <v>0</v>
      </c>
      <c r="Y567" t="b">
        <v>0</v>
      </c>
      <c r="Z567" t="b">
        <v>0</v>
      </c>
      <c r="AA567" s="1" t="s">
        <v>66</v>
      </c>
      <c r="AB567" s="1" t="s">
        <v>66</v>
      </c>
      <c r="AC567" s="1" t="s">
        <v>42</v>
      </c>
      <c r="AD567" t="s">
        <v>66</v>
      </c>
    </row>
    <row r="568" spans="1:30" x14ac:dyDescent="0.25">
      <c r="A568">
        <v>3</v>
      </c>
      <c r="B568" s="1" t="s">
        <v>75</v>
      </c>
      <c r="C568" s="1" t="s">
        <v>231</v>
      </c>
      <c r="D568" s="1" t="s">
        <v>232</v>
      </c>
      <c r="E568" s="1" t="s">
        <v>32</v>
      </c>
      <c r="F568" s="1" t="s">
        <v>32</v>
      </c>
      <c r="G568" s="1" t="s">
        <v>199</v>
      </c>
      <c r="H568" s="1" t="s">
        <v>200</v>
      </c>
      <c r="I568" s="1" t="s">
        <v>191</v>
      </c>
      <c r="J568" s="1" t="s">
        <v>192</v>
      </c>
      <c r="K568">
        <v>116</v>
      </c>
      <c r="L568" s="1" t="s">
        <v>200</v>
      </c>
      <c r="M568" s="1" t="s">
        <v>38</v>
      </c>
      <c r="N568" t="s">
        <v>39</v>
      </c>
      <c r="O568" t="s">
        <v>39</v>
      </c>
      <c r="P568" t="s">
        <v>46</v>
      </c>
      <c r="Q568">
        <v>0</v>
      </c>
      <c r="R568">
        <v>0.61665601694915262</v>
      </c>
      <c r="S568">
        <v>0</v>
      </c>
      <c r="T568" s="1" t="s">
        <v>194</v>
      </c>
      <c r="U568">
        <v>0</v>
      </c>
      <c r="V568">
        <v>1</v>
      </c>
      <c r="W568">
        <v>0.93709551432830507</v>
      </c>
      <c r="X568">
        <v>0</v>
      </c>
      <c r="Y568" t="b">
        <v>0</v>
      </c>
      <c r="Z568" t="b">
        <v>0</v>
      </c>
      <c r="AA568" s="1" t="s">
        <v>66</v>
      </c>
      <c r="AB568" s="1" t="s">
        <v>66</v>
      </c>
      <c r="AC568" s="1" t="s">
        <v>42</v>
      </c>
      <c r="AD568" t="s">
        <v>66</v>
      </c>
    </row>
    <row r="569" spans="1:30" x14ac:dyDescent="0.25">
      <c r="A569">
        <v>3</v>
      </c>
      <c r="B569" s="1" t="s">
        <v>75</v>
      </c>
      <c r="C569" s="1" t="s">
        <v>79</v>
      </c>
      <c r="D569" s="1" t="s">
        <v>60</v>
      </c>
      <c r="E569" s="1" t="s">
        <v>32</v>
      </c>
      <c r="F569" s="1" t="s">
        <v>32</v>
      </c>
      <c r="G569" s="1" t="s">
        <v>199</v>
      </c>
      <c r="H569" s="1" t="s">
        <v>200</v>
      </c>
      <c r="I569" s="1" t="s">
        <v>191</v>
      </c>
      <c r="J569" s="1" t="s">
        <v>192</v>
      </c>
      <c r="K569">
        <v>116</v>
      </c>
      <c r="L569" s="1" t="s">
        <v>200</v>
      </c>
      <c r="M569" s="1" t="s">
        <v>38</v>
      </c>
      <c r="N569" t="s">
        <v>39</v>
      </c>
      <c r="O569" t="s">
        <v>39</v>
      </c>
      <c r="P569" t="s">
        <v>46</v>
      </c>
      <c r="Q569">
        <v>0</v>
      </c>
      <c r="R569">
        <v>0.61354871794871801</v>
      </c>
      <c r="S569">
        <v>0</v>
      </c>
      <c r="T569" s="1" t="s">
        <v>194</v>
      </c>
      <c r="U569">
        <v>0</v>
      </c>
      <c r="V569">
        <v>1</v>
      </c>
      <c r="W569">
        <v>0.93643569517101977</v>
      </c>
      <c r="X569">
        <v>0</v>
      </c>
      <c r="Y569" t="b">
        <v>0</v>
      </c>
      <c r="Z569" t="b">
        <v>0</v>
      </c>
      <c r="AA569" s="1" t="s">
        <v>66</v>
      </c>
      <c r="AB569" s="1" t="s">
        <v>66</v>
      </c>
      <c r="AC569" s="1" t="s">
        <v>42</v>
      </c>
      <c r="AD569" t="s">
        <v>66</v>
      </c>
    </row>
    <row r="570" spans="1:30" x14ac:dyDescent="0.25">
      <c r="A570">
        <v>4</v>
      </c>
      <c r="B570" s="1" t="s">
        <v>131</v>
      </c>
      <c r="C570" s="1" t="s">
        <v>132</v>
      </c>
      <c r="D570" s="1" t="s">
        <v>133</v>
      </c>
      <c r="E570" s="1" t="s">
        <v>32</v>
      </c>
      <c r="F570" s="1" t="s">
        <v>32</v>
      </c>
      <c r="G570" s="1" t="s">
        <v>199</v>
      </c>
      <c r="H570" s="1" t="s">
        <v>200</v>
      </c>
      <c r="I570" s="1" t="s">
        <v>191</v>
      </c>
      <c r="J570" s="1" t="s">
        <v>192</v>
      </c>
      <c r="K570">
        <v>116</v>
      </c>
      <c r="L570" s="1" t="s">
        <v>200</v>
      </c>
      <c r="M570" s="1" t="s">
        <v>38</v>
      </c>
      <c r="N570" t="s">
        <v>39</v>
      </c>
      <c r="O570" t="s">
        <v>39</v>
      </c>
      <c r="P570" t="s">
        <v>46</v>
      </c>
      <c r="Q570">
        <v>0</v>
      </c>
      <c r="R570">
        <v>0.61530311890838207</v>
      </c>
      <c r="S570">
        <v>0</v>
      </c>
      <c r="T570" s="1" t="s">
        <v>194</v>
      </c>
      <c r="U570">
        <v>0</v>
      </c>
      <c r="V570">
        <v>1</v>
      </c>
      <c r="W570">
        <v>0.93664397716528258</v>
      </c>
      <c r="X570">
        <v>0</v>
      </c>
      <c r="Y570" t="b">
        <v>0</v>
      </c>
      <c r="Z570" t="b">
        <v>0</v>
      </c>
      <c r="AA570" s="1" t="s">
        <v>66</v>
      </c>
      <c r="AB570" s="1" t="s">
        <v>66</v>
      </c>
      <c r="AC570" s="1" t="s">
        <v>42</v>
      </c>
      <c r="AD570" t="s">
        <v>66</v>
      </c>
    </row>
    <row r="571" spans="1:30" x14ac:dyDescent="0.25">
      <c r="A571">
        <v>4</v>
      </c>
      <c r="B571" s="1" t="s">
        <v>131</v>
      </c>
      <c r="C571" s="1" t="s">
        <v>142</v>
      </c>
      <c r="D571" s="1" t="s">
        <v>143</v>
      </c>
      <c r="E571" s="1" t="s">
        <v>32</v>
      </c>
      <c r="F571" s="1" t="s">
        <v>32</v>
      </c>
      <c r="G571" s="1" t="s">
        <v>199</v>
      </c>
      <c r="H571" s="1" t="s">
        <v>200</v>
      </c>
      <c r="I571" s="1" t="s">
        <v>191</v>
      </c>
      <c r="J571" s="1" t="s">
        <v>192</v>
      </c>
      <c r="K571">
        <v>116</v>
      </c>
      <c r="L571" s="1" t="s">
        <v>200</v>
      </c>
      <c r="M571" s="1" t="s">
        <v>38</v>
      </c>
      <c r="N571" t="s">
        <v>39</v>
      </c>
      <c r="O571" t="s">
        <v>39</v>
      </c>
      <c r="P571" t="s">
        <v>46</v>
      </c>
      <c r="Q571">
        <v>0</v>
      </c>
      <c r="R571">
        <v>0.62736642811848897</v>
      </c>
      <c r="S571">
        <v>0</v>
      </c>
      <c r="T571" s="1" t="s">
        <v>194</v>
      </c>
      <c r="U571">
        <v>0</v>
      </c>
      <c r="V571">
        <v>1</v>
      </c>
      <c r="W571">
        <v>0.9332015845920103</v>
      </c>
      <c r="X571">
        <v>0</v>
      </c>
      <c r="Y571" t="b">
        <v>0</v>
      </c>
      <c r="Z571" t="b">
        <v>0</v>
      </c>
      <c r="AA571" s="1" t="s">
        <v>66</v>
      </c>
      <c r="AB571" s="1" t="s">
        <v>66</v>
      </c>
      <c r="AC571" s="1" t="s">
        <v>42</v>
      </c>
      <c r="AD571" t="s">
        <v>66</v>
      </c>
    </row>
    <row r="572" spans="1:30" x14ac:dyDescent="0.25">
      <c r="A572">
        <v>4</v>
      </c>
      <c r="B572" s="1" t="s">
        <v>131</v>
      </c>
      <c r="C572" s="1" t="s">
        <v>233</v>
      </c>
      <c r="D572" s="1" t="s">
        <v>234</v>
      </c>
      <c r="E572" s="1" t="s">
        <v>32</v>
      </c>
      <c r="F572" s="1" t="s">
        <v>32</v>
      </c>
      <c r="G572" s="1" t="s">
        <v>199</v>
      </c>
      <c r="H572" s="1" t="s">
        <v>200</v>
      </c>
      <c r="I572" s="1" t="s">
        <v>191</v>
      </c>
      <c r="J572" s="1" t="s">
        <v>192</v>
      </c>
      <c r="K572">
        <v>116</v>
      </c>
      <c r="L572" s="1" t="s">
        <v>200</v>
      </c>
      <c r="M572" s="1" t="s">
        <v>38</v>
      </c>
      <c r="N572" t="s">
        <v>39</v>
      </c>
      <c r="O572" t="s">
        <v>39</v>
      </c>
      <c r="P572" t="s">
        <v>46</v>
      </c>
      <c r="Q572">
        <v>0</v>
      </c>
      <c r="R572">
        <v>0.63173060606060605</v>
      </c>
      <c r="S572">
        <v>0</v>
      </c>
      <c r="T572" s="1" t="s">
        <v>194</v>
      </c>
      <c r="U572">
        <v>0</v>
      </c>
      <c r="V572">
        <v>1</v>
      </c>
      <c r="W572">
        <v>0.93500115419379048</v>
      </c>
      <c r="X572">
        <v>0</v>
      </c>
      <c r="Y572" t="b">
        <v>0</v>
      </c>
      <c r="Z572" t="b">
        <v>0</v>
      </c>
      <c r="AA572" s="1" t="s">
        <v>66</v>
      </c>
      <c r="AB572" s="1" t="s">
        <v>66</v>
      </c>
      <c r="AC572" s="1" t="s">
        <v>42</v>
      </c>
      <c r="AD572" t="s">
        <v>66</v>
      </c>
    </row>
    <row r="573" spans="1:30" x14ac:dyDescent="0.25">
      <c r="A573">
        <v>4</v>
      </c>
      <c r="B573" s="1" t="s">
        <v>131</v>
      </c>
      <c r="C573" s="1" t="s">
        <v>235</v>
      </c>
      <c r="D573" s="1" t="s">
        <v>236</v>
      </c>
      <c r="E573" s="1" t="s">
        <v>32</v>
      </c>
      <c r="F573" s="1" t="s">
        <v>32</v>
      </c>
      <c r="G573" s="1" t="s">
        <v>199</v>
      </c>
      <c r="H573" s="1" t="s">
        <v>200</v>
      </c>
      <c r="I573" s="1" t="s">
        <v>191</v>
      </c>
      <c r="J573" s="1" t="s">
        <v>192</v>
      </c>
      <c r="K573">
        <v>116</v>
      </c>
      <c r="L573" s="1" t="s">
        <v>200</v>
      </c>
      <c r="M573" s="1" t="s">
        <v>38</v>
      </c>
      <c r="N573" t="s">
        <v>39</v>
      </c>
      <c r="O573" t="s">
        <v>39</v>
      </c>
      <c r="P573" t="s">
        <v>46</v>
      </c>
      <c r="Q573">
        <v>0</v>
      </c>
      <c r="R573">
        <v>0.65938208333333337</v>
      </c>
      <c r="S573">
        <v>0</v>
      </c>
      <c r="T573" s="1" t="s">
        <v>194</v>
      </c>
      <c r="U573">
        <v>0</v>
      </c>
      <c r="V573">
        <v>1</v>
      </c>
      <c r="W573">
        <v>0.93722562891759154</v>
      </c>
      <c r="X573">
        <v>0</v>
      </c>
      <c r="Y573" t="b">
        <v>0</v>
      </c>
      <c r="Z573" t="b">
        <v>0</v>
      </c>
      <c r="AA573" s="1" t="s">
        <v>66</v>
      </c>
      <c r="AB573" s="1" t="s">
        <v>66</v>
      </c>
      <c r="AC573" s="1" t="s">
        <v>42</v>
      </c>
      <c r="AD573" t="s">
        <v>66</v>
      </c>
    </row>
    <row r="574" spans="1:30" x14ac:dyDescent="0.25">
      <c r="A574">
        <v>4</v>
      </c>
      <c r="B574" s="1" t="s">
        <v>131</v>
      </c>
      <c r="C574" s="1" t="s">
        <v>166</v>
      </c>
      <c r="D574" s="1" t="s">
        <v>105</v>
      </c>
      <c r="E574" s="1" t="s">
        <v>32</v>
      </c>
      <c r="F574" s="1" t="s">
        <v>32</v>
      </c>
      <c r="G574" s="1" t="s">
        <v>199</v>
      </c>
      <c r="H574" s="1" t="s">
        <v>200</v>
      </c>
      <c r="I574" s="1" t="s">
        <v>191</v>
      </c>
      <c r="J574" s="1" t="s">
        <v>192</v>
      </c>
      <c r="K574">
        <v>116</v>
      </c>
      <c r="L574" s="1" t="s">
        <v>200</v>
      </c>
      <c r="M574" s="1" t="s">
        <v>38</v>
      </c>
      <c r="N574" t="s">
        <v>39</v>
      </c>
      <c r="O574" t="s">
        <v>39</v>
      </c>
      <c r="P574" t="s">
        <v>46</v>
      </c>
      <c r="Q574">
        <v>0</v>
      </c>
      <c r="R574">
        <v>0.60990146274489099</v>
      </c>
      <c r="S574">
        <v>0</v>
      </c>
      <c r="T574" s="1" t="s">
        <v>194</v>
      </c>
      <c r="U574">
        <v>0</v>
      </c>
      <c r="V574">
        <v>1</v>
      </c>
      <c r="W574">
        <v>0.9376777496183254</v>
      </c>
      <c r="X574">
        <v>0</v>
      </c>
      <c r="Y574" t="b">
        <v>0</v>
      </c>
      <c r="Z574" t="b">
        <v>0</v>
      </c>
      <c r="AA574" s="1" t="s">
        <v>66</v>
      </c>
      <c r="AB574" s="1" t="s">
        <v>66</v>
      </c>
      <c r="AC574" s="1" t="s">
        <v>42</v>
      </c>
      <c r="AD574" t="s">
        <v>66</v>
      </c>
    </row>
    <row r="575" spans="1:30" x14ac:dyDescent="0.25">
      <c r="A575">
        <v>5</v>
      </c>
      <c r="B575" s="1" t="s">
        <v>145</v>
      </c>
      <c r="C575" s="1" t="s">
        <v>146</v>
      </c>
      <c r="D575" s="1" t="s">
        <v>44</v>
      </c>
      <c r="E575" s="1" t="s">
        <v>32</v>
      </c>
      <c r="F575" s="1" t="s">
        <v>32</v>
      </c>
      <c r="G575" s="1" t="s">
        <v>199</v>
      </c>
      <c r="H575" s="1" t="s">
        <v>200</v>
      </c>
      <c r="I575" s="1" t="s">
        <v>191</v>
      </c>
      <c r="J575" s="1" t="s">
        <v>192</v>
      </c>
      <c r="K575">
        <v>116</v>
      </c>
      <c r="L575" s="1" t="s">
        <v>200</v>
      </c>
      <c r="M575" s="1" t="s">
        <v>38</v>
      </c>
      <c r="N575" t="s">
        <v>39</v>
      </c>
      <c r="O575" t="s">
        <v>39</v>
      </c>
      <c r="P575" t="s">
        <v>46</v>
      </c>
      <c r="Q575">
        <v>0</v>
      </c>
      <c r="R575">
        <v>0.61426500237004267</v>
      </c>
      <c r="S575">
        <v>0</v>
      </c>
      <c r="T575" s="1" t="s">
        <v>194</v>
      </c>
      <c r="U575">
        <v>0</v>
      </c>
      <c r="V575">
        <v>1</v>
      </c>
      <c r="W575">
        <v>0.93735736075285181</v>
      </c>
      <c r="X575">
        <v>0</v>
      </c>
      <c r="Y575" t="b">
        <v>0</v>
      </c>
      <c r="Z575" t="b">
        <v>0</v>
      </c>
      <c r="AA575" s="1" t="s">
        <v>66</v>
      </c>
      <c r="AB575" s="1" t="s">
        <v>66</v>
      </c>
      <c r="AC575" s="1" t="s">
        <v>42</v>
      </c>
      <c r="AD575" t="s">
        <v>66</v>
      </c>
    </row>
    <row r="576" spans="1:30" x14ac:dyDescent="0.25">
      <c r="A576">
        <v>5</v>
      </c>
      <c r="B576" s="1" t="s">
        <v>145</v>
      </c>
      <c r="C576" s="1" t="s">
        <v>237</v>
      </c>
      <c r="D576" s="1" t="s">
        <v>105</v>
      </c>
      <c r="E576" s="1" t="s">
        <v>32</v>
      </c>
      <c r="F576" s="1" t="s">
        <v>32</v>
      </c>
      <c r="G576" s="1" t="s">
        <v>199</v>
      </c>
      <c r="H576" s="1" t="s">
        <v>200</v>
      </c>
      <c r="I576" s="1" t="s">
        <v>191</v>
      </c>
      <c r="J576" s="1" t="s">
        <v>192</v>
      </c>
      <c r="K576">
        <v>116</v>
      </c>
      <c r="L576" s="1" t="s">
        <v>200</v>
      </c>
      <c r="M576" s="1" t="s">
        <v>38</v>
      </c>
      <c r="N576" t="s">
        <v>39</v>
      </c>
      <c r="O576" t="s">
        <v>39</v>
      </c>
      <c r="P576" t="s">
        <v>46</v>
      </c>
      <c r="Q576">
        <v>0</v>
      </c>
      <c r="R576">
        <v>0.61142605781315451</v>
      </c>
      <c r="S576">
        <v>0</v>
      </c>
      <c r="T576" s="1" t="s">
        <v>194</v>
      </c>
      <c r="U576">
        <v>0</v>
      </c>
      <c r="V576">
        <v>1</v>
      </c>
      <c r="W576">
        <v>0.93760519374367279</v>
      </c>
      <c r="X576">
        <v>0</v>
      </c>
      <c r="Y576" t="b">
        <v>0</v>
      </c>
      <c r="Z576" t="b">
        <v>0</v>
      </c>
      <c r="AA576" s="1" t="s">
        <v>66</v>
      </c>
      <c r="AB576" s="1" t="s">
        <v>66</v>
      </c>
      <c r="AC576" s="1" t="s">
        <v>42</v>
      </c>
      <c r="AD576" t="s">
        <v>66</v>
      </c>
    </row>
    <row r="577" spans="1:30" x14ac:dyDescent="0.25">
      <c r="A577">
        <v>6</v>
      </c>
      <c r="B577" s="1" t="s">
        <v>112</v>
      </c>
      <c r="C577" s="1" t="s">
        <v>113</v>
      </c>
      <c r="D577" s="1" t="s">
        <v>114</v>
      </c>
      <c r="E577" s="1" t="s">
        <v>32</v>
      </c>
      <c r="F577" s="1" t="s">
        <v>32</v>
      </c>
      <c r="G577" s="1" t="s">
        <v>199</v>
      </c>
      <c r="H577" s="1" t="s">
        <v>200</v>
      </c>
      <c r="I577" s="1" t="s">
        <v>191</v>
      </c>
      <c r="J577" s="1" t="s">
        <v>192</v>
      </c>
      <c r="K577">
        <v>116</v>
      </c>
      <c r="L577" s="1" t="s">
        <v>200</v>
      </c>
      <c r="M577" s="1" t="s">
        <v>38</v>
      </c>
      <c r="N577" t="s">
        <v>39</v>
      </c>
      <c r="O577" t="s">
        <v>39</v>
      </c>
      <c r="P577" t="s">
        <v>46</v>
      </c>
      <c r="Q577">
        <v>0</v>
      </c>
      <c r="R577">
        <v>0.6505859259259259</v>
      </c>
      <c r="S577">
        <v>0</v>
      </c>
      <c r="T577" s="1" t="s">
        <v>194</v>
      </c>
      <c r="U577">
        <v>0</v>
      </c>
      <c r="V577">
        <v>1</v>
      </c>
      <c r="W577">
        <v>0.93268383707513969</v>
      </c>
      <c r="X577">
        <v>0</v>
      </c>
      <c r="Y577" t="b">
        <v>1</v>
      </c>
      <c r="Z577" t="b">
        <v>0</v>
      </c>
      <c r="AA577" s="1" t="s">
        <v>66</v>
      </c>
      <c r="AB577" s="1" t="s">
        <v>66</v>
      </c>
      <c r="AC577" s="1" t="s">
        <v>42</v>
      </c>
      <c r="AD577" t="s">
        <v>66</v>
      </c>
    </row>
    <row r="578" spans="1:30" x14ac:dyDescent="0.25">
      <c r="A578">
        <v>6</v>
      </c>
      <c r="B578" s="1" t="s">
        <v>112</v>
      </c>
      <c r="C578" s="1" t="s">
        <v>167</v>
      </c>
      <c r="D578" s="1" t="s">
        <v>71</v>
      </c>
      <c r="E578" s="1" t="s">
        <v>32</v>
      </c>
      <c r="F578" s="1" t="s">
        <v>32</v>
      </c>
      <c r="G578" s="1" t="s">
        <v>199</v>
      </c>
      <c r="H578" s="1" t="s">
        <v>200</v>
      </c>
      <c r="I578" s="1" t="s">
        <v>191</v>
      </c>
      <c r="J578" s="1" t="s">
        <v>192</v>
      </c>
      <c r="K578">
        <v>116</v>
      </c>
      <c r="L578" s="1" t="s">
        <v>200</v>
      </c>
      <c r="M578" s="1" t="s">
        <v>38</v>
      </c>
      <c r="N578" t="s">
        <v>39</v>
      </c>
      <c r="O578" t="s">
        <v>39</v>
      </c>
      <c r="P578" t="s">
        <v>46</v>
      </c>
      <c r="Q578">
        <v>0</v>
      </c>
      <c r="R578">
        <v>0.65521535714285706</v>
      </c>
      <c r="S578">
        <v>0</v>
      </c>
      <c r="T578" s="1" t="s">
        <v>194</v>
      </c>
      <c r="U578">
        <v>0</v>
      </c>
      <c r="V578">
        <v>1</v>
      </c>
      <c r="W578">
        <v>0.93526953657087786</v>
      </c>
      <c r="X578">
        <v>0</v>
      </c>
      <c r="Y578" t="b">
        <v>1</v>
      </c>
      <c r="Z578" t="b">
        <v>0</v>
      </c>
      <c r="AA578" s="1" t="s">
        <v>66</v>
      </c>
      <c r="AB578" s="1" t="s">
        <v>66</v>
      </c>
      <c r="AC578" s="1" t="s">
        <v>42</v>
      </c>
      <c r="AD578" t="s">
        <v>66</v>
      </c>
    </row>
    <row r="579" spans="1:30" x14ac:dyDescent="0.25">
      <c r="A579">
        <v>6</v>
      </c>
      <c r="B579" s="1" t="s">
        <v>112</v>
      </c>
      <c r="C579" s="1" t="s">
        <v>238</v>
      </c>
      <c r="D579" s="1" t="s">
        <v>105</v>
      </c>
      <c r="E579" s="1" t="s">
        <v>32</v>
      </c>
      <c r="F579" s="1" t="s">
        <v>32</v>
      </c>
      <c r="G579" s="1" t="s">
        <v>199</v>
      </c>
      <c r="H579" s="1" t="s">
        <v>200</v>
      </c>
      <c r="I579" s="1" t="s">
        <v>191</v>
      </c>
      <c r="J579" s="1" t="s">
        <v>192</v>
      </c>
      <c r="K579">
        <v>116</v>
      </c>
      <c r="L579" s="1" t="s">
        <v>200</v>
      </c>
      <c r="M579" s="1" t="s">
        <v>38</v>
      </c>
      <c r="N579" t="s">
        <v>39</v>
      </c>
      <c r="O579" t="s">
        <v>39</v>
      </c>
      <c r="P579" t="s">
        <v>46</v>
      </c>
      <c r="Q579">
        <v>0</v>
      </c>
      <c r="R579">
        <v>0.61775714968914397</v>
      </c>
      <c r="S579">
        <v>0</v>
      </c>
      <c r="T579" s="1" t="s">
        <v>194</v>
      </c>
      <c r="U579">
        <v>0</v>
      </c>
      <c r="V579">
        <v>1</v>
      </c>
      <c r="W579">
        <v>0.93791996772311315</v>
      </c>
      <c r="X579">
        <v>0</v>
      </c>
      <c r="Y579" t="b">
        <v>1</v>
      </c>
      <c r="Z579" t="b">
        <v>0</v>
      </c>
      <c r="AA579" s="1" t="s">
        <v>66</v>
      </c>
      <c r="AB579" s="1" t="s">
        <v>66</v>
      </c>
      <c r="AC579" s="1" t="s">
        <v>42</v>
      </c>
      <c r="AD579" t="s">
        <v>66</v>
      </c>
    </row>
    <row r="580" spans="1:30" x14ac:dyDescent="0.25">
      <c r="A580">
        <v>7</v>
      </c>
      <c r="B580" s="1" t="s">
        <v>29</v>
      </c>
      <c r="C580" s="1" t="s">
        <v>43</v>
      </c>
      <c r="D580" s="1" t="s">
        <v>44</v>
      </c>
      <c r="E580" s="1" t="s">
        <v>32</v>
      </c>
      <c r="F580" s="1" t="s">
        <v>32</v>
      </c>
      <c r="G580" s="1" t="s">
        <v>199</v>
      </c>
      <c r="H580" s="1" t="s">
        <v>200</v>
      </c>
      <c r="I580" s="1" t="s">
        <v>191</v>
      </c>
      <c r="J580" s="1" t="s">
        <v>192</v>
      </c>
      <c r="K580">
        <v>116</v>
      </c>
      <c r="L580" s="1" t="s">
        <v>200</v>
      </c>
      <c r="M580" s="1" t="s">
        <v>38</v>
      </c>
      <c r="N580" t="s">
        <v>39</v>
      </c>
      <c r="O580" t="s">
        <v>39</v>
      </c>
      <c r="P580" t="s">
        <v>46</v>
      </c>
      <c r="Q580">
        <v>0</v>
      </c>
      <c r="R580">
        <v>0.60882316575975093</v>
      </c>
      <c r="S580">
        <v>0</v>
      </c>
      <c r="T580" s="1" t="s">
        <v>194</v>
      </c>
      <c r="U580">
        <v>1</v>
      </c>
      <c r="V580">
        <v>1</v>
      </c>
      <c r="W580">
        <v>0.93783079843594719</v>
      </c>
      <c r="X580">
        <v>0</v>
      </c>
      <c r="Y580" t="b">
        <v>0</v>
      </c>
      <c r="Z580" t="b">
        <v>0</v>
      </c>
      <c r="AA580" s="1" t="s">
        <v>41</v>
      </c>
      <c r="AB580" s="1" t="s">
        <v>44</v>
      </c>
      <c r="AC580" s="1" t="s">
        <v>42</v>
      </c>
      <c r="AD580" t="s">
        <v>850</v>
      </c>
    </row>
    <row r="581" spans="1:30" x14ac:dyDescent="0.25">
      <c r="A581">
        <v>7</v>
      </c>
      <c r="B581" s="1" t="s">
        <v>29</v>
      </c>
      <c r="C581" s="1" t="s">
        <v>30</v>
      </c>
      <c r="D581" s="1" t="s">
        <v>31</v>
      </c>
      <c r="E581" s="1" t="s">
        <v>32</v>
      </c>
      <c r="F581" s="1" t="s">
        <v>32</v>
      </c>
      <c r="G581" s="1" t="s">
        <v>199</v>
      </c>
      <c r="H581" s="1" t="s">
        <v>200</v>
      </c>
      <c r="I581" s="1" t="s">
        <v>191</v>
      </c>
      <c r="J581" s="1" t="s">
        <v>192</v>
      </c>
      <c r="K581">
        <v>116</v>
      </c>
      <c r="L581" s="1" t="s">
        <v>200</v>
      </c>
      <c r="M581" s="1" t="s">
        <v>38</v>
      </c>
      <c r="N581" t="s">
        <v>39</v>
      </c>
      <c r="O581" t="s">
        <v>39</v>
      </c>
      <c r="P581" t="s">
        <v>46</v>
      </c>
      <c r="Q581">
        <v>0</v>
      </c>
      <c r="R581">
        <v>0.61163824655979571</v>
      </c>
      <c r="S581">
        <v>0</v>
      </c>
      <c r="T581" s="1" t="s">
        <v>194</v>
      </c>
      <c r="U581">
        <v>1</v>
      </c>
      <c r="V581">
        <v>1</v>
      </c>
      <c r="W581">
        <v>0.93750240967821841</v>
      </c>
      <c r="X581">
        <v>0</v>
      </c>
      <c r="Y581" t="b">
        <v>0</v>
      </c>
      <c r="Z581" t="b">
        <v>0</v>
      </c>
      <c r="AA581" s="1" t="s">
        <v>41</v>
      </c>
      <c r="AB581" s="1" t="s">
        <v>31</v>
      </c>
      <c r="AC581" s="1" t="s">
        <v>42</v>
      </c>
      <c r="AD581" t="s">
        <v>850</v>
      </c>
    </row>
    <row r="582" spans="1:30" x14ac:dyDescent="0.25">
      <c r="A582">
        <v>8</v>
      </c>
      <c r="B582" s="1" t="s">
        <v>239</v>
      </c>
      <c r="C582" s="1" t="s">
        <v>32</v>
      </c>
      <c r="D582" s="1" t="s">
        <v>32</v>
      </c>
      <c r="E582" s="1" t="s">
        <v>32</v>
      </c>
      <c r="F582" s="1" t="s">
        <v>32</v>
      </c>
      <c r="G582" s="1" t="s">
        <v>199</v>
      </c>
      <c r="H582" s="1" t="s">
        <v>200</v>
      </c>
      <c r="I582" s="1" t="s">
        <v>191</v>
      </c>
      <c r="J582" s="1" t="s">
        <v>192</v>
      </c>
      <c r="K582">
        <v>116</v>
      </c>
      <c r="L582" s="1" t="s">
        <v>200</v>
      </c>
      <c r="M582" s="1" t="s">
        <v>38</v>
      </c>
      <c r="N582" t="s">
        <v>39</v>
      </c>
      <c r="O582" t="s">
        <v>39</v>
      </c>
      <c r="P582" t="s">
        <v>46</v>
      </c>
      <c r="Q582">
        <v>0</v>
      </c>
      <c r="R582">
        <v>0.6092263186813186</v>
      </c>
      <c r="S582">
        <v>0</v>
      </c>
      <c r="T582" s="1" t="s">
        <v>194</v>
      </c>
      <c r="U582">
        <v>0</v>
      </c>
      <c r="V582">
        <v>1</v>
      </c>
      <c r="W582">
        <v>0.93785833674287344</v>
      </c>
      <c r="X582">
        <v>0</v>
      </c>
      <c r="Y582" t="b">
        <v>1</v>
      </c>
      <c r="Z582" t="b">
        <v>0</v>
      </c>
      <c r="AA582" s="1" t="s">
        <v>66</v>
      </c>
      <c r="AB582" s="1" t="s">
        <v>66</v>
      </c>
      <c r="AC582" s="1" t="s">
        <v>42</v>
      </c>
      <c r="AD582" t="s">
        <v>66</v>
      </c>
    </row>
    <row r="583" spans="1:30" x14ac:dyDescent="0.25">
      <c r="A583">
        <v>9</v>
      </c>
      <c r="B583" s="1" t="s">
        <v>240</v>
      </c>
      <c r="C583" s="1" t="s">
        <v>32</v>
      </c>
      <c r="D583" s="1" t="s">
        <v>32</v>
      </c>
      <c r="E583" s="1" t="s">
        <v>32</v>
      </c>
      <c r="F583" s="1" t="s">
        <v>32</v>
      </c>
      <c r="G583" s="1" t="s">
        <v>199</v>
      </c>
      <c r="H583" s="1" t="s">
        <v>200</v>
      </c>
      <c r="I583" s="1" t="s">
        <v>191</v>
      </c>
      <c r="J583" s="1" t="s">
        <v>192</v>
      </c>
      <c r="K583">
        <v>116</v>
      </c>
      <c r="L583" s="1" t="s">
        <v>200</v>
      </c>
      <c r="M583" s="1" t="s">
        <v>38</v>
      </c>
      <c r="N583" t="s">
        <v>39</v>
      </c>
      <c r="O583" t="s">
        <v>39</v>
      </c>
      <c r="P583" t="s">
        <v>46</v>
      </c>
      <c r="Q583">
        <v>0</v>
      </c>
      <c r="R583">
        <v>0.61021334565375218</v>
      </c>
      <c r="S583">
        <v>0</v>
      </c>
      <c r="T583" s="1" t="s">
        <v>194</v>
      </c>
      <c r="U583">
        <v>0</v>
      </c>
      <c r="V583">
        <v>1</v>
      </c>
      <c r="W583">
        <v>0.93769557849786533</v>
      </c>
      <c r="X583">
        <v>0</v>
      </c>
      <c r="Y583" t="b">
        <v>1</v>
      </c>
      <c r="Z583" t="b">
        <v>0</v>
      </c>
      <c r="AA583" s="1" t="s">
        <v>66</v>
      </c>
      <c r="AB583" s="1" t="s">
        <v>66</v>
      </c>
      <c r="AC583" s="1" t="s">
        <v>42</v>
      </c>
      <c r="AD583" t="s">
        <v>66</v>
      </c>
    </row>
    <row r="584" spans="1:30" x14ac:dyDescent="0.25">
      <c r="A584">
        <v>10</v>
      </c>
      <c r="B584" s="1" t="s">
        <v>168</v>
      </c>
      <c r="C584" s="1" t="s">
        <v>241</v>
      </c>
      <c r="D584" s="1" t="s">
        <v>242</v>
      </c>
      <c r="E584" s="1" t="s">
        <v>32</v>
      </c>
      <c r="F584" s="1" t="s">
        <v>32</v>
      </c>
      <c r="G584" s="1" t="s">
        <v>199</v>
      </c>
      <c r="H584" s="1" t="s">
        <v>200</v>
      </c>
      <c r="I584" s="1" t="s">
        <v>191</v>
      </c>
      <c r="J584" s="1" t="s">
        <v>192</v>
      </c>
      <c r="K584">
        <v>116</v>
      </c>
      <c r="L584" s="1" t="s">
        <v>200</v>
      </c>
      <c r="M584" s="1" t="s">
        <v>38</v>
      </c>
      <c r="N584" t="s">
        <v>39</v>
      </c>
      <c r="O584" t="s">
        <v>39</v>
      </c>
      <c r="P584" t="s">
        <v>46</v>
      </c>
      <c r="Q584">
        <v>0</v>
      </c>
      <c r="R584">
        <v>0.6089109782608696</v>
      </c>
      <c r="S584">
        <v>0</v>
      </c>
      <c r="T584" s="1" t="s">
        <v>194</v>
      </c>
      <c r="U584">
        <v>0</v>
      </c>
      <c r="V584">
        <v>1</v>
      </c>
      <c r="W584">
        <v>0.93784615721368647</v>
      </c>
      <c r="X584">
        <v>0</v>
      </c>
      <c r="Y584" t="b">
        <v>1</v>
      </c>
      <c r="Z584" t="b">
        <v>0</v>
      </c>
      <c r="AA584" s="1" t="s">
        <v>66</v>
      </c>
      <c r="AB584" s="1" t="s">
        <v>66</v>
      </c>
      <c r="AC584" s="1" t="s">
        <v>42</v>
      </c>
      <c r="AD584" t="s">
        <v>66</v>
      </c>
    </row>
    <row r="585" spans="1:30" x14ac:dyDescent="0.25">
      <c r="A585">
        <v>10</v>
      </c>
      <c r="B585" s="1" t="s">
        <v>168</v>
      </c>
      <c r="C585" s="1" t="s">
        <v>243</v>
      </c>
      <c r="D585" s="1" t="s">
        <v>244</v>
      </c>
      <c r="E585" s="1" t="s">
        <v>32</v>
      </c>
      <c r="F585" s="1" t="s">
        <v>32</v>
      </c>
      <c r="G585" s="1" t="s">
        <v>199</v>
      </c>
      <c r="H585" s="1" t="s">
        <v>200</v>
      </c>
      <c r="I585" s="1" t="s">
        <v>191</v>
      </c>
      <c r="J585" s="1" t="s">
        <v>192</v>
      </c>
      <c r="K585">
        <v>116</v>
      </c>
      <c r="L585" s="1" t="s">
        <v>200</v>
      </c>
      <c r="M585" s="1" t="s">
        <v>38</v>
      </c>
      <c r="N585" t="s">
        <v>39</v>
      </c>
      <c r="O585" t="s">
        <v>39</v>
      </c>
      <c r="P585" t="s">
        <v>46</v>
      </c>
      <c r="Q585">
        <v>0</v>
      </c>
      <c r="R585">
        <v>0.61520154269972449</v>
      </c>
      <c r="S585">
        <v>0</v>
      </c>
      <c r="T585" s="1" t="s">
        <v>194</v>
      </c>
      <c r="U585">
        <v>0</v>
      </c>
      <c r="V585">
        <v>1</v>
      </c>
      <c r="W585">
        <v>0.9368943305457228</v>
      </c>
      <c r="X585">
        <v>0</v>
      </c>
      <c r="Y585" t="b">
        <v>1</v>
      </c>
      <c r="Z585" t="b">
        <v>0</v>
      </c>
      <c r="AA585" s="1" t="s">
        <v>66</v>
      </c>
      <c r="AB585" s="1" t="s">
        <v>66</v>
      </c>
      <c r="AC585" s="1" t="s">
        <v>42</v>
      </c>
      <c r="AD585" t="s">
        <v>66</v>
      </c>
    </row>
    <row r="586" spans="1:30" x14ac:dyDescent="0.25">
      <c r="A586">
        <v>10</v>
      </c>
      <c r="B586" s="1" t="s">
        <v>168</v>
      </c>
      <c r="C586" s="1" t="s">
        <v>169</v>
      </c>
      <c r="D586" s="1" t="s">
        <v>170</v>
      </c>
      <c r="E586" s="1" t="s">
        <v>32</v>
      </c>
      <c r="F586" s="1" t="s">
        <v>32</v>
      </c>
      <c r="G586" s="1" t="s">
        <v>199</v>
      </c>
      <c r="H586" s="1" t="s">
        <v>200</v>
      </c>
      <c r="I586" s="1" t="s">
        <v>191</v>
      </c>
      <c r="J586" s="1" t="s">
        <v>192</v>
      </c>
      <c r="K586">
        <v>116</v>
      </c>
      <c r="L586" s="1" t="s">
        <v>200</v>
      </c>
      <c r="M586" s="1" t="s">
        <v>38</v>
      </c>
      <c r="N586" t="s">
        <v>39</v>
      </c>
      <c r="O586" t="s">
        <v>39</v>
      </c>
      <c r="P586" t="s">
        <v>46</v>
      </c>
      <c r="Q586">
        <v>0</v>
      </c>
      <c r="R586">
        <v>0.6461731914893617</v>
      </c>
      <c r="S586">
        <v>0</v>
      </c>
      <c r="T586" s="1" t="s">
        <v>194</v>
      </c>
      <c r="U586">
        <v>0</v>
      </c>
      <c r="V586">
        <v>1</v>
      </c>
      <c r="W586">
        <v>0.93537558546488353</v>
      </c>
      <c r="X586">
        <v>0</v>
      </c>
      <c r="Y586" t="b">
        <v>1</v>
      </c>
      <c r="Z586" t="b">
        <v>0</v>
      </c>
      <c r="AA586" s="1" t="s">
        <v>66</v>
      </c>
      <c r="AB586" s="1" t="s">
        <v>66</v>
      </c>
      <c r="AC586" s="1" t="s">
        <v>42</v>
      </c>
      <c r="AD586" t="s">
        <v>66</v>
      </c>
    </row>
    <row r="587" spans="1:30" x14ac:dyDescent="0.25">
      <c r="A587">
        <v>10</v>
      </c>
      <c r="B587" s="1" t="s">
        <v>168</v>
      </c>
      <c r="C587" s="1" t="s">
        <v>245</v>
      </c>
      <c r="D587" s="1" t="s">
        <v>101</v>
      </c>
      <c r="E587" s="1" t="s">
        <v>32</v>
      </c>
      <c r="F587" s="1" t="s">
        <v>32</v>
      </c>
      <c r="G587" s="1" t="s">
        <v>199</v>
      </c>
      <c r="H587" s="1" t="s">
        <v>200</v>
      </c>
      <c r="I587" s="1" t="s">
        <v>191</v>
      </c>
      <c r="J587" s="1" t="s">
        <v>192</v>
      </c>
      <c r="K587">
        <v>116</v>
      </c>
      <c r="L587" s="1" t="s">
        <v>200</v>
      </c>
      <c r="M587" s="1" t="s">
        <v>38</v>
      </c>
      <c r="N587" t="s">
        <v>39</v>
      </c>
      <c r="O587" t="s">
        <v>39</v>
      </c>
      <c r="P587" t="s">
        <v>46</v>
      </c>
      <c r="Q587">
        <v>0</v>
      </c>
      <c r="R587">
        <v>0.61025730693408753</v>
      </c>
      <c r="S587">
        <v>0</v>
      </c>
      <c r="T587" s="1" t="s">
        <v>194</v>
      </c>
      <c r="U587">
        <v>0</v>
      </c>
      <c r="V587">
        <v>1</v>
      </c>
      <c r="W587">
        <v>0.93772246917954194</v>
      </c>
      <c r="X587">
        <v>0</v>
      </c>
      <c r="Y587" t="b">
        <v>1</v>
      </c>
      <c r="Z587" t="b">
        <v>0</v>
      </c>
      <c r="AA587" s="1" t="s">
        <v>66</v>
      </c>
      <c r="AB587" s="1" t="s">
        <v>66</v>
      </c>
      <c r="AC587" s="1" t="s">
        <v>42</v>
      </c>
      <c r="AD587" t="s">
        <v>66</v>
      </c>
    </row>
    <row r="588" spans="1:30" x14ac:dyDescent="0.25">
      <c r="A588">
        <v>11</v>
      </c>
      <c r="B588" s="1" t="s">
        <v>58</v>
      </c>
      <c r="C588" s="1" t="s">
        <v>246</v>
      </c>
      <c r="D588" s="1" t="s">
        <v>247</v>
      </c>
      <c r="E588" s="1" t="s">
        <v>32</v>
      </c>
      <c r="F588" s="1" t="s">
        <v>32</v>
      </c>
      <c r="G588" s="1" t="s">
        <v>199</v>
      </c>
      <c r="H588" s="1" t="s">
        <v>200</v>
      </c>
      <c r="I588" s="1" t="s">
        <v>191</v>
      </c>
      <c r="J588" s="1" t="s">
        <v>192</v>
      </c>
      <c r="K588">
        <v>116</v>
      </c>
      <c r="L588" s="1" t="s">
        <v>200</v>
      </c>
      <c r="M588" s="1" t="s">
        <v>38</v>
      </c>
      <c r="N588" t="s">
        <v>39</v>
      </c>
      <c r="O588" t="s">
        <v>39</v>
      </c>
      <c r="P588" t="s">
        <v>46</v>
      </c>
      <c r="Q588">
        <v>0</v>
      </c>
      <c r="R588">
        <v>0.61212016055118357</v>
      </c>
      <c r="S588">
        <v>0</v>
      </c>
      <c r="T588" s="1" t="s">
        <v>194</v>
      </c>
      <c r="U588">
        <v>1</v>
      </c>
      <c r="V588">
        <v>1</v>
      </c>
      <c r="W588">
        <v>0.93726608827829794</v>
      </c>
      <c r="X588">
        <v>0</v>
      </c>
      <c r="Y588" t="b">
        <v>0</v>
      </c>
      <c r="Z588" t="b">
        <v>0</v>
      </c>
      <c r="AA588" s="1" t="s">
        <v>62</v>
      </c>
      <c r="AB588" s="1" t="s">
        <v>55</v>
      </c>
      <c r="AC588" s="1" t="s">
        <v>42</v>
      </c>
      <c r="AD588" t="s">
        <v>850</v>
      </c>
    </row>
    <row r="589" spans="1:30" x14ac:dyDescent="0.25">
      <c r="A589">
        <v>11</v>
      </c>
      <c r="B589" s="1" t="s">
        <v>58</v>
      </c>
      <c r="C589" s="1" t="s">
        <v>248</v>
      </c>
      <c r="D589" s="1" t="s">
        <v>249</v>
      </c>
      <c r="E589" s="1" t="s">
        <v>32</v>
      </c>
      <c r="F589" s="1" t="s">
        <v>32</v>
      </c>
      <c r="G589" s="1" t="s">
        <v>199</v>
      </c>
      <c r="H589" s="1" t="s">
        <v>200</v>
      </c>
      <c r="I589" s="1" t="s">
        <v>191</v>
      </c>
      <c r="J589" s="1" t="s">
        <v>192</v>
      </c>
      <c r="K589">
        <v>116</v>
      </c>
      <c r="L589" s="1" t="s">
        <v>200</v>
      </c>
      <c r="M589" s="1" t="s">
        <v>38</v>
      </c>
      <c r="N589" t="s">
        <v>39</v>
      </c>
      <c r="O589" t="s">
        <v>39</v>
      </c>
      <c r="P589" t="s">
        <v>46</v>
      </c>
      <c r="Q589">
        <v>0</v>
      </c>
      <c r="R589">
        <v>0.62453670360110802</v>
      </c>
      <c r="S589">
        <v>0</v>
      </c>
      <c r="T589" s="1" t="s">
        <v>194</v>
      </c>
      <c r="U589">
        <v>1</v>
      </c>
      <c r="V589">
        <v>1</v>
      </c>
      <c r="W589">
        <v>0.93605677476339944</v>
      </c>
      <c r="X589">
        <v>0</v>
      </c>
      <c r="Y589" t="b">
        <v>0</v>
      </c>
      <c r="Z589" t="b">
        <v>0</v>
      </c>
      <c r="AA589" s="1" t="s">
        <v>54</v>
      </c>
      <c r="AB589" s="1" t="s">
        <v>55</v>
      </c>
      <c r="AC589" s="1" t="s">
        <v>42</v>
      </c>
      <c r="AD589" t="s">
        <v>850</v>
      </c>
    </row>
    <row r="590" spans="1:30" x14ac:dyDescent="0.25">
      <c r="A590">
        <v>11</v>
      </c>
      <c r="B590" s="1" t="s">
        <v>58</v>
      </c>
      <c r="C590" s="1" t="s">
        <v>250</v>
      </c>
      <c r="D590" s="1" t="s">
        <v>251</v>
      </c>
      <c r="E590" s="1" t="s">
        <v>32</v>
      </c>
      <c r="F590" s="1" t="s">
        <v>32</v>
      </c>
      <c r="G590" s="1" t="s">
        <v>199</v>
      </c>
      <c r="H590" s="1" t="s">
        <v>200</v>
      </c>
      <c r="I590" s="1" t="s">
        <v>191</v>
      </c>
      <c r="J590" s="1" t="s">
        <v>192</v>
      </c>
      <c r="K590">
        <v>116</v>
      </c>
      <c r="L590" s="1" t="s">
        <v>200</v>
      </c>
      <c r="M590" s="1" t="s">
        <v>38</v>
      </c>
      <c r="N590" t="s">
        <v>39</v>
      </c>
      <c r="O590" t="s">
        <v>39</v>
      </c>
      <c r="P590" t="s">
        <v>46</v>
      </c>
      <c r="Q590">
        <v>0</v>
      </c>
      <c r="R590">
        <v>0.64881864736005646</v>
      </c>
      <c r="S590">
        <v>0</v>
      </c>
      <c r="T590" s="1" t="s">
        <v>194</v>
      </c>
      <c r="U590">
        <v>1</v>
      </c>
      <c r="V590">
        <v>1</v>
      </c>
      <c r="W590">
        <v>0.93574132025883394</v>
      </c>
      <c r="X590">
        <v>0</v>
      </c>
      <c r="Y590" t="b">
        <v>0</v>
      </c>
      <c r="Z590" t="b">
        <v>0</v>
      </c>
      <c r="AA590" s="1" t="s">
        <v>54</v>
      </c>
      <c r="AB590" s="1" t="s">
        <v>55</v>
      </c>
      <c r="AC590" s="1" t="s">
        <v>42</v>
      </c>
      <c r="AD590" t="s">
        <v>850</v>
      </c>
    </row>
    <row r="591" spans="1:30" x14ac:dyDescent="0.25">
      <c r="A591">
        <v>11</v>
      </c>
      <c r="B591" s="1" t="s">
        <v>58</v>
      </c>
      <c r="C591" s="1" t="s">
        <v>171</v>
      </c>
      <c r="D591" s="1" t="s">
        <v>172</v>
      </c>
      <c r="E591" s="1" t="s">
        <v>32</v>
      </c>
      <c r="F591" s="1" t="s">
        <v>32</v>
      </c>
      <c r="G591" s="1" t="s">
        <v>199</v>
      </c>
      <c r="H591" s="1" t="s">
        <v>200</v>
      </c>
      <c r="I591" s="1" t="s">
        <v>191</v>
      </c>
      <c r="J591" s="1" t="s">
        <v>192</v>
      </c>
      <c r="K591">
        <v>116</v>
      </c>
      <c r="L591" s="1" t="s">
        <v>200</v>
      </c>
      <c r="M591" s="1" t="s">
        <v>38</v>
      </c>
      <c r="N591" t="s">
        <v>39</v>
      </c>
      <c r="O591" t="s">
        <v>39</v>
      </c>
      <c r="P591" t="s">
        <v>46</v>
      </c>
      <c r="Q591">
        <v>0</v>
      </c>
      <c r="R591">
        <v>0.63532828685258969</v>
      </c>
      <c r="S591">
        <v>0</v>
      </c>
      <c r="T591" s="1" t="s">
        <v>194</v>
      </c>
      <c r="U591">
        <v>1</v>
      </c>
      <c r="V591">
        <v>1</v>
      </c>
      <c r="W591">
        <v>0.93503341150438091</v>
      </c>
      <c r="X591">
        <v>0</v>
      </c>
      <c r="Y591" t="b">
        <v>0</v>
      </c>
      <c r="Z591" t="b">
        <v>0</v>
      </c>
      <c r="AA591" s="1" t="s">
        <v>54</v>
      </c>
      <c r="AB591" s="1" t="s">
        <v>173</v>
      </c>
      <c r="AC591" s="1" t="s">
        <v>42</v>
      </c>
      <c r="AD591" t="s">
        <v>850</v>
      </c>
    </row>
    <row r="592" spans="1:30" x14ac:dyDescent="0.25">
      <c r="A592">
        <v>11</v>
      </c>
      <c r="B592" s="1" t="s">
        <v>58</v>
      </c>
      <c r="C592" s="1" t="s">
        <v>252</v>
      </c>
      <c r="D592" s="1" t="s">
        <v>253</v>
      </c>
      <c r="E592" s="1" t="s">
        <v>32</v>
      </c>
      <c r="F592" s="1" t="s">
        <v>32</v>
      </c>
      <c r="G592" s="1" t="s">
        <v>199</v>
      </c>
      <c r="H592" s="1" t="s">
        <v>200</v>
      </c>
      <c r="I592" s="1" t="s">
        <v>191</v>
      </c>
      <c r="J592" s="1" t="s">
        <v>192</v>
      </c>
      <c r="K592">
        <v>116</v>
      </c>
      <c r="L592" s="1" t="s">
        <v>200</v>
      </c>
      <c r="M592" s="1" t="s">
        <v>38</v>
      </c>
      <c r="N592" t="s">
        <v>39</v>
      </c>
      <c r="O592" t="s">
        <v>39</v>
      </c>
      <c r="P592" t="s">
        <v>46</v>
      </c>
      <c r="Q592">
        <v>0</v>
      </c>
      <c r="R592">
        <v>0.61104665055107144</v>
      </c>
      <c r="S592">
        <v>0</v>
      </c>
      <c r="T592" s="1" t="s">
        <v>194</v>
      </c>
      <c r="U592">
        <v>1</v>
      </c>
      <c r="V592">
        <v>1</v>
      </c>
      <c r="W592">
        <v>0.93743771683108224</v>
      </c>
      <c r="X592">
        <v>0</v>
      </c>
      <c r="Y592" t="b">
        <v>0</v>
      </c>
      <c r="Z592" t="b">
        <v>0</v>
      </c>
      <c r="AA592" s="1" t="s">
        <v>62</v>
      </c>
      <c r="AB592" s="1" t="s">
        <v>55</v>
      </c>
      <c r="AC592" s="1" t="s">
        <v>42</v>
      </c>
      <c r="AD592" t="s">
        <v>850</v>
      </c>
    </row>
    <row r="593" spans="1:30" x14ac:dyDescent="0.25">
      <c r="A593">
        <v>11</v>
      </c>
      <c r="B593" s="1" t="s">
        <v>58</v>
      </c>
      <c r="C593" s="1" t="s">
        <v>254</v>
      </c>
      <c r="D593" s="1" t="s">
        <v>255</v>
      </c>
      <c r="E593" s="1" t="s">
        <v>32</v>
      </c>
      <c r="F593" s="1" t="s">
        <v>32</v>
      </c>
      <c r="G593" s="1" t="s">
        <v>199</v>
      </c>
      <c r="H593" s="1" t="s">
        <v>200</v>
      </c>
      <c r="I593" s="1" t="s">
        <v>191</v>
      </c>
      <c r="J593" s="1" t="s">
        <v>192</v>
      </c>
      <c r="K593">
        <v>116</v>
      </c>
      <c r="L593" s="1" t="s">
        <v>200</v>
      </c>
      <c r="M593" s="1" t="s">
        <v>38</v>
      </c>
      <c r="N593" t="s">
        <v>39</v>
      </c>
      <c r="O593" t="s">
        <v>39</v>
      </c>
      <c r="P593" t="s">
        <v>46</v>
      </c>
      <c r="Q593">
        <v>0</v>
      </c>
      <c r="R593">
        <v>0.61371626072635876</v>
      </c>
      <c r="S593">
        <v>0</v>
      </c>
      <c r="T593" s="1" t="s">
        <v>194</v>
      </c>
      <c r="U593">
        <v>1</v>
      </c>
      <c r="V593">
        <v>1</v>
      </c>
      <c r="W593">
        <v>0.93688714903917125</v>
      </c>
      <c r="X593">
        <v>0</v>
      </c>
      <c r="Y593" t="b">
        <v>0</v>
      </c>
      <c r="Z593" t="b">
        <v>0</v>
      </c>
      <c r="AA593" s="1" t="s">
        <v>54</v>
      </c>
      <c r="AB593" s="1" t="s">
        <v>173</v>
      </c>
      <c r="AC593" s="1" t="s">
        <v>42</v>
      </c>
      <c r="AD593" t="s">
        <v>850</v>
      </c>
    </row>
    <row r="594" spans="1:30" x14ac:dyDescent="0.25">
      <c r="A594">
        <v>11</v>
      </c>
      <c r="B594" s="1" t="s">
        <v>58</v>
      </c>
      <c r="C594" s="1" t="s">
        <v>256</v>
      </c>
      <c r="D594" s="1" t="s">
        <v>257</v>
      </c>
      <c r="E594" s="1" t="s">
        <v>32</v>
      </c>
      <c r="F594" s="1" t="s">
        <v>32</v>
      </c>
      <c r="G594" s="1" t="s">
        <v>199</v>
      </c>
      <c r="H594" s="1" t="s">
        <v>200</v>
      </c>
      <c r="I594" s="1" t="s">
        <v>191</v>
      </c>
      <c r="J594" s="1" t="s">
        <v>192</v>
      </c>
      <c r="K594">
        <v>116</v>
      </c>
      <c r="L594" s="1" t="s">
        <v>200</v>
      </c>
      <c r="M594" s="1" t="s">
        <v>38</v>
      </c>
      <c r="N594" t="s">
        <v>39</v>
      </c>
      <c r="O594" t="s">
        <v>39</v>
      </c>
      <c r="P594" t="s">
        <v>46</v>
      </c>
      <c r="Q594">
        <v>0</v>
      </c>
      <c r="R594">
        <v>0.61617471863848472</v>
      </c>
      <c r="S594">
        <v>0</v>
      </c>
      <c r="T594" s="1" t="s">
        <v>194</v>
      </c>
      <c r="U594">
        <v>1</v>
      </c>
      <c r="V594">
        <v>1</v>
      </c>
      <c r="W594">
        <v>0.93630816115801618</v>
      </c>
      <c r="X594">
        <v>0</v>
      </c>
      <c r="Y594" t="b">
        <v>0</v>
      </c>
      <c r="Z594" t="b">
        <v>0</v>
      </c>
      <c r="AA594" s="1" t="s">
        <v>54</v>
      </c>
      <c r="AB594" s="1" t="s">
        <v>173</v>
      </c>
      <c r="AC594" s="1" t="s">
        <v>42</v>
      </c>
      <c r="AD594" t="s">
        <v>850</v>
      </c>
    </row>
    <row r="595" spans="1:30" x14ac:dyDescent="0.25">
      <c r="A595">
        <v>11</v>
      </c>
      <c r="B595" s="1" t="s">
        <v>58</v>
      </c>
      <c r="C595" s="1" t="s">
        <v>258</v>
      </c>
      <c r="D595" s="1" t="s">
        <v>259</v>
      </c>
      <c r="E595" s="1" t="s">
        <v>32</v>
      </c>
      <c r="F595" s="1" t="s">
        <v>32</v>
      </c>
      <c r="G595" s="1" t="s">
        <v>199</v>
      </c>
      <c r="H595" s="1" t="s">
        <v>200</v>
      </c>
      <c r="I595" s="1" t="s">
        <v>191</v>
      </c>
      <c r="J595" s="1" t="s">
        <v>192</v>
      </c>
      <c r="K595">
        <v>116</v>
      </c>
      <c r="L595" s="1" t="s">
        <v>200</v>
      </c>
      <c r="M595" s="1" t="s">
        <v>38</v>
      </c>
      <c r="N595" t="s">
        <v>39</v>
      </c>
      <c r="O595" t="s">
        <v>39</v>
      </c>
      <c r="P595" t="s">
        <v>46</v>
      </c>
      <c r="Q595">
        <v>0</v>
      </c>
      <c r="R595">
        <v>0.6230483460559797</v>
      </c>
      <c r="S595">
        <v>0</v>
      </c>
      <c r="T595" s="1" t="s">
        <v>194</v>
      </c>
      <c r="U595">
        <v>1</v>
      </c>
      <c r="V595">
        <v>1</v>
      </c>
      <c r="W595">
        <v>0.93612882374957951</v>
      </c>
      <c r="X595">
        <v>0</v>
      </c>
      <c r="Y595" t="b">
        <v>0</v>
      </c>
      <c r="Z595" t="b">
        <v>0</v>
      </c>
      <c r="AA595" s="1" t="s">
        <v>54</v>
      </c>
      <c r="AB595" s="1" t="s">
        <v>55</v>
      </c>
      <c r="AC595" s="1" t="s">
        <v>42</v>
      </c>
      <c r="AD595" t="s">
        <v>850</v>
      </c>
    </row>
    <row r="596" spans="1:30" x14ac:dyDescent="0.25">
      <c r="A596">
        <v>11</v>
      </c>
      <c r="B596" s="1" t="s">
        <v>58</v>
      </c>
      <c r="C596" s="1" t="s">
        <v>260</v>
      </c>
      <c r="D596" s="1" t="s">
        <v>261</v>
      </c>
      <c r="E596" s="1" t="s">
        <v>32</v>
      </c>
      <c r="F596" s="1" t="s">
        <v>32</v>
      </c>
      <c r="G596" s="1" t="s">
        <v>199</v>
      </c>
      <c r="H596" s="1" t="s">
        <v>200</v>
      </c>
      <c r="I596" s="1" t="s">
        <v>191</v>
      </c>
      <c r="J596" s="1" t="s">
        <v>192</v>
      </c>
      <c r="K596">
        <v>116</v>
      </c>
      <c r="L596" s="1" t="s">
        <v>200</v>
      </c>
      <c r="M596" s="1" t="s">
        <v>38</v>
      </c>
      <c r="N596" t="s">
        <v>39</v>
      </c>
      <c r="O596" t="s">
        <v>39</v>
      </c>
      <c r="P596" t="s">
        <v>46</v>
      </c>
      <c r="Q596">
        <v>0</v>
      </c>
      <c r="R596">
        <v>0.62380512820512823</v>
      </c>
      <c r="S596">
        <v>0</v>
      </c>
      <c r="T596" s="1" t="s">
        <v>194</v>
      </c>
      <c r="U596">
        <v>1</v>
      </c>
      <c r="V596">
        <v>1</v>
      </c>
      <c r="W596">
        <v>0.93683718521232184</v>
      </c>
      <c r="X596">
        <v>0</v>
      </c>
      <c r="Y596" t="b">
        <v>0</v>
      </c>
      <c r="Z596" t="b">
        <v>0</v>
      </c>
      <c r="AA596" s="1" t="s">
        <v>54</v>
      </c>
      <c r="AB596" s="1" t="s">
        <v>55</v>
      </c>
      <c r="AC596" s="1" t="s">
        <v>42</v>
      </c>
      <c r="AD596" t="s">
        <v>850</v>
      </c>
    </row>
    <row r="597" spans="1:30" x14ac:dyDescent="0.25">
      <c r="A597">
        <v>11</v>
      </c>
      <c r="B597" s="1" t="s">
        <v>58</v>
      </c>
      <c r="C597" s="1" t="s">
        <v>262</v>
      </c>
      <c r="D597" s="1" t="s">
        <v>263</v>
      </c>
      <c r="E597" s="1" t="s">
        <v>32</v>
      </c>
      <c r="F597" s="1" t="s">
        <v>32</v>
      </c>
      <c r="G597" s="1" t="s">
        <v>199</v>
      </c>
      <c r="H597" s="1" t="s">
        <v>200</v>
      </c>
      <c r="I597" s="1" t="s">
        <v>191</v>
      </c>
      <c r="J597" s="1" t="s">
        <v>192</v>
      </c>
      <c r="K597">
        <v>116</v>
      </c>
      <c r="L597" s="1" t="s">
        <v>200</v>
      </c>
      <c r="M597" s="1" t="s">
        <v>38</v>
      </c>
      <c r="N597" t="s">
        <v>39</v>
      </c>
      <c r="O597" t="s">
        <v>39</v>
      </c>
      <c r="P597" t="s">
        <v>46</v>
      </c>
      <c r="Q597">
        <v>0</v>
      </c>
      <c r="R597">
        <v>0.680215652173913</v>
      </c>
      <c r="S597">
        <v>0</v>
      </c>
      <c r="T597" s="1" t="s">
        <v>194</v>
      </c>
      <c r="U597">
        <v>1</v>
      </c>
      <c r="V597">
        <v>1</v>
      </c>
      <c r="W597">
        <v>0.92237021334735503</v>
      </c>
      <c r="X597">
        <v>0</v>
      </c>
      <c r="Y597" t="b">
        <v>0</v>
      </c>
      <c r="Z597" t="b">
        <v>0</v>
      </c>
      <c r="AA597" s="1" t="s">
        <v>54</v>
      </c>
      <c r="AB597" s="1" t="s">
        <v>55</v>
      </c>
      <c r="AC597" s="1" t="s">
        <v>42</v>
      </c>
      <c r="AD597" t="s">
        <v>850</v>
      </c>
    </row>
    <row r="598" spans="1:30" x14ac:dyDescent="0.25">
      <c r="A598">
        <v>11</v>
      </c>
      <c r="B598" s="1" t="s">
        <v>58</v>
      </c>
      <c r="C598" s="1" t="s">
        <v>264</v>
      </c>
      <c r="D598" s="1" t="s">
        <v>265</v>
      </c>
      <c r="E598" s="1" t="s">
        <v>32</v>
      </c>
      <c r="F598" s="1" t="s">
        <v>32</v>
      </c>
      <c r="G598" s="1" t="s">
        <v>199</v>
      </c>
      <c r="H598" s="1" t="s">
        <v>200</v>
      </c>
      <c r="I598" s="1" t="s">
        <v>191</v>
      </c>
      <c r="J598" s="1" t="s">
        <v>192</v>
      </c>
      <c r="K598">
        <v>116</v>
      </c>
      <c r="L598" s="1" t="s">
        <v>200</v>
      </c>
      <c r="M598" s="1" t="s">
        <v>38</v>
      </c>
      <c r="N598" t="s">
        <v>39</v>
      </c>
      <c r="O598" t="s">
        <v>39</v>
      </c>
      <c r="P598" t="s">
        <v>46</v>
      </c>
      <c r="Q598">
        <v>0</v>
      </c>
      <c r="R598">
        <v>0.6228022082018928</v>
      </c>
      <c r="S598">
        <v>0</v>
      </c>
      <c r="T598" s="1" t="s">
        <v>194</v>
      </c>
      <c r="U598">
        <v>1</v>
      </c>
      <c r="V598">
        <v>1</v>
      </c>
      <c r="W598">
        <v>0.93682307135902132</v>
      </c>
      <c r="X598">
        <v>0</v>
      </c>
      <c r="Y598" t="b">
        <v>0</v>
      </c>
      <c r="Z598" t="b">
        <v>0</v>
      </c>
      <c r="AA598" s="1" t="s">
        <v>54</v>
      </c>
      <c r="AB598" s="1" t="s">
        <v>55</v>
      </c>
      <c r="AC598" s="1" t="s">
        <v>42</v>
      </c>
      <c r="AD598" t="s">
        <v>850</v>
      </c>
    </row>
    <row r="599" spans="1:30" x14ac:dyDescent="0.25">
      <c r="A599">
        <v>11</v>
      </c>
      <c r="B599" s="1" t="s">
        <v>58</v>
      </c>
      <c r="C599" s="1" t="s">
        <v>163</v>
      </c>
      <c r="D599" s="1" t="s">
        <v>164</v>
      </c>
      <c r="E599" s="1" t="s">
        <v>32</v>
      </c>
      <c r="F599" s="1" t="s">
        <v>32</v>
      </c>
      <c r="G599" s="1" t="s">
        <v>199</v>
      </c>
      <c r="H599" s="1" t="s">
        <v>200</v>
      </c>
      <c r="I599" s="1" t="s">
        <v>191</v>
      </c>
      <c r="J599" s="1" t="s">
        <v>192</v>
      </c>
      <c r="K599">
        <v>116</v>
      </c>
      <c r="L599" s="1" t="s">
        <v>200</v>
      </c>
      <c r="M599" s="1" t="s">
        <v>38</v>
      </c>
      <c r="N599" t="s">
        <v>39</v>
      </c>
      <c r="O599" t="s">
        <v>39</v>
      </c>
      <c r="P599" t="s">
        <v>46</v>
      </c>
      <c r="Q599">
        <v>0</v>
      </c>
      <c r="R599">
        <v>0.6174134299516908</v>
      </c>
      <c r="S599">
        <v>0</v>
      </c>
      <c r="T599" s="1" t="s">
        <v>194</v>
      </c>
      <c r="U599">
        <v>1</v>
      </c>
      <c r="V599">
        <v>1</v>
      </c>
      <c r="W599">
        <v>0.93727684370387054</v>
      </c>
      <c r="X599">
        <v>0</v>
      </c>
      <c r="Y599" t="b">
        <v>0</v>
      </c>
      <c r="Z599" t="b">
        <v>0</v>
      </c>
      <c r="AA599" s="1" t="s">
        <v>54</v>
      </c>
      <c r="AB599" s="1" t="s">
        <v>55</v>
      </c>
      <c r="AC599" s="1" t="s">
        <v>42</v>
      </c>
      <c r="AD599" t="s">
        <v>850</v>
      </c>
    </row>
    <row r="600" spans="1:30" x14ac:dyDescent="0.25">
      <c r="A600">
        <v>11</v>
      </c>
      <c r="B600" s="1" t="s">
        <v>58</v>
      </c>
      <c r="C600" s="1" t="s">
        <v>82</v>
      </c>
      <c r="D600" s="1" t="s">
        <v>83</v>
      </c>
      <c r="E600" s="1" t="s">
        <v>32</v>
      </c>
      <c r="F600" s="1" t="s">
        <v>32</v>
      </c>
      <c r="G600" s="1" t="s">
        <v>199</v>
      </c>
      <c r="H600" s="1" t="s">
        <v>200</v>
      </c>
      <c r="I600" s="1" t="s">
        <v>191</v>
      </c>
      <c r="J600" s="1" t="s">
        <v>192</v>
      </c>
      <c r="K600">
        <v>116</v>
      </c>
      <c r="L600" s="1" t="s">
        <v>200</v>
      </c>
      <c r="M600" s="1" t="s">
        <v>38</v>
      </c>
      <c r="N600" t="s">
        <v>39</v>
      </c>
      <c r="O600" t="s">
        <v>39</v>
      </c>
      <c r="P600" t="s">
        <v>46</v>
      </c>
      <c r="Q600">
        <v>0</v>
      </c>
      <c r="R600">
        <v>0.62580367647058821</v>
      </c>
      <c r="S600">
        <v>0</v>
      </c>
      <c r="T600" s="1" t="s">
        <v>194</v>
      </c>
      <c r="U600">
        <v>1</v>
      </c>
      <c r="V600">
        <v>1</v>
      </c>
      <c r="W600">
        <v>0.93668289845791197</v>
      </c>
      <c r="X600">
        <v>0</v>
      </c>
      <c r="Y600" t="b">
        <v>0</v>
      </c>
      <c r="Z600" t="b">
        <v>0</v>
      </c>
      <c r="AA600" s="1" t="s">
        <v>54</v>
      </c>
      <c r="AB600" s="1" t="s">
        <v>55</v>
      </c>
      <c r="AC600" s="1" t="s">
        <v>42</v>
      </c>
      <c r="AD600" t="s">
        <v>850</v>
      </c>
    </row>
    <row r="601" spans="1:30" x14ac:dyDescent="0.25">
      <c r="A601">
        <v>11</v>
      </c>
      <c r="B601" s="1" t="s">
        <v>58</v>
      </c>
      <c r="C601" s="1" t="s">
        <v>59</v>
      </c>
      <c r="D601" s="1" t="s">
        <v>60</v>
      </c>
      <c r="E601" s="1" t="s">
        <v>32</v>
      </c>
      <c r="F601" s="1" t="s">
        <v>32</v>
      </c>
      <c r="G601" s="1" t="s">
        <v>199</v>
      </c>
      <c r="H601" s="1" t="s">
        <v>200</v>
      </c>
      <c r="I601" s="1" t="s">
        <v>191</v>
      </c>
      <c r="J601" s="1" t="s">
        <v>192</v>
      </c>
      <c r="K601">
        <v>116</v>
      </c>
      <c r="L601" s="1" t="s">
        <v>200</v>
      </c>
      <c r="M601" s="1" t="s">
        <v>38</v>
      </c>
      <c r="N601" t="s">
        <v>39</v>
      </c>
      <c r="O601" t="s">
        <v>39</v>
      </c>
      <c r="P601" t="s">
        <v>46</v>
      </c>
      <c r="Q601">
        <v>0</v>
      </c>
      <c r="R601">
        <v>0.61324529076056544</v>
      </c>
      <c r="S601">
        <v>0</v>
      </c>
      <c r="T601" s="1" t="s">
        <v>194</v>
      </c>
      <c r="U601">
        <v>1</v>
      </c>
      <c r="V601">
        <v>1</v>
      </c>
      <c r="W601">
        <v>0.93757152251472631</v>
      </c>
      <c r="X601">
        <v>0</v>
      </c>
      <c r="Y601" t="b">
        <v>0</v>
      </c>
      <c r="Z601" t="b">
        <v>0</v>
      </c>
      <c r="AA601" s="1" t="s">
        <v>62</v>
      </c>
      <c r="AB601" s="1" t="s">
        <v>55</v>
      </c>
      <c r="AC601" s="1" t="s">
        <v>42</v>
      </c>
      <c r="AD601" t="s">
        <v>850</v>
      </c>
    </row>
    <row r="602" spans="1:30" x14ac:dyDescent="0.25">
      <c r="A602">
        <v>11</v>
      </c>
      <c r="B602" s="1" t="s">
        <v>58</v>
      </c>
      <c r="C602" s="1" t="s">
        <v>266</v>
      </c>
      <c r="D602" s="1" t="s">
        <v>267</v>
      </c>
      <c r="E602" s="1" t="s">
        <v>32</v>
      </c>
      <c r="F602" s="1" t="s">
        <v>32</v>
      </c>
      <c r="G602" s="1" t="s">
        <v>199</v>
      </c>
      <c r="H602" s="1" t="s">
        <v>200</v>
      </c>
      <c r="I602" s="1" t="s">
        <v>191</v>
      </c>
      <c r="J602" s="1" t="s">
        <v>192</v>
      </c>
      <c r="K602">
        <v>116</v>
      </c>
      <c r="L602" s="1" t="s">
        <v>200</v>
      </c>
      <c r="M602" s="1" t="s">
        <v>38</v>
      </c>
      <c r="N602" t="s">
        <v>39</v>
      </c>
      <c r="O602" t="s">
        <v>39</v>
      </c>
      <c r="P602" t="s">
        <v>46</v>
      </c>
      <c r="Q602">
        <v>0</v>
      </c>
      <c r="R602">
        <v>0.61351805236564083</v>
      </c>
      <c r="S602">
        <v>0</v>
      </c>
      <c r="T602" s="1" t="s">
        <v>194</v>
      </c>
      <c r="U602">
        <v>1</v>
      </c>
      <c r="V602">
        <v>1</v>
      </c>
      <c r="W602">
        <v>0.93736884466699133</v>
      </c>
      <c r="X602">
        <v>0</v>
      </c>
      <c r="Y602" t="b">
        <v>0</v>
      </c>
      <c r="Z602" t="b">
        <v>0</v>
      </c>
      <c r="AA602" s="1" t="s">
        <v>62</v>
      </c>
      <c r="AB602" s="1" t="s">
        <v>55</v>
      </c>
      <c r="AC602" s="1" t="s">
        <v>42</v>
      </c>
      <c r="AD602" t="s">
        <v>850</v>
      </c>
    </row>
    <row r="603" spans="1:30" x14ac:dyDescent="0.25">
      <c r="A603">
        <v>11</v>
      </c>
      <c r="B603" s="1" t="s">
        <v>58</v>
      </c>
      <c r="C603" s="1" t="s">
        <v>268</v>
      </c>
      <c r="D603" s="1" t="s">
        <v>269</v>
      </c>
      <c r="E603" s="1" t="s">
        <v>32</v>
      </c>
      <c r="F603" s="1" t="s">
        <v>32</v>
      </c>
      <c r="G603" s="1" t="s">
        <v>199</v>
      </c>
      <c r="H603" s="1" t="s">
        <v>200</v>
      </c>
      <c r="I603" s="1" t="s">
        <v>191</v>
      </c>
      <c r="J603" s="1" t="s">
        <v>192</v>
      </c>
      <c r="K603">
        <v>116</v>
      </c>
      <c r="L603" s="1" t="s">
        <v>200</v>
      </c>
      <c r="M603" s="1" t="s">
        <v>38</v>
      </c>
      <c r="N603" t="s">
        <v>39</v>
      </c>
      <c r="O603" t="s">
        <v>39</v>
      </c>
      <c r="P603" t="s">
        <v>46</v>
      </c>
      <c r="Q603">
        <v>0</v>
      </c>
      <c r="R603">
        <v>0.6163046866364541</v>
      </c>
      <c r="S603">
        <v>0</v>
      </c>
      <c r="T603" s="1" t="s">
        <v>194</v>
      </c>
      <c r="U603">
        <v>1</v>
      </c>
      <c r="V603">
        <v>1</v>
      </c>
      <c r="W603">
        <v>0.93674222528610207</v>
      </c>
      <c r="X603">
        <v>0</v>
      </c>
      <c r="Y603" t="b">
        <v>0</v>
      </c>
      <c r="Z603" t="b">
        <v>0</v>
      </c>
      <c r="AA603" s="1" t="s">
        <v>54</v>
      </c>
      <c r="AB603" s="1" t="s">
        <v>173</v>
      </c>
      <c r="AC603" s="1" t="s">
        <v>42</v>
      </c>
      <c r="AD603" t="s">
        <v>850</v>
      </c>
    </row>
    <row r="604" spans="1:30" x14ac:dyDescent="0.25">
      <c r="A604">
        <v>11</v>
      </c>
      <c r="B604" s="1" t="s">
        <v>58</v>
      </c>
      <c r="C604" s="1" t="s">
        <v>270</v>
      </c>
      <c r="D604" s="1" t="s">
        <v>271</v>
      </c>
      <c r="E604" s="1" t="s">
        <v>32</v>
      </c>
      <c r="F604" s="1" t="s">
        <v>32</v>
      </c>
      <c r="G604" s="1" t="s">
        <v>199</v>
      </c>
      <c r="H604" s="1" t="s">
        <v>200</v>
      </c>
      <c r="I604" s="1" t="s">
        <v>191</v>
      </c>
      <c r="J604" s="1" t="s">
        <v>192</v>
      </c>
      <c r="K604">
        <v>116</v>
      </c>
      <c r="L604" s="1" t="s">
        <v>200</v>
      </c>
      <c r="M604" s="1" t="s">
        <v>38</v>
      </c>
      <c r="N604" t="s">
        <v>39</v>
      </c>
      <c r="O604" t="s">
        <v>39</v>
      </c>
      <c r="P604" t="s">
        <v>46</v>
      </c>
      <c r="Q604">
        <v>0</v>
      </c>
      <c r="R604">
        <v>0.65457435897435901</v>
      </c>
      <c r="S604">
        <v>0</v>
      </c>
      <c r="T604" s="1" t="s">
        <v>194</v>
      </c>
      <c r="U604">
        <v>1</v>
      </c>
      <c r="V604">
        <v>1</v>
      </c>
      <c r="W604">
        <v>0.93801179015751202</v>
      </c>
      <c r="X604">
        <v>0</v>
      </c>
      <c r="Y604" t="b">
        <v>0</v>
      </c>
      <c r="Z604" t="b">
        <v>0</v>
      </c>
      <c r="AA604" s="1" t="s">
        <v>54</v>
      </c>
      <c r="AB604" s="1" t="s">
        <v>55</v>
      </c>
      <c r="AC604" s="1" t="s">
        <v>42</v>
      </c>
      <c r="AD604" t="s">
        <v>850</v>
      </c>
    </row>
    <row r="605" spans="1:30" x14ac:dyDescent="0.25">
      <c r="A605">
        <v>11</v>
      </c>
      <c r="B605" s="1" t="s">
        <v>58</v>
      </c>
      <c r="C605" s="1" t="s">
        <v>272</v>
      </c>
      <c r="D605" s="1" t="s">
        <v>273</v>
      </c>
      <c r="E605" s="1" t="s">
        <v>32</v>
      </c>
      <c r="F605" s="1" t="s">
        <v>32</v>
      </c>
      <c r="G605" s="1" t="s">
        <v>199</v>
      </c>
      <c r="H605" s="1" t="s">
        <v>200</v>
      </c>
      <c r="I605" s="1" t="s">
        <v>191</v>
      </c>
      <c r="J605" s="1" t="s">
        <v>192</v>
      </c>
      <c r="K605">
        <v>116</v>
      </c>
      <c r="L605" s="1" t="s">
        <v>200</v>
      </c>
      <c r="M605" s="1" t="s">
        <v>38</v>
      </c>
      <c r="N605" t="s">
        <v>39</v>
      </c>
      <c r="O605" t="s">
        <v>39</v>
      </c>
      <c r="P605" t="s">
        <v>46</v>
      </c>
      <c r="Q605">
        <v>0</v>
      </c>
      <c r="R605">
        <v>0.61621539999999997</v>
      </c>
      <c r="S605">
        <v>0</v>
      </c>
      <c r="T605" s="1" t="s">
        <v>194</v>
      </c>
      <c r="U605">
        <v>1</v>
      </c>
      <c r="V605">
        <v>1</v>
      </c>
      <c r="W605">
        <v>0.93812705905413352</v>
      </c>
      <c r="X605">
        <v>0</v>
      </c>
      <c r="Y605" t="b">
        <v>0</v>
      </c>
      <c r="Z605" t="b">
        <v>0</v>
      </c>
      <c r="AA605" s="1" t="s">
        <v>54</v>
      </c>
      <c r="AB605" s="1" t="s">
        <v>55</v>
      </c>
      <c r="AC605" s="1" t="s">
        <v>42</v>
      </c>
      <c r="AD605" t="s">
        <v>850</v>
      </c>
    </row>
    <row r="606" spans="1:30" x14ac:dyDescent="0.25">
      <c r="A606">
        <v>11</v>
      </c>
      <c r="B606" s="1" t="s">
        <v>58</v>
      </c>
      <c r="C606" s="1" t="s">
        <v>274</v>
      </c>
      <c r="D606" s="1" t="s">
        <v>275</v>
      </c>
      <c r="E606" s="1" t="s">
        <v>32</v>
      </c>
      <c r="F606" s="1" t="s">
        <v>32</v>
      </c>
      <c r="G606" s="1" t="s">
        <v>199</v>
      </c>
      <c r="H606" s="1" t="s">
        <v>200</v>
      </c>
      <c r="I606" s="1" t="s">
        <v>191</v>
      </c>
      <c r="J606" s="1" t="s">
        <v>192</v>
      </c>
      <c r="K606">
        <v>116</v>
      </c>
      <c r="L606" s="1" t="s">
        <v>200</v>
      </c>
      <c r="M606" s="1" t="s">
        <v>38</v>
      </c>
      <c r="N606" t="s">
        <v>39</v>
      </c>
      <c r="O606" t="s">
        <v>39</v>
      </c>
      <c r="P606" t="s">
        <v>46</v>
      </c>
      <c r="Q606">
        <v>0</v>
      </c>
      <c r="R606">
        <v>0.98930909090909092</v>
      </c>
      <c r="S606">
        <v>0</v>
      </c>
      <c r="T606" s="1" t="s">
        <v>194</v>
      </c>
      <c r="U606">
        <v>1</v>
      </c>
      <c r="V606">
        <v>1</v>
      </c>
      <c r="W606">
        <v>0.88575293386465836</v>
      </c>
      <c r="X606">
        <v>0</v>
      </c>
      <c r="Y606" t="b">
        <v>0</v>
      </c>
      <c r="Z606" t="b">
        <v>0</v>
      </c>
      <c r="AA606" s="1" t="s">
        <v>54</v>
      </c>
      <c r="AB606" s="1" t="s">
        <v>55</v>
      </c>
      <c r="AC606" s="1" t="s">
        <v>42</v>
      </c>
      <c r="AD606" t="s">
        <v>850</v>
      </c>
    </row>
    <row r="607" spans="1:30" x14ac:dyDescent="0.25">
      <c r="A607">
        <v>12</v>
      </c>
      <c r="B607" s="1" t="s">
        <v>63</v>
      </c>
      <c r="C607" s="1" t="s">
        <v>276</v>
      </c>
      <c r="D607" s="1" t="s">
        <v>277</v>
      </c>
      <c r="E607" s="1" t="s">
        <v>32</v>
      </c>
      <c r="F607" s="1" t="s">
        <v>32</v>
      </c>
      <c r="G607" s="1" t="s">
        <v>199</v>
      </c>
      <c r="H607" s="1" t="s">
        <v>200</v>
      </c>
      <c r="I607" s="1" t="s">
        <v>191</v>
      </c>
      <c r="J607" s="1" t="s">
        <v>192</v>
      </c>
      <c r="K607">
        <v>116</v>
      </c>
      <c r="L607" s="1" t="s">
        <v>200</v>
      </c>
      <c r="M607" s="1" t="s">
        <v>38</v>
      </c>
      <c r="N607" t="s">
        <v>39</v>
      </c>
      <c r="O607" t="s">
        <v>39</v>
      </c>
      <c r="P607" t="s">
        <v>46</v>
      </c>
      <c r="Q607">
        <v>0</v>
      </c>
      <c r="R607">
        <v>0.62367148381844084</v>
      </c>
      <c r="S607">
        <v>0</v>
      </c>
      <c r="T607" s="1" t="s">
        <v>194</v>
      </c>
      <c r="U607">
        <v>0</v>
      </c>
      <c r="V607">
        <v>1</v>
      </c>
      <c r="W607">
        <v>0.93732056444586742</v>
      </c>
      <c r="X607">
        <v>0</v>
      </c>
      <c r="Y607" t="b">
        <v>0</v>
      </c>
      <c r="Z607" t="b">
        <v>0</v>
      </c>
      <c r="AA607" s="1" t="s">
        <v>66</v>
      </c>
      <c r="AB607" s="1" t="s">
        <v>66</v>
      </c>
      <c r="AC607" s="1" t="s">
        <v>42</v>
      </c>
      <c r="AD607" t="s">
        <v>66</v>
      </c>
    </row>
    <row r="608" spans="1:30" x14ac:dyDescent="0.25">
      <c r="A608">
        <v>12</v>
      </c>
      <c r="B608" s="1" t="s">
        <v>63</v>
      </c>
      <c r="C608" s="1" t="s">
        <v>174</v>
      </c>
      <c r="D608" s="1" t="s">
        <v>175</v>
      </c>
      <c r="E608" s="1" t="s">
        <v>32</v>
      </c>
      <c r="F608" s="1" t="s">
        <v>32</v>
      </c>
      <c r="G608" s="1" t="s">
        <v>199</v>
      </c>
      <c r="H608" s="1" t="s">
        <v>200</v>
      </c>
      <c r="I608" s="1" t="s">
        <v>191</v>
      </c>
      <c r="J608" s="1" t="s">
        <v>192</v>
      </c>
      <c r="K608">
        <v>116</v>
      </c>
      <c r="L608" s="1" t="s">
        <v>200</v>
      </c>
      <c r="M608" s="1" t="s">
        <v>38</v>
      </c>
      <c r="N608" t="s">
        <v>39</v>
      </c>
      <c r="O608" t="s">
        <v>39</v>
      </c>
      <c r="P608" t="s">
        <v>46</v>
      </c>
      <c r="Q608">
        <v>0</v>
      </c>
      <c r="R608">
        <v>0.69757877813504821</v>
      </c>
      <c r="S608">
        <v>0</v>
      </c>
      <c r="T608" s="1" t="s">
        <v>194</v>
      </c>
      <c r="U608">
        <v>0</v>
      </c>
      <c r="V608">
        <v>1</v>
      </c>
      <c r="W608">
        <v>0.92423481902539462</v>
      </c>
      <c r="X608">
        <v>0</v>
      </c>
      <c r="Y608" t="b">
        <v>0</v>
      </c>
      <c r="Z608" t="b">
        <v>0</v>
      </c>
      <c r="AA608" s="1" t="s">
        <v>66</v>
      </c>
      <c r="AB608" s="1" t="s">
        <v>66</v>
      </c>
      <c r="AC608" s="1" t="s">
        <v>42</v>
      </c>
      <c r="AD608" t="s">
        <v>66</v>
      </c>
    </row>
    <row r="609" spans="1:30" x14ac:dyDescent="0.25">
      <c r="A609">
        <v>12</v>
      </c>
      <c r="B609" s="1" t="s">
        <v>63</v>
      </c>
      <c r="C609" s="1" t="s">
        <v>278</v>
      </c>
      <c r="D609" s="1" t="s">
        <v>279</v>
      </c>
      <c r="E609" s="1" t="s">
        <v>32</v>
      </c>
      <c r="F609" s="1" t="s">
        <v>32</v>
      </c>
      <c r="G609" s="1" t="s">
        <v>199</v>
      </c>
      <c r="H609" s="1" t="s">
        <v>200</v>
      </c>
      <c r="I609" s="1" t="s">
        <v>191</v>
      </c>
      <c r="J609" s="1" t="s">
        <v>192</v>
      </c>
      <c r="K609">
        <v>116</v>
      </c>
      <c r="L609" s="1" t="s">
        <v>200</v>
      </c>
      <c r="M609" s="1" t="s">
        <v>38</v>
      </c>
      <c r="N609" t="s">
        <v>39</v>
      </c>
      <c r="O609" t="s">
        <v>39</v>
      </c>
      <c r="P609" t="s">
        <v>46</v>
      </c>
      <c r="Q609">
        <v>0</v>
      </c>
      <c r="R609">
        <v>0.61323962920046349</v>
      </c>
      <c r="S609">
        <v>0</v>
      </c>
      <c r="T609" s="1" t="s">
        <v>194</v>
      </c>
      <c r="U609">
        <v>0</v>
      </c>
      <c r="V609">
        <v>1</v>
      </c>
      <c r="W609">
        <v>0.93774956140974641</v>
      </c>
      <c r="X609">
        <v>0</v>
      </c>
      <c r="Y609" t="b">
        <v>0</v>
      </c>
      <c r="Z609" t="b">
        <v>0</v>
      </c>
      <c r="AA609" s="1" t="s">
        <v>66</v>
      </c>
      <c r="AB609" s="1" t="s">
        <v>66</v>
      </c>
      <c r="AC609" s="1" t="s">
        <v>42</v>
      </c>
      <c r="AD609" t="s">
        <v>66</v>
      </c>
    </row>
    <row r="610" spans="1:30" x14ac:dyDescent="0.25">
      <c r="A610">
        <v>12</v>
      </c>
      <c r="B610" s="1" t="s">
        <v>63</v>
      </c>
      <c r="C610" s="1" t="s">
        <v>280</v>
      </c>
      <c r="D610" s="1" t="s">
        <v>281</v>
      </c>
      <c r="E610" s="1" t="s">
        <v>32</v>
      </c>
      <c r="F610" s="1" t="s">
        <v>32</v>
      </c>
      <c r="G610" s="1" t="s">
        <v>199</v>
      </c>
      <c r="H610" s="1" t="s">
        <v>200</v>
      </c>
      <c r="I610" s="1" t="s">
        <v>191</v>
      </c>
      <c r="J610" s="1" t="s">
        <v>192</v>
      </c>
      <c r="K610">
        <v>116</v>
      </c>
      <c r="L610" s="1" t="s">
        <v>200</v>
      </c>
      <c r="M610" s="1" t="s">
        <v>38</v>
      </c>
      <c r="N610" t="s">
        <v>39</v>
      </c>
      <c r="O610" t="s">
        <v>39</v>
      </c>
      <c r="P610" t="s">
        <v>46</v>
      </c>
      <c r="Q610">
        <v>0</v>
      </c>
      <c r="R610">
        <v>0.6305510067114094</v>
      </c>
      <c r="S610">
        <v>0</v>
      </c>
      <c r="T610" s="1" t="s">
        <v>194</v>
      </c>
      <c r="U610">
        <v>0</v>
      </c>
      <c r="V610">
        <v>1</v>
      </c>
      <c r="W610">
        <v>0.93825943467868766</v>
      </c>
      <c r="X610">
        <v>0</v>
      </c>
      <c r="Y610" t="b">
        <v>0</v>
      </c>
      <c r="Z610" t="b">
        <v>0</v>
      </c>
      <c r="AA610" s="1" t="s">
        <v>66</v>
      </c>
      <c r="AB610" s="1" t="s">
        <v>66</v>
      </c>
      <c r="AC610" s="1" t="s">
        <v>42</v>
      </c>
      <c r="AD610" t="s">
        <v>66</v>
      </c>
    </row>
    <row r="611" spans="1:30" x14ac:dyDescent="0.25">
      <c r="A611">
        <v>12</v>
      </c>
      <c r="B611" s="1" t="s">
        <v>63</v>
      </c>
      <c r="C611" s="1" t="s">
        <v>64</v>
      </c>
      <c r="D611" s="1" t="s">
        <v>65</v>
      </c>
      <c r="E611" s="1" t="s">
        <v>32</v>
      </c>
      <c r="F611" s="1" t="s">
        <v>32</v>
      </c>
      <c r="G611" s="1" t="s">
        <v>199</v>
      </c>
      <c r="H611" s="1" t="s">
        <v>200</v>
      </c>
      <c r="I611" s="1" t="s">
        <v>191</v>
      </c>
      <c r="J611" s="1" t="s">
        <v>192</v>
      </c>
      <c r="K611">
        <v>116</v>
      </c>
      <c r="L611" s="1" t="s">
        <v>200</v>
      </c>
      <c r="M611" s="1" t="s">
        <v>38</v>
      </c>
      <c r="N611" t="s">
        <v>39</v>
      </c>
      <c r="O611" t="s">
        <v>39</v>
      </c>
      <c r="P611" t="s">
        <v>46</v>
      </c>
      <c r="Q611">
        <v>0</v>
      </c>
      <c r="R611">
        <v>0.62599123365146692</v>
      </c>
      <c r="S611">
        <v>0</v>
      </c>
      <c r="T611" s="1" t="s">
        <v>194</v>
      </c>
      <c r="U611">
        <v>0</v>
      </c>
      <c r="V611">
        <v>1</v>
      </c>
      <c r="W611">
        <v>0.93478160489948414</v>
      </c>
      <c r="X611">
        <v>0</v>
      </c>
      <c r="Y611" t="b">
        <v>0</v>
      </c>
      <c r="Z611" t="b">
        <v>0</v>
      </c>
      <c r="AA611" s="1" t="s">
        <v>66</v>
      </c>
      <c r="AB611" s="1" t="s">
        <v>66</v>
      </c>
      <c r="AC611" s="1" t="s">
        <v>42</v>
      </c>
      <c r="AD611" t="s">
        <v>66</v>
      </c>
    </row>
    <row r="612" spans="1:30" x14ac:dyDescent="0.25">
      <c r="A612">
        <v>12</v>
      </c>
      <c r="B612" s="1" t="s">
        <v>63</v>
      </c>
      <c r="C612" s="1" t="s">
        <v>147</v>
      </c>
      <c r="D612" s="1" t="s">
        <v>148</v>
      </c>
      <c r="E612" s="1" t="s">
        <v>32</v>
      </c>
      <c r="F612" s="1" t="s">
        <v>32</v>
      </c>
      <c r="G612" s="1" t="s">
        <v>199</v>
      </c>
      <c r="H612" s="1" t="s">
        <v>200</v>
      </c>
      <c r="I612" s="1" t="s">
        <v>191</v>
      </c>
      <c r="J612" s="1" t="s">
        <v>192</v>
      </c>
      <c r="K612">
        <v>116</v>
      </c>
      <c r="L612" s="1" t="s">
        <v>200</v>
      </c>
      <c r="M612" s="1" t="s">
        <v>38</v>
      </c>
      <c r="N612" t="s">
        <v>39</v>
      </c>
      <c r="O612" t="s">
        <v>39</v>
      </c>
      <c r="P612" t="s">
        <v>46</v>
      </c>
      <c r="Q612">
        <v>0</v>
      </c>
      <c r="R612">
        <v>0.65052812500000001</v>
      </c>
      <c r="S612">
        <v>0</v>
      </c>
      <c r="T612" s="1" t="s">
        <v>194</v>
      </c>
      <c r="U612">
        <v>0</v>
      </c>
      <c r="V612">
        <v>1</v>
      </c>
      <c r="W612">
        <v>0.92899999810666667</v>
      </c>
      <c r="X612">
        <v>0</v>
      </c>
      <c r="Y612" t="b">
        <v>0</v>
      </c>
      <c r="Z612" t="b">
        <v>0</v>
      </c>
      <c r="AA612" s="1" t="s">
        <v>66</v>
      </c>
      <c r="AB612" s="1" t="s">
        <v>66</v>
      </c>
      <c r="AC612" s="1" t="s">
        <v>42</v>
      </c>
      <c r="AD612" t="s">
        <v>66</v>
      </c>
    </row>
    <row r="613" spans="1:30" x14ac:dyDescent="0.25">
      <c r="A613">
        <v>12</v>
      </c>
      <c r="B613" s="1" t="s">
        <v>63</v>
      </c>
      <c r="C613" s="1" t="s">
        <v>282</v>
      </c>
      <c r="D613" s="1" t="s">
        <v>283</v>
      </c>
      <c r="E613" s="1" t="s">
        <v>32</v>
      </c>
      <c r="F613" s="1" t="s">
        <v>32</v>
      </c>
      <c r="G613" s="1" t="s">
        <v>199</v>
      </c>
      <c r="H613" s="1" t="s">
        <v>200</v>
      </c>
      <c r="I613" s="1" t="s">
        <v>191</v>
      </c>
      <c r="J613" s="1" t="s">
        <v>192</v>
      </c>
      <c r="K613">
        <v>116</v>
      </c>
      <c r="L613" s="1" t="s">
        <v>200</v>
      </c>
      <c r="M613" s="1" t="s">
        <v>38</v>
      </c>
      <c r="N613" t="s">
        <v>39</v>
      </c>
      <c r="O613" t="s">
        <v>39</v>
      </c>
      <c r="P613" t="s">
        <v>46</v>
      </c>
      <c r="Q613">
        <v>0</v>
      </c>
      <c r="R613">
        <v>0.81235892857142844</v>
      </c>
      <c r="S613">
        <v>0</v>
      </c>
      <c r="T613" s="1" t="s">
        <v>194</v>
      </c>
      <c r="U613">
        <v>0</v>
      </c>
      <c r="V613">
        <v>1</v>
      </c>
      <c r="W613">
        <v>0.90147016368761701</v>
      </c>
      <c r="X613">
        <v>0</v>
      </c>
      <c r="Y613" t="b">
        <v>0</v>
      </c>
      <c r="Z613" t="b">
        <v>0</v>
      </c>
      <c r="AA613" s="1" t="s">
        <v>66</v>
      </c>
      <c r="AB613" s="1" t="s">
        <v>66</v>
      </c>
      <c r="AC613" s="1" t="s">
        <v>42</v>
      </c>
      <c r="AD613" t="s">
        <v>66</v>
      </c>
    </row>
    <row r="614" spans="1:30" x14ac:dyDescent="0.25">
      <c r="A614">
        <v>12</v>
      </c>
      <c r="B614" s="1" t="s">
        <v>63</v>
      </c>
      <c r="C614" s="1" t="s">
        <v>284</v>
      </c>
      <c r="D614" s="1" t="s">
        <v>105</v>
      </c>
      <c r="E614" s="1" t="s">
        <v>32</v>
      </c>
      <c r="F614" s="1" t="s">
        <v>32</v>
      </c>
      <c r="G614" s="1" t="s">
        <v>199</v>
      </c>
      <c r="H614" s="1" t="s">
        <v>200</v>
      </c>
      <c r="I614" s="1" t="s">
        <v>191</v>
      </c>
      <c r="J614" s="1" t="s">
        <v>192</v>
      </c>
      <c r="K614">
        <v>116</v>
      </c>
      <c r="L614" s="1" t="s">
        <v>200</v>
      </c>
      <c r="M614" s="1" t="s">
        <v>38</v>
      </c>
      <c r="N614" t="s">
        <v>39</v>
      </c>
      <c r="O614" t="s">
        <v>39</v>
      </c>
      <c r="P614" t="s">
        <v>46</v>
      </c>
      <c r="Q614">
        <v>0</v>
      </c>
      <c r="R614">
        <v>0.61017403715802609</v>
      </c>
      <c r="S614">
        <v>0</v>
      </c>
      <c r="T614" s="1" t="s">
        <v>194</v>
      </c>
      <c r="U614">
        <v>0</v>
      </c>
      <c r="V614">
        <v>1</v>
      </c>
      <c r="W614">
        <v>0.93768980778685429</v>
      </c>
      <c r="X614">
        <v>0</v>
      </c>
      <c r="Y614" t="b">
        <v>0</v>
      </c>
      <c r="Z614" t="b">
        <v>0</v>
      </c>
      <c r="AA614" s="1" t="s">
        <v>66</v>
      </c>
      <c r="AB614" s="1" t="s">
        <v>66</v>
      </c>
      <c r="AC614" s="1" t="s">
        <v>42</v>
      </c>
      <c r="AD614" t="s">
        <v>66</v>
      </c>
    </row>
    <row r="615" spans="1:30" x14ac:dyDescent="0.25">
      <c r="A615">
        <v>15</v>
      </c>
      <c r="B615" s="1" t="s">
        <v>50</v>
      </c>
      <c r="C615" s="1" t="s">
        <v>125</v>
      </c>
      <c r="D615" s="1" t="s">
        <v>126</v>
      </c>
      <c r="E615" s="1" t="s">
        <v>32</v>
      </c>
      <c r="F615" s="1" t="s">
        <v>32</v>
      </c>
      <c r="G615" s="1" t="s">
        <v>199</v>
      </c>
      <c r="H615" s="1" t="s">
        <v>200</v>
      </c>
      <c r="I615" s="1" t="s">
        <v>191</v>
      </c>
      <c r="J615" s="1" t="s">
        <v>192</v>
      </c>
      <c r="K615">
        <v>116</v>
      </c>
      <c r="L615" s="1" t="s">
        <v>200</v>
      </c>
      <c r="M615" s="1" t="s">
        <v>38</v>
      </c>
      <c r="N615" t="s">
        <v>39</v>
      </c>
      <c r="O615" t="s">
        <v>39</v>
      </c>
      <c r="P615">
        <v>0</v>
      </c>
      <c r="Q615">
        <v>0</v>
      </c>
      <c r="R615">
        <v>0.63388768361581915</v>
      </c>
      <c r="S615">
        <v>0</v>
      </c>
      <c r="T615" s="1" t="s">
        <v>194</v>
      </c>
      <c r="U615">
        <v>1</v>
      </c>
      <c r="V615">
        <v>1</v>
      </c>
      <c r="W615">
        <v>0.9377589314895961</v>
      </c>
      <c r="X615">
        <v>0</v>
      </c>
      <c r="Y615" t="b">
        <v>0</v>
      </c>
      <c r="Z615" t="b">
        <v>0</v>
      </c>
      <c r="AA615" s="1" t="s">
        <v>54</v>
      </c>
      <c r="AB615" s="1" t="s">
        <v>55</v>
      </c>
      <c r="AC615" s="1" t="s">
        <v>42</v>
      </c>
      <c r="AD615" t="s">
        <v>850</v>
      </c>
    </row>
    <row r="616" spans="1:30" x14ac:dyDescent="0.25">
      <c r="A616">
        <v>15</v>
      </c>
      <c r="B616" s="1" t="s">
        <v>50</v>
      </c>
      <c r="C616" s="1" t="s">
        <v>51</v>
      </c>
      <c r="D616" s="1" t="s">
        <v>52</v>
      </c>
      <c r="E616" s="1" t="s">
        <v>32</v>
      </c>
      <c r="F616" s="1" t="s">
        <v>32</v>
      </c>
      <c r="G616" s="1" t="s">
        <v>199</v>
      </c>
      <c r="H616" s="1" t="s">
        <v>200</v>
      </c>
      <c r="I616" s="1" t="s">
        <v>191</v>
      </c>
      <c r="J616" s="1" t="s">
        <v>192</v>
      </c>
      <c r="K616">
        <v>116</v>
      </c>
      <c r="L616" s="1" t="s">
        <v>200</v>
      </c>
      <c r="M616" s="1" t="s">
        <v>38</v>
      </c>
      <c r="N616" t="s">
        <v>39</v>
      </c>
      <c r="O616" t="s">
        <v>39</v>
      </c>
      <c r="P616">
        <v>0</v>
      </c>
      <c r="Q616">
        <v>0</v>
      </c>
      <c r="R616">
        <v>0.61738816753926706</v>
      </c>
      <c r="S616">
        <v>0</v>
      </c>
      <c r="T616" s="1" t="s">
        <v>194</v>
      </c>
      <c r="U616">
        <v>1</v>
      </c>
      <c r="V616">
        <v>1</v>
      </c>
      <c r="W616">
        <v>0.93525855821974502</v>
      </c>
      <c r="X616">
        <v>0</v>
      </c>
      <c r="Y616" t="b">
        <v>0</v>
      </c>
      <c r="Z616" t="b">
        <v>0</v>
      </c>
      <c r="AA616" s="1" t="s">
        <v>54</v>
      </c>
      <c r="AB616" s="1" t="s">
        <v>55</v>
      </c>
      <c r="AC616" s="1" t="s">
        <v>42</v>
      </c>
      <c r="AD616" t="s">
        <v>850</v>
      </c>
    </row>
    <row r="617" spans="1:30" x14ac:dyDescent="0.25">
      <c r="A617">
        <v>15</v>
      </c>
      <c r="B617" s="1" t="s">
        <v>50</v>
      </c>
      <c r="C617" s="1" t="s">
        <v>149</v>
      </c>
      <c r="D617" s="1" t="s">
        <v>150</v>
      </c>
      <c r="E617" s="1" t="s">
        <v>32</v>
      </c>
      <c r="F617" s="1" t="s">
        <v>32</v>
      </c>
      <c r="G617" s="1" t="s">
        <v>199</v>
      </c>
      <c r="H617" s="1" t="s">
        <v>200</v>
      </c>
      <c r="I617" s="1" t="s">
        <v>191</v>
      </c>
      <c r="J617" s="1" t="s">
        <v>192</v>
      </c>
      <c r="K617">
        <v>116</v>
      </c>
      <c r="L617" s="1" t="s">
        <v>200</v>
      </c>
      <c r="M617" s="1" t="s">
        <v>38</v>
      </c>
      <c r="N617" t="s">
        <v>39</v>
      </c>
      <c r="O617" t="s">
        <v>39</v>
      </c>
      <c r="P617">
        <v>0</v>
      </c>
      <c r="Q617">
        <v>0</v>
      </c>
      <c r="R617">
        <v>0.62371707841031143</v>
      </c>
      <c r="S617">
        <v>0</v>
      </c>
      <c r="T617" s="1" t="s">
        <v>194</v>
      </c>
      <c r="U617">
        <v>1</v>
      </c>
      <c r="V617">
        <v>1</v>
      </c>
      <c r="W617">
        <v>0.93384845978707409</v>
      </c>
      <c r="X617">
        <v>0</v>
      </c>
      <c r="Y617" t="b">
        <v>0</v>
      </c>
      <c r="Z617" t="b">
        <v>0</v>
      </c>
      <c r="AA617" s="1" t="s">
        <v>54</v>
      </c>
      <c r="AB617" s="1" t="s">
        <v>55</v>
      </c>
      <c r="AC617" s="1" t="s">
        <v>42</v>
      </c>
      <c r="AD617" t="s">
        <v>850</v>
      </c>
    </row>
    <row r="618" spans="1:30" x14ac:dyDescent="0.25">
      <c r="A618">
        <v>15</v>
      </c>
      <c r="B618" s="1" t="s">
        <v>50</v>
      </c>
      <c r="C618" s="1" t="s">
        <v>297</v>
      </c>
      <c r="D618" s="1" t="s">
        <v>71</v>
      </c>
      <c r="E618" s="1" t="s">
        <v>32</v>
      </c>
      <c r="F618" s="1" t="s">
        <v>32</v>
      </c>
      <c r="G618" s="1" t="s">
        <v>199</v>
      </c>
      <c r="H618" s="1" t="s">
        <v>200</v>
      </c>
      <c r="I618" s="1" t="s">
        <v>191</v>
      </c>
      <c r="J618" s="1" t="s">
        <v>192</v>
      </c>
      <c r="K618">
        <v>116</v>
      </c>
      <c r="L618" s="1" t="s">
        <v>200</v>
      </c>
      <c r="M618" s="1" t="s">
        <v>38</v>
      </c>
      <c r="N618" t="s">
        <v>39</v>
      </c>
      <c r="O618" t="s">
        <v>39</v>
      </c>
      <c r="P618">
        <v>0</v>
      </c>
      <c r="Q618">
        <v>0</v>
      </c>
      <c r="R618">
        <v>0.61164391836734699</v>
      </c>
      <c r="S618">
        <v>0</v>
      </c>
      <c r="T618" s="1" t="s">
        <v>194</v>
      </c>
      <c r="U618">
        <v>1</v>
      </c>
      <c r="V618">
        <v>1</v>
      </c>
      <c r="W618">
        <v>0.93795155439713784</v>
      </c>
      <c r="X618">
        <v>0</v>
      </c>
      <c r="Y618" t="b">
        <v>0</v>
      </c>
      <c r="Z618" t="b">
        <v>0</v>
      </c>
      <c r="AA618" s="1" t="s">
        <v>54</v>
      </c>
      <c r="AB618" s="1" t="s">
        <v>298</v>
      </c>
      <c r="AC618" s="1" t="s">
        <v>42</v>
      </c>
      <c r="AD618" t="s">
        <v>850</v>
      </c>
    </row>
    <row r="619" spans="1:30" x14ac:dyDescent="0.25">
      <c r="A619">
        <v>15</v>
      </c>
      <c r="B619" s="1" t="s">
        <v>50</v>
      </c>
      <c r="C619" s="1" t="s">
        <v>299</v>
      </c>
      <c r="D619" s="1" t="s">
        <v>170</v>
      </c>
      <c r="E619" s="1" t="s">
        <v>32</v>
      </c>
      <c r="F619" s="1" t="s">
        <v>32</v>
      </c>
      <c r="G619" s="1" t="s">
        <v>199</v>
      </c>
      <c r="H619" s="1" t="s">
        <v>200</v>
      </c>
      <c r="I619" s="1" t="s">
        <v>191</v>
      </c>
      <c r="J619" s="1" t="s">
        <v>192</v>
      </c>
      <c r="K619">
        <v>116</v>
      </c>
      <c r="L619" s="1" t="s">
        <v>200</v>
      </c>
      <c r="M619" s="1" t="s">
        <v>38</v>
      </c>
      <c r="N619" t="s">
        <v>39</v>
      </c>
      <c r="O619" t="s">
        <v>39</v>
      </c>
      <c r="P619">
        <v>0</v>
      </c>
      <c r="Q619">
        <v>0</v>
      </c>
      <c r="R619">
        <v>0.64021554285714288</v>
      </c>
      <c r="S619">
        <v>0</v>
      </c>
      <c r="T619" s="1" t="s">
        <v>194</v>
      </c>
      <c r="U619">
        <v>1</v>
      </c>
      <c r="V619">
        <v>1</v>
      </c>
      <c r="W619">
        <v>0.9372904717888646</v>
      </c>
      <c r="X619">
        <v>0</v>
      </c>
      <c r="Y619" t="b">
        <v>0</v>
      </c>
      <c r="Z619" t="b">
        <v>0</v>
      </c>
      <c r="AA619" s="1" t="s">
        <v>54</v>
      </c>
      <c r="AB619" s="1" t="s">
        <v>298</v>
      </c>
      <c r="AC619" s="1" t="s">
        <v>42</v>
      </c>
      <c r="AD619" t="s">
        <v>850</v>
      </c>
    </row>
    <row r="620" spans="1:30" x14ac:dyDescent="0.25">
      <c r="A620">
        <v>15</v>
      </c>
      <c r="B620" s="1" t="s">
        <v>50</v>
      </c>
      <c r="C620" s="1" t="s">
        <v>300</v>
      </c>
      <c r="D620" s="1" t="s">
        <v>301</v>
      </c>
      <c r="E620" s="1" t="s">
        <v>32</v>
      </c>
      <c r="F620" s="1" t="s">
        <v>32</v>
      </c>
      <c r="G620" s="1" t="s">
        <v>199</v>
      </c>
      <c r="H620" s="1" t="s">
        <v>200</v>
      </c>
      <c r="I620" s="1" t="s">
        <v>191</v>
      </c>
      <c r="J620" s="1" t="s">
        <v>192</v>
      </c>
      <c r="K620">
        <v>116</v>
      </c>
      <c r="L620" s="1" t="s">
        <v>200</v>
      </c>
      <c r="M620" s="1" t="s">
        <v>38</v>
      </c>
      <c r="N620" t="s">
        <v>39</v>
      </c>
      <c r="O620" t="s">
        <v>39</v>
      </c>
      <c r="P620">
        <v>0</v>
      </c>
      <c r="Q620">
        <v>0</v>
      </c>
      <c r="R620">
        <v>0.60950107142857135</v>
      </c>
      <c r="S620">
        <v>0</v>
      </c>
      <c r="T620" s="1" t="s">
        <v>194</v>
      </c>
      <c r="U620">
        <v>1</v>
      </c>
      <c r="V620">
        <v>1</v>
      </c>
      <c r="W620">
        <v>0.93786894474618687</v>
      </c>
      <c r="X620">
        <v>0</v>
      </c>
      <c r="Y620" t="b">
        <v>0</v>
      </c>
      <c r="Z620" t="b">
        <v>0</v>
      </c>
      <c r="AA620" s="1" t="s">
        <v>54</v>
      </c>
      <c r="AB620" s="1" t="s">
        <v>298</v>
      </c>
      <c r="AC620" s="1" t="s">
        <v>42</v>
      </c>
      <c r="AD620" t="s">
        <v>850</v>
      </c>
    </row>
    <row r="621" spans="1:30" x14ac:dyDescent="0.25">
      <c r="A621">
        <v>15</v>
      </c>
      <c r="B621" s="1" t="s">
        <v>50</v>
      </c>
      <c r="C621" s="1" t="s">
        <v>302</v>
      </c>
      <c r="D621" s="1" t="s">
        <v>303</v>
      </c>
      <c r="E621" s="1" t="s">
        <v>32</v>
      </c>
      <c r="F621" s="1" t="s">
        <v>32</v>
      </c>
      <c r="G621" s="1" t="s">
        <v>199</v>
      </c>
      <c r="H621" s="1" t="s">
        <v>200</v>
      </c>
      <c r="I621" s="1" t="s">
        <v>191</v>
      </c>
      <c r="J621" s="1" t="s">
        <v>192</v>
      </c>
      <c r="K621">
        <v>116</v>
      </c>
      <c r="L621" s="1" t="s">
        <v>200</v>
      </c>
      <c r="M621" s="1" t="s">
        <v>38</v>
      </c>
      <c r="N621" t="s">
        <v>39</v>
      </c>
      <c r="O621" t="s">
        <v>39</v>
      </c>
      <c r="P621">
        <v>0</v>
      </c>
      <c r="Q621">
        <v>0</v>
      </c>
      <c r="R621">
        <v>0.62021538461538461</v>
      </c>
      <c r="S621">
        <v>0</v>
      </c>
      <c r="T621" s="1" t="s">
        <v>194</v>
      </c>
      <c r="U621">
        <v>1</v>
      </c>
      <c r="V621">
        <v>1</v>
      </c>
      <c r="W621">
        <v>0.93827981085135881</v>
      </c>
      <c r="X621">
        <v>0</v>
      </c>
      <c r="Y621" t="b">
        <v>0</v>
      </c>
      <c r="Z621" t="b">
        <v>0</v>
      </c>
      <c r="AA621" s="1" t="s">
        <v>62</v>
      </c>
      <c r="AB621" s="1" t="s">
        <v>173</v>
      </c>
      <c r="AC621" s="1" t="s">
        <v>42</v>
      </c>
      <c r="AD621" t="s">
        <v>850</v>
      </c>
    </row>
    <row r="622" spans="1:30" x14ac:dyDescent="0.25">
      <c r="A622">
        <v>15</v>
      </c>
      <c r="B622" s="1" t="s">
        <v>50</v>
      </c>
      <c r="C622" s="1" t="s">
        <v>304</v>
      </c>
      <c r="D622" s="1" t="s">
        <v>101</v>
      </c>
      <c r="E622" s="1" t="s">
        <v>32</v>
      </c>
      <c r="F622" s="1" t="s">
        <v>32</v>
      </c>
      <c r="G622" s="1" t="s">
        <v>199</v>
      </c>
      <c r="H622" s="1" t="s">
        <v>200</v>
      </c>
      <c r="I622" s="1" t="s">
        <v>191</v>
      </c>
      <c r="J622" s="1" t="s">
        <v>192</v>
      </c>
      <c r="K622">
        <v>116</v>
      </c>
      <c r="L622" s="1" t="s">
        <v>200</v>
      </c>
      <c r="M622" s="1" t="s">
        <v>38</v>
      </c>
      <c r="N622" t="s">
        <v>39</v>
      </c>
      <c r="O622" t="s">
        <v>39</v>
      </c>
      <c r="P622">
        <v>0</v>
      </c>
      <c r="Q622">
        <v>0</v>
      </c>
      <c r="R622">
        <v>0.60923415025592087</v>
      </c>
      <c r="S622">
        <v>0</v>
      </c>
      <c r="T622" s="1" t="s">
        <v>194</v>
      </c>
      <c r="U622">
        <v>1</v>
      </c>
      <c r="V622">
        <v>1</v>
      </c>
      <c r="W622">
        <v>0.93773464755348201</v>
      </c>
      <c r="X622">
        <v>0</v>
      </c>
      <c r="Y622" t="b">
        <v>0</v>
      </c>
      <c r="Z622" t="b">
        <v>0</v>
      </c>
      <c r="AA622" s="1" t="s">
        <v>62</v>
      </c>
      <c r="AB622" s="1" t="s">
        <v>173</v>
      </c>
      <c r="AC622" s="1" t="s">
        <v>42</v>
      </c>
      <c r="AD622" t="s">
        <v>850</v>
      </c>
    </row>
    <row r="623" spans="1:30" x14ac:dyDescent="0.25">
      <c r="A623">
        <v>16</v>
      </c>
      <c r="B623" s="1" t="s">
        <v>305</v>
      </c>
      <c r="C623" s="1" t="s">
        <v>32</v>
      </c>
      <c r="D623" s="1" t="s">
        <v>32</v>
      </c>
      <c r="E623" s="1" t="s">
        <v>32</v>
      </c>
      <c r="F623" s="1" t="s">
        <v>32</v>
      </c>
      <c r="G623" s="1" t="s">
        <v>199</v>
      </c>
      <c r="H623" s="1" t="s">
        <v>200</v>
      </c>
      <c r="I623" s="1" t="s">
        <v>191</v>
      </c>
      <c r="J623" s="1" t="s">
        <v>192</v>
      </c>
      <c r="K623">
        <v>116</v>
      </c>
      <c r="L623" s="1" t="s">
        <v>200</v>
      </c>
      <c r="M623" s="1" t="s">
        <v>38</v>
      </c>
      <c r="N623" t="s">
        <v>39</v>
      </c>
      <c r="O623" t="s">
        <v>39</v>
      </c>
      <c r="P623" t="s">
        <v>46</v>
      </c>
      <c r="Q623">
        <v>0</v>
      </c>
      <c r="R623">
        <v>0.62064657578576921</v>
      </c>
      <c r="S623">
        <v>0</v>
      </c>
      <c r="T623" s="1" t="s">
        <v>194</v>
      </c>
      <c r="U623">
        <v>0</v>
      </c>
      <c r="V623">
        <v>1</v>
      </c>
      <c r="W623">
        <v>0.93759984648563832</v>
      </c>
      <c r="X623">
        <v>0</v>
      </c>
      <c r="Y623" t="b">
        <v>1</v>
      </c>
      <c r="Z623" t="b">
        <v>0</v>
      </c>
      <c r="AA623" s="1" t="s">
        <v>66</v>
      </c>
      <c r="AB623" s="1" t="s">
        <v>66</v>
      </c>
      <c r="AC623" s="1" t="s">
        <v>42</v>
      </c>
      <c r="AD623" t="s">
        <v>66</v>
      </c>
    </row>
    <row r="624" spans="1:30" x14ac:dyDescent="0.25">
      <c r="A624">
        <v>17</v>
      </c>
      <c r="B624" s="1" t="s">
        <v>306</v>
      </c>
      <c r="C624" s="1" t="s">
        <v>307</v>
      </c>
      <c r="D624" s="1" t="s">
        <v>44</v>
      </c>
      <c r="E624" s="1" t="s">
        <v>32</v>
      </c>
      <c r="F624" s="1" t="s">
        <v>32</v>
      </c>
      <c r="G624" s="1" t="s">
        <v>199</v>
      </c>
      <c r="H624" s="1" t="s">
        <v>200</v>
      </c>
      <c r="I624" s="1" t="s">
        <v>191</v>
      </c>
      <c r="J624" s="1" t="s">
        <v>192</v>
      </c>
      <c r="K624">
        <v>116</v>
      </c>
      <c r="L624" s="1" t="s">
        <v>200</v>
      </c>
      <c r="M624" s="1" t="s">
        <v>38</v>
      </c>
      <c r="N624" t="s">
        <v>39</v>
      </c>
      <c r="O624" t="s">
        <v>39</v>
      </c>
      <c r="P624" t="s">
        <v>46</v>
      </c>
      <c r="Q624">
        <v>0</v>
      </c>
      <c r="R624">
        <v>0.64688199999999996</v>
      </c>
      <c r="S624">
        <v>0</v>
      </c>
      <c r="T624" s="1" t="s">
        <v>194</v>
      </c>
      <c r="U624">
        <v>0</v>
      </c>
      <c r="V624">
        <v>1</v>
      </c>
      <c r="W624">
        <v>0.93927919547362837</v>
      </c>
      <c r="X624">
        <v>0</v>
      </c>
      <c r="Y624" t="b">
        <v>1</v>
      </c>
      <c r="Z624" t="b">
        <v>0</v>
      </c>
      <c r="AA624" s="1" t="s">
        <v>66</v>
      </c>
      <c r="AB624" s="1" t="s">
        <v>66</v>
      </c>
      <c r="AC624" s="1" t="s">
        <v>42</v>
      </c>
      <c r="AD624" t="s">
        <v>66</v>
      </c>
    </row>
    <row r="625" spans="1:30" x14ac:dyDescent="0.25">
      <c r="A625">
        <v>17</v>
      </c>
      <c r="B625" s="1" t="s">
        <v>306</v>
      </c>
      <c r="C625" s="1" t="s">
        <v>308</v>
      </c>
      <c r="D625" s="1" t="s">
        <v>71</v>
      </c>
      <c r="E625" s="1" t="s">
        <v>32</v>
      </c>
      <c r="F625" s="1" t="s">
        <v>32</v>
      </c>
      <c r="G625" s="1" t="s">
        <v>199</v>
      </c>
      <c r="H625" s="1" t="s">
        <v>200</v>
      </c>
      <c r="I625" s="1" t="s">
        <v>191</v>
      </c>
      <c r="J625" s="1" t="s">
        <v>192</v>
      </c>
      <c r="K625">
        <v>116</v>
      </c>
      <c r="L625" s="1" t="s">
        <v>200</v>
      </c>
      <c r="M625" s="1" t="s">
        <v>38</v>
      </c>
      <c r="N625" t="s">
        <v>39</v>
      </c>
      <c r="O625" t="s">
        <v>39</v>
      </c>
      <c r="P625" t="s">
        <v>46</v>
      </c>
      <c r="Q625">
        <v>0</v>
      </c>
      <c r="R625">
        <v>0.84944615384615396</v>
      </c>
      <c r="S625">
        <v>0</v>
      </c>
      <c r="T625" s="1" t="s">
        <v>194</v>
      </c>
      <c r="U625">
        <v>0</v>
      </c>
      <c r="V625">
        <v>1</v>
      </c>
      <c r="W625">
        <v>0.89601876653301615</v>
      </c>
      <c r="X625">
        <v>0</v>
      </c>
      <c r="Y625" t="b">
        <v>1</v>
      </c>
      <c r="Z625" t="b">
        <v>0</v>
      </c>
      <c r="AA625" s="1" t="s">
        <v>66</v>
      </c>
      <c r="AB625" s="1" t="s">
        <v>66</v>
      </c>
      <c r="AC625" s="1" t="s">
        <v>42</v>
      </c>
      <c r="AD625" t="s">
        <v>66</v>
      </c>
    </row>
    <row r="626" spans="1:30" x14ac:dyDescent="0.25">
      <c r="A626">
        <v>18</v>
      </c>
      <c r="B626" s="1" t="s">
        <v>886</v>
      </c>
      <c r="C626" s="1" t="s">
        <v>32</v>
      </c>
      <c r="D626" s="1" t="s">
        <v>32</v>
      </c>
      <c r="E626" s="1" t="s">
        <v>32</v>
      </c>
      <c r="F626" s="1" t="s">
        <v>32</v>
      </c>
      <c r="G626" s="1" t="s">
        <v>199</v>
      </c>
      <c r="H626" s="1" t="s">
        <v>200</v>
      </c>
      <c r="I626" s="1" t="s">
        <v>191</v>
      </c>
      <c r="J626" s="1" t="s">
        <v>192</v>
      </c>
      <c r="K626">
        <v>116</v>
      </c>
      <c r="L626" s="1" t="s">
        <v>200</v>
      </c>
      <c r="M626" s="1" t="s">
        <v>38</v>
      </c>
      <c r="N626" t="s">
        <v>39</v>
      </c>
      <c r="O626" t="s">
        <v>39</v>
      </c>
      <c r="P626" t="s">
        <v>46</v>
      </c>
      <c r="Q626">
        <v>0</v>
      </c>
      <c r="R626">
        <v>0.72783523809523809</v>
      </c>
      <c r="S626">
        <v>0</v>
      </c>
      <c r="T626" s="1" t="s">
        <v>194</v>
      </c>
      <c r="U626">
        <v>0</v>
      </c>
      <c r="V626">
        <v>1</v>
      </c>
      <c r="W626">
        <v>0.91732015894372643</v>
      </c>
      <c r="X626">
        <v>0</v>
      </c>
      <c r="Y626" t="b">
        <v>1</v>
      </c>
      <c r="Z626" t="b">
        <v>0</v>
      </c>
      <c r="AA626" s="1" t="s">
        <v>66</v>
      </c>
      <c r="AB626" s="1" t="s">
        <v>66</v>
      </c>
      <c r="AC626" s="1" t="s">
        <v>42</v>
      </c>
      <c r="AD626" t="s">
        <v>66</v>
      </c>
    </row>
    <row r="627" spans="1:30" x14ac:dyDescent="0.25">
      <c r="A627">
        <v>19</v>
      </c>
      <c r="B627" s="1" t="s">
        <v>309</v>
      </c>
      <c r="C627" s="1" t="s">
        <v>310</v>
      </c>
      <c r="D627" s="1" t="s">
        <v>288</v>
      </c>
      <c r="E627" s="1" t="s">
        <v>32</v>
      </c>
      <c r="F627" s="1" t="s">
        <v>32</v>
      </c>
      <c r="G627" s="1" t="s">
        <v>199</v>
      </c>
      <c r="H627" s="1" t="s">
        <v>200</v>
      </c>
      <c r="I627" s="1" t="s">
        <v>191</v>
      </c>
      <c r="J627" s="1" t="s">
        <v>192</v>
      </c>
      <c r="K627">
        <v>116</v>
      </c>
      <c r="L627" s="1" t="s">
        <v>200</v>
      </c>
      <c r="M627" s="1" t="s">
        <v>38</v>
      </c>
      <c r="N627" t="s">
        <v>39</v>
      </c>
      <c r="O627" t="s">
        <v>39</v>
      </c>
      <c r="P627">
        <v>0</v>
      </c>
      <c r="Q627">
        <v>0</v>
      </c>
      <c r="S627">
        <v>0</v>
      </c>
      <c r="T627" s="1" t="s">
        <v>194</v>
      </c>
      <c r="U627">
        <v>0</v>
      </c>
      <c r="V627">
        <v>0</v>
      </c>
      <c r="W627">
        <v>1</v>
      </c>
      <c r="X627">
        <v>0</v>
      </c>
      <c r="Y627" t="b">
        <v>0</v>
      </c>
      <c r="Z627" t="b">
        <v>0</v>
      </c>
      <c r="AA627" s="1" t="s">
        <v>66</v>
      </c>
      <c r="AB627" s="1" t="s">
        <v>66</v>
      </c>
      <c r="AC627" s="1" t="s">
        <v>73</v>
      </c>
      <c r="AD627" t="s">
        <v>66</v>
      </c>
    </row>
    <row r="628" spans="1:30" x14ac:dyDescent="0.25">
      <c r="A628">
        <v>19</v>
      </c>
      <c r="B628" s="1" t="s">
        <v>309</v>
      </c>
      <c r="C628" s="1" t="s">
        <v>311</v>
      </c>
      <c r="D628" s="1" t="s">
        <v>312</v>
      </c>
      <c r="E628" s="1" t="s">
        <v>32</v>
      </c>
      <c r="F628" s="1" t="s">
        <v>32</v>
      </c>
      <c r="G628" s="1" t="s">
        <v>199</v>
      </c>
      <c r="H628" s="1" t="s">
        <v>200</v>
      </c>
      <c r="I628" s="1" t="s">
        <v>191</v>
      </c>
      <c r="J628" s="1" t="s">
        <v>192</v>
      </c>
      <c r="K628">
        <v>116</v>
      </c>
      <c r="L628" s="1" t="s">
        <v>200</v>
      </c>
      <c r="M628" s="1" t="s">
        <v>38</v>
      </c>
      <c r="N628" t="s">
        <v>39</v>
      </c>
      <c r="O628" t="s">
        <v>39</v>
      </c>
      <c r="P628">
        <v>0</v>
      </c>
      <c r="Q628">
        <v>0</v>
      </c>
      <c r="S628">
        <v>0</v>
      </c>
      <c r="T628" s="1" t="s">
        <v>194</v>
      </c>
      <c r="U628">
        <v>0</v>
      </c>
      <c r="V628">
        <v>0</v>
      </c>
      <c r="W628">
        <v>1</v>
      </c>
      <c r="X628">
        <v>0</v>
      </c>
      <c r="Y628" t="b">
        <v>0</v>
      </c>
      <c r="Z628" t="b">
        <v>0</v>
      </c>
      <c r="AA628" s="1" t="s">
        <v>66</v>
      </c>
      <c r="AB628" s="1" t="s">
        <v>66</v>
      </c>
      <c r="AC628" s="1" t="s">
        <v>73</v>
      </c>
      <c r="AD628" t="s">
        <v>66</v>
      </c>
    </row>
    <row r="629" spans="1:30" x14ac:dyDescent="0.25">
      <c r="A629">
        <v>19</v>
      </c>
      <c r="B629" s="1" t="s">
        <v>309</v>
      </c>
      <c r="C629" s="1" t="s">
        <v>313</v>
      </c>
      <c r="D629" s="1" t="s">
        <v>314</v>
      </c>
      <c r="E629" s="1" t="s">
        <v>32</v>
      </c>
      <c r="F629" s="1" t="s">
        <v>32</v>
      </c>
      <c r="G629" s="1" t="s">
        <v>199</v>
      </c>
      <c r="H629" s="1" t="s">
        <v>200</v>
      </c>
      <c r="I629" s="1" t="s">
        <v>191</v>
      </c>
      <c r="J629" s="1" t="s">
        <v>192</v>
      </c>
      <c r="K629">
        <v>116</v>
      </c>
      <c r="L629" s="1" t="s">
        <v>200</v>
      </c>
      <c r="M629" s="1" t="s">
        <v>38</v>
      </c>
      <c r="N629" t="s">
        <v>39</v>
      </c>
      <c r="O629" t="s">
        <v>39</v>
      </c>
      <c r="P629">
        <v>0</v>
      </c>
      <c r="Q629">
        <v>0</v>
      </c>
      <c r="S629">
        <v>0</v>
      </c>
      <c r="T629" s="1" t="s">
        <v>194</v>
      </c>
      <c r="U629">
        <v>0</v>
      </c>
      <c r="V629">
        <v>0</v>
      </c>
      <c r="W629">
        <v>1</v>
      </c>
      <c r="X629">
        <v>0</v>
      </c>
      <c r="Y629" t="b">
        <v>0</v>
      </c>
      <c r="Z629" t="b">
        <v>0</v>
      </c>
      <c r="AA629" s="1" t="s">
        <v>66</v>
      </c>
      <c r="AB629" s="1" t="s">
        <v>66</v>
      </c>
      <c r="AC629" s="1" t="s">
        <v>73</v>
      </c>
      <c r="AD629" t="s">
        <v>66</v>
      </c>
    </row>
    <row r="630" spans="1:30" x14ac:dyDescent="0.25">
      <c r="A630">
        <v>19</v>
      </c>
      <c r="B630" s="1" t="s">
        <v>309</v>
      </c>
      <c r="C630" s="1" t="s">
        <v>315</v>
      </c>
      <c r="D630" s="1" t="s">
        <v>296</v>
      </c>
      <c r="E630" s="1" t="s">
        <v>32</v>
      </c>
      <c r="F630" s="1" t="s">
        <v>32</v>
      </c>
      <c r="G630" s="1" t="s">
        <v>199</v>
      </c>
      <c r="H630" s="1" t="s">
        <v>200</v>
      </c>
      <c r="I630" s="1" t="s">
        <v>191</v>
      </c>
      <c r="J630" s="1" t="s">
        <v>192</v>
      </c>
      <c r="K630">
        <v>116</v>
      </c>
      <c r="L630" s="1" t="s">
        <v>200</v>
      </c>
      <c r="M630" s="1" t="s">
        <v>38</v>
      </c>
      <c r="N630" t="s">
        <v>39</v>
      </c>
      <c r="O630" t="s">
        <v>39</v>
      </c>
      <c r="P630">
        <v>0</v>
      </c>
      <c r="Q630">
        <v>0</v>
      </c>
      <c r="S630">
        <v>0</v>
      </c>
      <c r="T630" s="1" t="s">
        <v>194</v>
      </c>
      <c r="U630">
        <v>0</v>
      </c>
      <c r="V630">
        <v>0</v>
      </c>
      <c r="W630">
        <v>1</v>
      </c>
      <c r="X630">
        <v>0</v>
      </c>
      <c r="Y630" t="b">
        <v>0</v>
      </c>
      <c r="Z630" t="b">
        <v>0</v>
      </c>
      <c r="AA630" s="1" t="s">
        <v>66</v>
      </c>
      <c r="AB630" s="1" t="s">
        <v>66</v>
      </c>
      <c r="AC630" s="1" t="s">
        <v>73</v>
      </c>
      <c r="AD630" t="s">
        <v>66</v>
      </c>
    </row>
    <row r="631" spans="1:30" x14ac:dyDescent="0.25">
      <c r="A631">
        <v>20</v>
      </c>
      <c r="B631" s="1" t="s">
        <v>316</v>
      </c>
      <c r="C631" s="1" t="s">
        <v>317</v>
      </c>
      <c r="D631" s="1" t="s">
        <v>44</v>
      </c>
      <c r="E631" s="1" t="s">
        <v>32</v>
      </c>
      <c r="F631" s="1" t="s">
        <v>32</v>
      </c>
      <c r="G631" s="1" t="s">
        <v>199</v>
      </c>
      <c r="H631" s="1" t="s">
        <v>200</v>
      </c>
      <c r="I631" s="1" t="s">
        <v>191</v>
      </c>
      <c r="J631" s="1" t="s">
        <v>192</v>
      </c>
      <c r="K631">
        <v>116</v>
      </c>
      <c r="L631" s="1" t="s">
        <v>200</v>
      </c>
      <c r="M631" s="1" t="s">
        <v>38</v>
      </c>
      <c r="N631" t="s">
        <v>39</v>
      </c>
      <c r="O631" t="s">
        <v>39</v>
      </c>
      <c r="P631">
        <v>139000</v>
      </c>
      <c r="Q631">
        <v>0</v>
      </c>
      <c r="R631">
        <v>0.85205364624076485</v>
      </c>
      <c r="S631">
        <v>0</v>
      </c>
      <c r="T631" s="1" t="s">
        <v>194</v>
      </c>
      <c r="U631">
        <v>0</v>
      </c>
      <c r="V631">
        <v>0</v>
      </c>
      <c r="W631">
        <v>0.94556003917649756</v>
      </c>
      <c r="X631">
        <v>0</v>
      </c>
      <c r="Y631" t="b">
        <v>1</v>
      </c>
      <c r="Z631" t="b">
        <v>0</v>
      </c>
      <c r="AA631" s="1" t="s">
        <v>66</v>
      </c>
      <c r="AB631" s="1" t="s">
        <v>66</v>
      </c>
      <c r="AC631" s="1" t="s">
        <v>73</v>
      </c>
      <c r="AD631" t="s">
        <v>66</v>
      </c>
    </row>
    <row r="632" spans="1:30" x14ac:dyDescent="0.25">
      <c r="A632">
        <v>20</v>
      </c>
      <c r="B632" s="1" t="s">
        <v>316</v>
      </c>
      <c r="C632" s="1" t="s">
        <v>318</v>
      </c>
      <c r="D632" s="1" t="s">
        <v>71</v>
      </c>
      <c r="E632" s="1" t="s">
        <v>32</v>
      </c>
      <c r="F632" s="1" t="s">
        <v>32</v>
      </c>
      <c r="G632" s="1" t="s">
        <v>199</v>
      </c>
      <c r="H632" s="1" t="s">
        <v>200</v>
      </c>
      <c r="I632" s="1" t="s">
        <v>191</v>
      </c>
      <c r="J632" s="1" t="s">
        <v>192</v>
      </c>
      <c r="K632">
        <v>116</v>
      </c>
      <c r="L632" s="1" t="s">
        <v>200</v>
      </c>
      <c r="M632" s="1" t="s">
        <v>38</v>
      </c>
      <c r="N632" t="s">
        <v>39</v>
      </c>
      <c r="O632" t="s">
        <v>39</v>
      </c>
      <c r="P632">
        <v>5600</v>
      </c>
      <c r="Q632">
        <v>0</v>
      </c>
      <c r="R632">
        <v>0.87242337662337666</v>
      </c>
      <c r="S632">
        <v>0</v>
      </c>
      <c r="T632" s="1" t="s">
        <v>194</v>
      </c>
      <c r="U632">
        <v>0</v>
      </c>
      <c r="V632">
        <v>0</v>
      </c>
      <c r="W632">
        <v>0.94220051427670415</v>
      </c>
      <c r="X632">
        <v>0</v>
      </c>
      <c r="Y632" t="b">
        <v>0</v>
      </c>
      <c r="Z632" t="b">
        <v>0</v>
      </c>
      <c r="AA632" s="1" t="s">
        <v>66</v>
      </c>
      <c r="AB632" s="1" t="s">
        <v>66</v>
      </c>
      <c r="AC632" s="1" t="s">
        <v>73</v>
      </c>
      <c r="AD632" t="s">
        <v>66</v>
      </c>
    </row>
    <row r="633" spans="1:30" x14ac:dyDescent="0.25">
      <c r="A633">
        <v>20</v>
      </c>
      <c r="B633" s="1" t="s">
        <v>316</v>
      </c>
      <c r="C633" s="1" t="s">
        <v>319</v>
      </c>
      <c r="D633" s="1" t="s">
        <v>105</v>
      </c>
      <c r="E633" s="1" t="s">
        <v>32</v>
      </c>
      <c r="F633" s="1" t="s">
        <v>32</v>
      </c>
      <c r="G633" s="1" t="s">
        <v>199</v>
      </c>
      <c r="H633" s="1" t="s">
        <v>200</v>
      </c>
      <c r="I633" s="1" t="s">
        <v>191</v>
      </c>
      <c r="J633" s="1" t="s">
        <v>192</v>
      </c>
      <c r="K633">
        <v>116</v>
      </c>
      <c r="L633" s="1" t="s">
        <v>200</v>
      </c>
      <c r="M633" s="1" t="s">
        <v>38</v>
      </c>
      <c r="N633" t="s">
        <v>39</v>
      </c>
      <c r="O633" t="s">
        <v>39</v>
      </c>
      <c r="P633">
        <v>94300</v>
      </c>
      <c r="Q633">
        <v>0</v>
      </c>
      <c r="R633">
        <v>0.85420873979310619</v>
      </c>
      <c r="S633">
        <v>0</v>
      </c>
      <c r="T633" s="1" t="s">
        <v>194</v>
      </c>
      <c r="U633">
        <v>0</v>
      </c>
      <c r="V633">
        <v>0</v>
      </c>
      <c r="W633">
        <v>0.94538491392226898</v>
      </c>
      <c r="X633">
        <v>0</v>
      </c>
      <c r="Y633" t="b">
        <v>0</v>
      </c>
      <c r="Z633" t="b">
        <v>0</v>
      </c>
      <c r="AA633" s="1" t="s">
        <v>66</v>
      </c>
      <c r="AB633" s="1" t="s">
        <v>66</v>
      </c>
      <c r="AC633" s="1" t="s">
        <v>73</v>
      </c>
      <c r="AD633" t="s">
        <v>66</v>
      </c>
    </row>
    <row r="634" spans="1:30" x14ac:dyDescent="0.25">
      <c r="A634">
        <v>21</v>
      </c>
      <c r="B634" s="1" t="s">
        <v>69</v>
      </c>
      <c r="C634" s="1" t="s">
        <v>121</v>
      </c>
      <c r="D634" s="1" t="s">
        <v>44</v>
      </c>
      <c r="E634" s="1" t="s">
        <v>32</v>
      </c>
      <c r="F634" s="1" t="s">
        <v>32</v>
      </c>
      <c r="G634" s="1" t="s">
        <v>199</v>
      </c>
      <c r="H634" s="1" t="s">
        <v>200</v>
      </c>
      <c r="I634" s="1" t="s">
        <v>191</v>
      </c>
      <c r="J634" s="1" t="s">
        <v>192</v>
      </c>
      <c r="K634">
        <v>116</v>
      </c>
      <c r="L634" s="1" t="s">
        <v>200</v>
      </c>
      <c r="M634" s="1" t="s">
        <v>38</v>
      </c>
      <c r="N634" t="s">
        <v>39</v>
      </c>
      <c r="O634" t="s">
        <v>39</v>
      </c>
      <c r="P634">
        <v>1600</v>
      </c>
      <c r="Q634">
        <v>0</v>
      </c>
      <c r="R634">
        <v>0.99957096774193555</v>
      </c>
      <c r="S634">
        <v>0</v>
      </c>
      <c r="T634" s="1" t="s">
        <v>194</v>
      </c>
      <c r="U634">
        <v>0</v>
      </c>
      <c r="V634">
        <v>0</v>
      </c>
      <c r="W634">
        <v>0.91933753530999396</v>
      </c>
      <c r="X634">
        <v>0</v>
      </c>
      <c r="Y634" t="b">
        <v>0</v>
      </c>
      <c r="Z634" t="b">
        <v>0</v>
      </c>
      <c r="AA634" s="1" t="s">
        <v>66</v>
      </c>
      <c r="AB634" s="1" t="s">
        <v>66</v>
      </c>
      <c r="AC634" s="1" t="s">
        <v>73</v>
      </c>
      <c r="AD634" t="s">
        <v>66</v>
      </c>
    </row>
    <row r="635" spans="1:30" x14ac:dyDescent="0.25">
      <c r="A635">
        <v>21</v>
      </c>
      <c r="B635" s="1" t="s">
        <v>69</v>
      </c>
      <c r="C635" s="1" t="s">
        <v>153</v>
      </c>
      <c r="D635" s="1" t="s">
        <v>154</v>
      </c>
      <c r="E635" s="1" t="s">
        <v>32</v>
      </c>
      <c r="F635" s="1" t="s">
        <v>32</v>
      </c>
      <c r="G635" s="1" t="s">
        <v>199</v>
      </c>
      <c r="H635" s="1" t="s">
        <v>200</v>
      </c>
      <c r="I635" s="1" t="s">
        <v>191</v>
      </c>
      <c r="J635" s="1" t="s">
        <v>192</v>
      </c>
      <c r="K635">
        <v>116</v>
      </c>
      <c r="L635" s="1" t="s">
        <v>200</v>
      </c>
      <c r="M635" s="1" t="s">
        <v>38</v>
      </c>
      <c r="N635" t="s">
        <v>39</v>
      </c>
      <c r="O635" t="s">
        <v>39</v>
      </c>
      <c r="P635">
        <v>29900</v>
      </c>
      <c r="Q635">
        <v>0</v>
      </c>
      <c r="R635">
        <v>0.85835295546558699</v>
      </c>
      <c r="S635">
        <v>0</v>
      </c>
      <c r="T635" s="1" t="s">
        <v>194</v>
      </c>
      <c r="U635">
        <v>0</v>
      </c>
      <c r="V635">
        <v>0</v>
      </c>
      <c r="W635">
        <v>0.94553533299414194</v>
      </c>
      <c r="X635">
        <v>0</v>
      </c>
      <c r="Y635" t="b">
        <v>0</v>
      </c>
      <c r="Z635" t="b">
        <v>0</v>
      </c>
      <c r="AA635" s="1" t="s">
        <v>66</v>
      </c>
      <c r="AB635" s="1" t="s">
        <v>66</v>
      </c>
      <c r="AC635" s="1" t="s">
        <v>73</v>
      </c>
      <c r="AD635" t="s">
        <v>66</v>
      </c>
    </row>
    <row r="636" spans="1:30" x14ac:dyDescent="0.25">
      <c r="A636">
        <v>21</v>
      </c>
      <c r="B636" s="1" t="s">
        <v>69</v>
      </c>
      <c r="C636" s="1" t="s">
        <v>70</v>
      </c>
      <c r="D636" s="1" t="s">
        <v>71</v>
      </c>
      <c r="E636" s="1" t="s">
        <v>32</v>
      </c>
      <c r="F636" s="1" t="s">
        <v>32</v>
      </c>
      <c r="G636" s="1" t="s">
        <v>199</v>
      </c>
      <c r="H636" s="1" t="s">
        <v>200</v>
      </c>
      <c r="I636" s="1" t="s">
        <v>191</v>
      </c>
      <c r="J636" s="1" t="s">
        <v>192</v>
      </c>
      <c r="K636">
        <v>116</v>
      </c>
      <c r="L636" s="1" t="s">
        <v>200</v>
      </c>
      <c r="M636" s="1" t="s">
        <v>38</v>
      </c>
      <c r="N636" t="s">
        <v>39</v>
      </c>
      <c r="O636" t="s">
        <v>39</v>
      </c>
      <c r="P636">
        <v>46700</v>
      </c>
      <c r="Q636">
        <v>0</v>
      </c>
      <c r="R636">
        <v>0.8551278476091746</v>
      </c>
      <c r="S636">
        <v>0</v>
      </c>
      <c r="T636" s="1" t="s">
        <v>194</v>
      </c>
      <c r="U636">
        <v>0</v>
      </c>
      <c r="V636">
        <v>0</v>
      </c>
      <c r="W636">
        <v>0.94551558933104707</v>
      </c>
      <c r="X636">
        <v>0</v>
      </c>
      <c r="Y636" t="b">
        <v>0</v>
      </c>
      <c r="Z636" t="b">
        <v>0</v>
      </c>
      <c r="AA636" s="1" t="s">
        <v>66</v>
      </c>
      <c r="AB636" s="1" t="s">
        <v>66</v>
      </c>
      <c r="AC636" s="1" t="s">
        <v>73</v>
      </c>
      <c r="AD636" t="s">
        <v>66</v>
      </c>
    </row>
    <row r="637" spans="1:30" x14ac:dyDescent="0.25">
      <c r="A637">
        <v>21</v>
      </c>
      <c r="B637" s="1" t="s">
        <v>69</v>
      </c>
      <c r="C637" s="1" t="s">
        <v>176</v>
      </c>
      <c r="D637" s="1" t="s">
        <v>177</v>
      </c>
      <c r="E637" s="1" t="s">
        <v>32</v>
      </c>
      <c r="F637" s="1" t="s">
        <v>32</v>
      </c>
      <c r="G637" s="1" t="s">
        <v>199</v>
      </c>
      <c r="H637" s="1" t="s">
        <v>200</v>
      </c>
      <c r="I637" s="1" t="s">
        <v>191</v>
      </c>
      <c r="J637" s="1" t="s">
        <v>192</v>
      </c>
      <c r="K637">
        <v>116</v>
      </c>
      <c r="L637" s="1" t="s">
        <v>200</v>
      </c>
      <c r="M637" s="1" t="s">
        <v>38</v>
      </c>
      <c r="N637" t="s">
        <v>39</v>
      </c>
      <c r="O637" t="s">
        <v>39</v>
      </c>
      <c r="P637">
        <v>18900</v>
      </c>
      <c r="Q637">
        <v>0</v>
      </c>
      <c r="R637">
        <v>0.86483182198212116</v>
      </c>
      <c r="S637">
        <v>0</v>
      </c>
      <c r="T637" s="1" t="s">
        <v>194</v>
      </c>
      <c r="U637">
        <v>0</v>
      </c>
      <c r="V637">
        <v>0</v>
      </c>
      <c r="W637">
        <v>0.94482048898013438</v>
      </c>
      <c r="X637">
        <v>0</v>
      </c>
      <c r="Y637" t="b">
        <v>0</v>
      </c>
      <c r="Z637" t="b">
        <v>0</v>
      </c>
      <c r="AA637" s="1" t="s">
        <v>66</v>
      </c>
      <c r="AB637" s="1" t="s">
        <v>66</v>
      </c>
      <c r="AC637" s="1" t="s">
        <v>73</v>
      </c>
      <c r="AD637" t="s">
        <v>66</v>
      </c>
    </row>
    <row r="638" spans="1:30" x14ac:dyDescent="0.25">
      <c r="A638">
        <v>21</v>
      </c>
      <c r="B638" s="1" t="s">
        <v>69</v>
      </c>
      <c r="C638" s="1" t="s">
        <v>320</v>
      </c>
      <c r="D638" s="1" t="s">
        <v>321</v>
      </c>
      <c r="E638" s="1" t="s">
        <v>32</v>
      </c>
      <c r="F638" s="1" t="s">
        <v>32</v>
      </c>
      <c r="G638" s="1" t="s">
        <v>199</v>
      </c>
      <c r="H638" s="1" t="s">
        <v>200</v>
      </c>
      <c r="I638" s="1" t="s">
        <v>191</v>
      </c>
      <c r="J638" s="1" t="s">
        <v>192</v>
      </c>
      <c r="K638">
        <v>116</v>
      </c>
      <c r="L638" s="1" t="s">
        <v>200</v>
      </c>
      <c r="M638" s="1" t="s">
        <v>38</v>
      </c>
      <c r="N638" t="s">
        <v>39</v>
      </c>
      <c r="O638" t="s">
        <v>39</v>
      </c>
      <c r="P638">
        <v>600</v>
      </c>
      <c r="Q638">
        <v>0</v>
      </c>
      <c r="R638">
        <v>1.4971117166212533</v>
      </c>
      <c r="S638">
        <v>0</v>
      </c>
      <c r="T638" s="1" t="s">
        <v>194</v>
      </c>
      <c r="U638">
        <v>0</v>
      </c>
      <c r="V638">
        <v>0</v>
      </c>
      <c r="W638">
        <v>0.89088210903059661</v>
      </c>
      <c r="X638">
        <v>0</v>
      </c>
      <c r="Y638" t="b">
        <v>0</v>
      </c>
      <c r="Z638" t="b">
        <v>0</v>
      </c>
      <c r="AA638" s="1" t="s">
        <v>66</v>
      </c>
      <c r="AB638" s="1" t="s">
        <v>66</v>
      </c>
      <c r="AC638" s="1" t="s">
        <v>73</v>
      </c>
      <c r="AD638" t="s">
        <v>66</v>
      </c>
    </row>
    <row r="639" spans="1:30" x14ac:dyDescent="0.25">
      <c r="A639">
        <v>21</v>
      </c>
      <c r="B639" s="1" t="s">
        <v>69</v>
      </c>
      <c r="C639" s="1" t="s">
        <v>135</v>
      </c>
      <c r="D639" s="1" t="s">
        <v>105</v>
      </c>
      <c r="E639" s="1" t="s">
        <v>32</v>
      </c>
      <c r="F639" s="1" t="s">
        <v>32</v>
      </c>
      <c r="G639" s="1" t="s">
        <v>199</v>
      </c>
      <c r="H639" s="1" t="s">
        <v>200</v>
      </c>
      <c r="I639" s="1" t="s">
        <v>191</v>
      </c>
      <c r="J639" s="1" t="s">
        <v>192</v>
      </c>
      <c r="K639">
        <v>116</v>
      </c>
      <c r="L639" s="1" t="s">
        <v>200</v>
      </c>
      <c r="M639" s="1" t="s">
        <v>38</v>
      </c>
      <c r="N639" t="s">
        <v>39</v>
      </c>
      <c r="O639" t="s">
        <v>39</v>
      </c>
      <c r="P639">
        <v>67300</v>
      </c>
      <c r="Q639">
        <v>0</v>
      </c>
      <c r="R639">
        <v>0.85389854395110565</v>
      </c>
      <c r="S639">
        <v>0</v>
      </c>
      <c r="T639" s="1" t="s">
        <v>194</v>
      </c>
      <c r="U639">
        <v>0</v>
      </c>
      <c r="V639">
        <v>0</v>
      </c>
      <c r="W639">
        <v>0.94570085343520061</v>
      </c>
      <c r="X639">
        <v>0</v>
      </c>
      <c r="Y639" t="b">
        <v>0</v>
      </c>
      <c r="Z639" t="b">
        <v>0</v>
      </c>
      <c r="AA639" s="1" t="s">
        <v>66</v>
      </c>
      <c r="AB639" s="1" t="s">
        <v>66</v>
      </c>
      <c r="AC639" s="1" t="s">
        <v>73</v>
      </c>
      <c r="AD639" t="s">
        <v>66</v>
      </c>
    </row>
    <row r="640" spans="1:30" x14ac:dyDescent="0.25">
      <c r="A640">
        <v>22</v>
      </c>
      <c r="B640" s="1" t="s">
        <v>136</v>
      </c>
      <c r="C640" s="1" t="s">
        <v>322</v>
      </c>
      <c r="D640" s="1" t="s">
        <v>44</v>
      </c>
      <c r="E640" s="1" t="s">
        <v>32</v>
      </c>
      <c r="F640" s="1" t="s">
        <v>32</v>
      </c>
      <c r="G640" s="1" t="s">
        <v>199</v>
      </c>
      <c r="H640" s="1" t="s">
        <v>200</v>
      </c>
      <c r="I640" s="1" t="s">
        <v>191</v>
      </c>
      <c r="J640" s="1" t="s">
        <v>192</v>
      </c>
      <c r="K640">
        <v>116</v>
      </c>
      <c r="L640" s="1" t="s">
        <v>200</v>
      </c>
      <c r="M640" s="1" t="s">
        <v>38</v>
      </c>
      <c r="N640" t="s">
        <v>39</v>
      </c>
      <c r="O640" t="s">
        <v>39</v>
      </c>
      <c r="P640">
        <v>1300</v>
      </c>
      <c r="Q640">
        <v>0</v>
      </c>
      <c r="R640">
        <v>1.040216</v>
      </c>
      <c r="S640">
        <v>0</v>
      </c>
      <c r="T640" s="1" t="s">
        <v>194</v>
      </c>
      <c r="U640">
        <v>0</v>
      </c>
      <c r="V640">
        <v>0</v>
      </c>
      <c r="W640">
        <v>0.95098558191877725</v>
      </c>
      <c r="X640">
        <v>0</v>
      </c>
      <c r="Y640" t="b">
        <v>0</v>
      </c>
      <c r="Z640" t="b">
        <v>0</v>
      </c>
      <c r="AA640" s="1" t="s">
        <v>66</v>
      </c>
      <c r="AB640" s="1" t="s">
        <v>66</v>
      </c>
      <c r="AC640" s="1" t="s">
        <v>73</v>
      </c>
      <c r="AD640" t="s">
        <v>66</v>
      </c>
    </row>
    <row r="641" spans="1:30" x14ac:dyDescent="0.25">
      <c r="A641">
        <v>22</v>
      </c>
      <c r="B641" s="1" t="s">
        <v>136</v>
      </c>
      <c r="C641" s="1" t="s">
        <v>323</v>
      </c>
      <c r="D641" s="1" t="s">
        <v>324</v>
      </c>
      <c r="E641" s="1" t="s">
        <v>32</v>
      </c>
      <c r="F641" s="1" t="s">
        <v>32</v>
      </c>
      <c r="G641" s="1" t="s">
        <v>199</v>
      </c>
      <c r="H641" s="1" t="s">
        <v>200</v>
      </c>
      <c r="I641" s="1" t="s">
        <v>191</v>
      </c>
      <c r="J641" s="1" t="s">
        <v>192</v>
      </c>
      <c r="K641">
        <v>116</v>
      </c>
      <c r="L641" s="1" t="s">
        <v>200</v>
      </c>
      <c r="M641" s="1" t="s">
        <v>38</v>
      </c>
      <c r="N641" t="s">
        <v>39</v>
      </c>
      <c r="O641" t="s">
        <v>39</v>
      </c>
      <c r="P641">
        <v>22000</v>
      </c>
      <c r="Q641">
        <v>0</v>
      </c>
      <c r="R641">
        <v>0.86585071823204429</v>
      </c>
      <c r="S641">
        <v>0</v>
      </c>
      <c r="T641" s="1" t="s">
        <v>194</v>
      </c>
      <c r="U641">
        <v>0</v>
      </c>
      <c r="V641">
        <v>0</v>
      </c>
      <c r="W641">
        <v>0.94374020672453762</v>
      </c>
      <c r="X641">
        <v>0</v>
      </c>
      <c r="Y641" t="b">
        <v>0</v>
      </c>
      <c r="Z641" t="b">
        <v>0</v>
      </c>
      <c r="AA641" s="1" t="s">
        <v>66</v>
      </c>
      <c r="AB641" s="1" t="s">
        <v>66</v>
      </c>
      <c r="AC641" s="1" t="s">
        <v>73</v>
      </c>
      <c r="AD641" t="s">
        <v>66</v>
      </c>
    </row>
    <row r="642" spans="1:30" x14ac:dyDescent="0.25">
      <c r="A642">
        <v>22</v>
      </c>
      <c r="B642" s="1" t="s">
        <v>136</v>
      </c>
      <c r="C642" s="1" t="s">
        <v>325</v>
      </c>
      <c r="D642" s="1" t="s">
        <v>183</v>
      </c>
      <c r="E642" s="1" t="s">
        <v>32</v>
      </c>
      <c r="F642" s="1" t="s">
        <v>32</v>
      </c>
      <c r="G642" s="1" t="s">
        <v>199</v>
      </c>
      <c r="H642" s="1" t="s">
        <v>200</v>
      </c>
      <c r="I642" s="1" t="s">
        <v>191</v>
      </c>
      <c r="J642" s="1" t="s">
        <v>192</v>
      </c>
      <c r="K642">
        <v>116</v>
      </c>
      <c r="L642" s="1" t="s">
        <v>200</v>
      </c>
      <c r="M642" s="1" t="s">
        <v>38</v>
      </c>
      <c r="N642" t="s">
        <v>39</v>
      </c>
      <c r="O642" t="s">
        <v>39</v>
      </c>
      <c r="P642">
        <v>6500</v>
      </c>
      <c r="Q642">
        <v>0</v>
      </c>
      <c r="R642">
        <v>0.87870885122410547</v>
      </c>
      <c r="S642">
        <v>0</v>
      </c>
      <c r="T642" s="1" t="s">
        <v>194</v>
      </c>
      <c r="U642">
        <v>0</v>
      </c>
      <c r="V642">
        <v>0</v>
      </c>
      <c r="W642">
        <v>0.93985531594804461</v>
      </c>
      <c r="X642">
        <v>0</v>
      </c>
      <c r="Y642" t="b">
        <v>0</v>
      </c>
      <c r="Z642" t="b">
        <v>0</v>
      </c>
      <c r="AA642" s="1" t="s">
        <v>66</v>
      </c>
      <c r="AB642" s="1" t="s">
        <v>66</v>
      </c>
      <c r="AC642" s="1" t="s">
        <v>73</v>
      </c>
      <c r="AD642" t="s">
        <v>66</v>
      </c>
    </row>
    <row r="643" spans="1:30" x14ac:dyDescent="0.25">
      <c r="A643">
        <v>22</v>
      </c>
      <c r="B643" s="1" t="s">
        <v>136</v>
      </c>
      <c r="C643" s="1" t="s">
        <v>326</v>
      </c>
      <c r="D643" s="1" t="s">
        <v>321</v>
      </c>
      <c r="E643" s="1" t="s">
        <v>32</v>
      </c>
      <c r="F643" s="1" t="s">
        <v>32</v>
      </c>
      <c r="G643" s="1" t="s">
        <v>199</v>
      </c>
      <c r="H643" s="1" t="s">
        <v>200</v>
      </c>
      <c r="I643" s="1" t="s">
        <v>191</v>
      </c>
      <c r="J643" s="1" t="s">
        <v>192</v>
      </c>
      <c r="K643">
        <v>116</v>
      </c>
      <c r="L643" s="1" t="s">
        <v>200</v>
      </c>
      <c r="M643" s="1" t="s">
        <v>38</v>
      </c>
      <c r="N643" t="s">
        <v>39</v>
      </c>
      <c r="O643" t="s">
        <v>39</v>
      </c>
      <c r="P643">
        <v>4300</v>
      </c>
      <c r="Q643">
        <v>0</v>
      </c>
      <c r="R643">
        <v>0.95185731343283586</v>
      </c>
      <c r="S643">
        <v>0</v>
      </c>
      <c r="T643" s="1" t="s">
        <v>194</v>
      </c>
      <c r="U643">
        <v>0</v>
      </c>
      <c r="V643">
        <v>0</v>
      </c>
      <c r="W643">
        <v>0.93882596629738957</v>
      </c>
      <c r="X643">
        <v>0</v>
      </c>
      <c r="Y643" t="b">
        <v>0</v>
      </c>
      <c r="Z643" t="b">
        <v>0</v>
      </c>
      <c r="AA643" s="1" t="s">
        <v>66</v>
      </c>
      <c r="AB643" s="1" t="s">
        <v>66</v>
      </c>
      <c r="AC643" s="1" t="s">
        <v>73</v>
      </c>
      <c r="AD643" t="s">
        <v>66</v>
      </c>
    </row>
    <row r="644" spans="1:30" x14ac:dyDescent="0.25">
      <c r="A644">
        <v>22</v>
      </c>
      <c r="B644" s="1" t="s">
        <v>136</v>
      </c>
      <c r="C644" s="1" t="s">
        <v>137</v>
      </c>
      <c r="D644" s="1" t="s">
        <v>105</v>
      </c>
      <c r="E644" s="1" t="s">
        <v>32</v>
      </c>
      <c r="F644" s="1" t="s">
        <v>32</v>
      </c>
      <c r="G644" s="1" t="s">
        <v>199</v>
      </c>
      <c r="H644" s="1" t="s">
        <v>200</v>
      </c>
      <c r="I644" s="1" t="s">
        <v>191</v>
      </c>
      <c r="J644" s="1" t="s">
        <v>192</v>
      </c>
      <c r="K644">
        <v>116</v>
      </c>
      <c r="L644" s="1" t="s">
        <v>200</v>
      </c>
      <c r="M644" s="1" t="s">
        <v>38</v>
      </c>
      <c r="N644" t="s">
        <v>39</v>
      </c>
      <c r="O644" t="s">
        <v>39</v>
      </c>
      <c r="P644">
        <v>105000</v>
      </c>
      <c r="Q644">
        <v>0</v>
      </c>
      <c r="R644">
        <v>0.85124977011494252</v>
      </c>
      <c r="S644">
        <v>0</v>
      </c>
      <c r="T644" s="1" t="s">
        <v>194</v>
      </c>
      <c r="U644">
        <v>0</v>
      </c>
      <c r="V644">
        <v>0</v>
      </c>
      <c r="W644">
        <v>0.94598243758658718</v>
      </c>
      <c r="X644">
        <v>0</v>
      </c>
      <c r="Y644" t="b">
        <v>0</v>
      </c>
      <c r="Z644" t="b">
        <v>0</v>
      </c>
      <c r="AA644" s="1" t="s">
        <v>66</v>
      </c>
      <c r="AB644" s="1" t="s">
        <v>66</v>
      </c>
      <c r="AC644" s="1" t="s">
        <v>73</v>
      </c>
      <c r="AD644" t="s">
        <v>66</v>
      </c>
    </row>
    <row r="645" spans="1:30" x14ac:dyDescent="0.25">
      <c r="A645">
        <v>23</v>
      </c>
      <c r="B645" s="1" t="s">
        <v>178</v>
      </c>
      <c r="C645" s="1" t="s">
        <v>327</v>
      </c>
      <c r="D645" s="1" t="s">
        <v>44</v>
      </c>
      <c r="E645" s="1" t="s">
        <v>32</v>
      </c>
      <c r="F645" s="1" t="s">
        <v>32</v>
      </c>
      <c r="G645" s="1" t="s">
        <v>199</v>
      </c>
      <c r="H645" s="1" t="s">
        <v>200</v>
      </c>
      <c r="I645" s="1" t="s">
        <v>191</v>
      </c>
      <c r="J645" s="1" t="s">
        <v>192</v>
      </c>
      <c r="K645">
        <v>116</v>
      </c>
      <c r="L645" s="1" t="s">
        <v>200</v>
      </c>
      <c r="M645" s="1" t="s">
        <v>38</v>
      </c>
      <c r="N645" t="s">
        <v>39</v>
      </c>
      <c r="O645" t="s">
        <v>39</v>
      </c>
      <c r="P645">
        <v>59200</v>
      </c>
      <c r="Q645">
        <v>0</v>
      </c>
      <c r="R645">
        <v>0.8545407604251839</v>
      </c>
      <c r="S645">
        <v>0</v>
      </c>
      <c r="T645" s="1" t="s">
        <v>194</v>
      </c>
      <c r="U645">
        <v>0</v>
      </c>
      <c r="V645">
        <v>0</v>
      </c>
      <c r="W645">
        <v>0.94599011548569867</v>
      </c>
      <c r="X645">
        <v>0</v>
      </c>
      <c r="Y645" t="b">
        <v>0</v>
      </c>
      <c r="Z645" t="b">
        <v>0</v>
      </c>
      <c r="AA645" s="1" t="s">
        <v>66</v>
      </c>
      <c r="AB645" s="1" t="s">
        <v>66</v>
      </c>
      <c r="AC645" s="1" t="s">
        <v>73</v>
      </c>
      <c r="AD645" t="s">
        <v>66</v>
      </c>
    </row>
    <row r="646" spans="1:30" x14ac:dyDescent="0.25">
      <c r="A646">
        <v>23</v>
      </c>
      <c r="B646" s="1" t="s">
        <v>178</v>
      </c>
      <c r="C646" s="1" t="s">
        <v>328</v>
      </c>
      <c r="D646" s="1" t="s">
        <v>329</v>
      </c>
      <c r="E646" s="1" t="s">
        <v>32</v>
      </c>
      <c r="F646" s="1" t="s">
        <v>32</v>
      </c>
      <c r="G646" s="1" t="s">
        <v>199</v>
      </c>
      <c r="H646" s="1" t="s">
        <v>200</v>
      </c>
      <c r="I646" s="1" t="s">
        <v>191</v>
      </c>
      <c r="J646" s="1" t="s">
        <v>192</v>
      </c>
      <c r="K646">
        <v>116</v>
      </c>
      <c r="L646" s="1" t="s">
        <v>200</v>
      </c>
      <c r="M646" s="1" t="s">
        <v>38</v>
      </c>
      <c r="N646" t="s">
        <v>39</v>
      </c>
      <c r="O646" t="s">
        <v>39</v>
      </c>
      <c r="P646">
        <v>39200</v>
      </c>
      <c r="Q646">
        <v>0</v>
      </c>
      <c r="R646">
        <v>0.85614123456790125</v>
      </c>
      <c r="S646">
        <v>0</v>
      </c>
      <c r="T646" s="1" t="s">
        <v>194</v>
      </c>
      <c r="U646">
        <v>0</v>
      </c>
      <c r="V646">
        <v>0</v>
      </c>
      <c r="W646">
        <v>0.94512710026855129</v>
      </c>
      <c r="X646">
        <v>0</v>
      </c>
      <c r="Y646" t="b">
        <v>0</v>
      </c>
      <c r="Z646" t="b">
        <v>0</v>
      </c>
      <c r="AA646" s="1" t="s">
        <v>66</v>
      </c>
      <c r="AB646" s="1" t="s">
        <v>66</v>
      </c>
      <c r="AC646" s="1" t="s">
        <v>73</v>
      </c>
      <c r="AD646" t="s">
        <v>66</v>
      </c>
    </row>
    <row r="647" spans="1:30" x14ac:dyDescent="0.25">
      <c r="A647">
        <v>23</v>
      </c>
      <c r="B647" s="1" t="s">
        <v>178</v>
      </c>
      <c r="C647" s="1" t="s">
        <v>179</v>
      </c>
      <c r="D647" s="1" t="s">
        <v>180</v>
      </c>
      <c r="E647" s="1" t="s">
        <v>32</v>
      </c>
      <c r="F647" s="1" t="s">
        <v>32</v>
      </c>
      <c r="G647" s="1" t="s">
        <v>199</v>
      </c>
      <c r="H647" s="1" t="s">
        <v>200</v>
      </c>
      <c r="I647" s="1" t="s">
        <v>191</v>
      </c>
      <c r="J647" s="1" t="s">
        <v>192</v>
      </c>
      <c r="K647">
        <v>116</v>
      </c>
      <c r="L647" s="1" t="s">
        <v>200</v>
      </c>
      <c r="M647" s="1" t="s">
        <v>38</v>
      </c>
      <c r="N647" t="s">
        <v>39</v>
      </c>
      <c r="O647" t="s">
        <v>39</v>
      </c>
      <c r="P647">
        <v>8200</v>
      </c>
      <c r="Q647">
        <v>0</v>
      </c>
      <c r="R647">
        <v>0.87723044776119408</v>
      </c>
      <c r="S647">
        <v>0</v>
      </c>
      <c r="T647" s="1" t="s">
        <v>194</v>
      </c>
      <c r="U647">
        <v>0</v>
      </c>
      <c r="V647">
        <v>0</v>
      </c>
      <c r="W647">
        <v>0.94434481282524496</v>
      </c>
      <c r="X647">
        <v>0</v>
      </c>
      <c r="Y647" t="b">
        <v>0</v>
      </c>
      <c r="Z647" t="b">
        <v>0</v>
      </c>
      <c r="AA647" s="1" t="s">
        <v>66</v>
      </c>
      <c r="AB647" s="1" t="s">
        <v>66</v>
      </c>
      <c r="AC647" s="1" t="s">
        <v>73</v>
      </c>
      <c r="AD647" t="s">
        <v>66</v>
      </c>
    </row>
    <row r="648" spans="1:30" x14ac:dyDescent="0.25">
      <c r="A648">
        <v>23</v>
      </c>
      <c r="B648" s="1" t="s">
        <v>178</v>
      </c>
      <c r="C648" s="1" t="s">
        <v>330</v>
      </c>
      <c r="D648" s="1" t="s">
        <v>105</v>
      </c>
      <c r="E648" s="1" t="s">
        <v>32</v>
      </c>
      <c r="F648" s="1" t="s">
        <v>32</v>
      </c>
      <c r="G648" s="1" t="s">
        <v>199</v>
      </c>
      <c r="H648" s="1" t="s">
        <v>200</v>
      </c>
      <c r="I648" s="1" t="s">
        <v>191</v>
      </c>
      <c r="J648" s="1" t="s">
        <v>192</v>
      </c>
      <c r="K648">
        <v>116</v>
      </c>
      <c r="L648" s="1" t="s">
        <v>200</v>
      </c>
      <c r="M648" s="1" t="s">
        <v>38</v>
      </c>
      <c r="N648" t="s">
        <v>39</v>
      </c>
      <c r="O648" t="s">
        <v>39</v>
      </c>
      <c r="P648">
        <v>92000</v>
      </c>
      <c r="Q648">
        <v>0</v>
      </c>
      <c r="R648">
        <v>0.85517256346179138</v>
      </c>
      <c r="S648">
        <v>0</v>
      </c>
      <c r="T648" s="1" t="s">
        <v>194</v>
      </c>
      <c r="U648">
        <v>0</v>
      </c>
      <c r="V648">
        <v>0</v>
      </c>
      <c r="W648">
        <v>0.94540895322943974</v>
      </c>
      <c r="X648">
        <v>0</v>
      </c>
      <c r="Y648" t="b">
        <v>0</v>
      </c>
      <c r="Z648" t="b">
        <v>0</v>
      </c>
      <c r="AA648" s="1" t="s">
        <v>66</v>
      </c>
      <c r="AB648" s="1" t="s">
        <v>66</v>
      </c>
      <c r="AC648" s="1" t="s">
        <v>73</v>
      </c>
      <c r="AD648" t="s">
        <v>66</v>
      </c>
    </row>
    <row r="649" spans="1:30" x14ac:dyDescent="0.25">
      <c r="A649">
        <v>24</v>
      </c>
      <c r="B649" s="1" t="s">
        <v>156</v>
      </c>
      <c r="C649" s="1" t="s">
        <v>157</v>
      </c>
      <c r="D649" s="1" t="s">
        <v>44</v>
      </c>
      <c r="E649" s="1" t="s">
        <v>32</v>
      </c>
      <c r="F649" s="1" t="s">
        <v>32</v>
      </c>
      <c r="G649" s="1" t="s">
        <v>199</v>
      </c>
      <c r="H649" s="1" t="s">
        <v>200</v>
      </c>
      <c r="I649" s="1" t="s">
        <v>191</v>
      </c>
      <c r="J649" s="1" t="s">
        <v>192</v>
      </c>
      <c r="K649">
        <v>116</v>
      </c>
      <c r="L649" s="1" t="s">
        <v>200</v>
      </c>
      <c r="M649" s="1" t="s">
        <v>38</v>
      </c>
      <c r="N649" t="s">
        <v>39</v>
      </c>
      <c r="O649" t="s">
        <v>39</v>
      </c>
      <c r="P649">
        <v>2900</v>
      </c>
      <c r="Q649">
        <v>0</v>
      </c>
      <c r="R649">
        <v>0.66665610169491529</v>
      </c>
      <c r="S649">
        <v>0</v>
      </c>
      <c r="T649" s="1" t="s">
        <v>194</v>
      </c>
      <c r="U649">
        <v>0</v>
      </c>
      <c r="V649">
        <v>0</v>
      </c>
      <c r="W649">
        <v>0.93898266405959929</v>
      </c>
      <c r="X649">
        <v>0</v>
      </c>
      <c r="Y649" t="b">
        <v>0</v>
      </c>
      <c r="Z649" t="b">
        <v>0</v>
      </c>
      <c r="AA649" s="1" t="s">
        <v>66</v>
      </c>
      <c r="AB649" s="1" t="s">
        <v>66</v>
      </c>
      <c r="AC649" s="1" t="s">
        <v>73</v>
      </c>
      <c r="AD649" t="s">
        <v>66</v>
      </c>
    </row>
    <row r="650" spans="1:30" x14ac:dyDescent="0.25">
      <c r="A650">
        <v>24</v>
      </c>
      <c r="B650" s="1" t="s">
        <v>156</v>
      </c>
      <c r="C650" s="1" t="s">
        <v>331</v>
      </c>
      <c r="D650" s="1" t="s">
        <v>332</v>
      </c>
      <c r="E650" s="1" t="s">
        <v>32</v>
      </c>
      <c r="F650" s="1" t="s">
        <v>32</v>
      </c>
      <c r="G650" s="1" t="s">
        <v>199</v>
      </c>
      <c r="H650" s="1" t="s">
        <v>200</v>
      </c>
      <c r="I650" s="1" t="s">
        <v>191</v>
      </c>
      <c r="J650" s="1" t="s">
        <v>192</v>
      </c>
      <c r="K650">
        <v>116</v>
      </c>
      <c r="L650" s="1" t="s">
        <v>200</v>
      </c>
      <c r="M650" s="1" t="s">
        <v>38</v>
      </c>
      <c r="N650" t="s">
        <v>39</v>
      </c>
      <c r="O650" t="s">
        <v>39</v>
      </c>
      <c r="P650">
        <v>5000</v>
      </c>
      <c r="Q650">
        <v>0</v>
      </c>
      <c r="R650">
        <v>0.66273961165048534</v>
      </c>
      <c r="S650">
        <v>0</v>
      </c>
      <c r="T650" s="1" t="s">
        <v>194</v>
      </c>
      <c r="U650">
        <v>0</v>
      </c>
      <c r="V650">
        <v>0</v>
      </c>
      <c r="W650">
        <v>0.93869049196968068</v>
      </c>
      <c r="X650">
        <v>0</v>
      </c>
      <c r="Y650" t="b">
        <v>0</v>
      </c>
      <c r="Z650" t="b">
        <v>0</v>
      </c>
      <c r="AA650" s="1" t="s">
        <v>66</v>
      </c>
      <c r="AB650" s="1" t="s">
        <v>66</v>
      </c>
      <c r="AC650" s="1" t="s">
        <v>73</v>
      </c>
      <c r="AD650" t="s">
        <v>66</v>
      </c>
    </row>
    <row r="651" spans="1:30" x14ac:dyDescent="0.25">
      <c r="A651">
        <v>24</v>
      </c>
      <c r="B651" s="1" t="s">
        <v>156</v>
      </c>
      <c r="C651" s="1" t="s">
        <v>333</v>
      </c>
      <c r="D651" s="1" t="s">
        <v>105</v>
      </c>
      <c r="E651" s="1" t="s">
        <v>32</v>
      </c>
      <c r="F651" s="1" t="s">
        <v>32</v>
      </c>
      <c r="G651" s="1" t="s">
        <v>199</v>
      </c>
      <c r="H651" s="1" t="s">
        <v>200</v>
      </c>
      <c r="I651" s="1" t="s">
        <v>191</v>
      </c>
      <c r="J651" s="1" t="s">
        <v>192</v>
      </c>
      <c r="K651">
        <v>116</v>
      </c>
      <c r="L651" s="1" t="s">
        <v>200</v>
      </c>
      <c r="M651" s="1" t="s">
        <v>38</v>
      </c>
      <c r="N651" t="s">
        <v>39</v>
      </c>
      <c r="O651" t="s">
        <v>39</v>
      </c>
      <c r="P651">
        <v>21300</v>
      </c>
      <c r="Q651">
        <v>0</v>
      </c>
      <c r="R651">
        <v>0.66022781021484034</v>
      </c>
      <c r="S651">
        <v>0</v>
      </c>
      <c r="T651" s="1" t="s">
        <v>194</v>
      </c>
      <c r="U651">
        <v>0</v>
      </c>
      <c r="V651">
        <v>0</v>
      </c>
      <c r="W651">
        <v>0.9392244191858703</v>
      </c>
      <c r="X651">
        <v>0</v>
      </c>
      <c r="Y651" t="b">
        <v>0</v>
      </c>
      <c r="Z651" t="b">
        <v>0</v>
      </c>
      <c r="AA651" s="1" t="s">
        <v>66</v>
      </c>
      <c r="AB651" s="1" t="s">
        <v>66</v>
      </c>
      <c r="AC651" s="1" t="s">
        <v>73</v>
      </c>
      <c r="AD651" t="s">
        <v>66</v>
      </c>
    </row>
    <row r="652" spans="1:30" x14ac:dyDescent="0.25">
      <c r="A652">
        <v>25</v>
      </c>
      <c r="B652" s="1" t="s">
        <v>138</v>
      </c>
      <c r="C652" s="1" t="s">
        <v>139</v>
      </c>
      <c r="D652" s="1" t="s">
        <v>44</v>
      </c>
      <c r="E652" s="1" t="s">
        <v>32</v>
      </c>
      <c r="F652" s="1" t="s">
        <v>32</v>
      </c>
      <c r="G652" s="1" t="s">
        <v>199</v>
      </c>
      <c r="H652" s="1" t="s">
        <v>200</v>
      </c>
      <c r="I652" s="1" t="s">
        <v>191</v>
      </c>
      <c r="J652" s="1" t="s">
        <v>192</v>
      </c>
      <c r="K652">
        <v>116</v>
      </c>
      <c r="L652" s="1" t="s">
        <v>200</v>
      </c>
      <c r="M652" s="1" t="s">
        <v>38</v>
      </c>
      <c r="N652" t="s">
        <v>39</v>
      </c>
      <c r="O652" t="s">
        <v>39</v>
      </c>
      <c r="P652">
        <v>7500</v>
      </c>
      <c r="Q652">
        <v>0</v>
      </c>
      <c r="R652">
        <v>0.90745813953488363</v>
      </c>
      <c r="S652">
        <v>0</v>
      </c>
      <c r="T652" s="1" t="s">
        <v>194</v>
      </c>
      <c r="U652">
        <v>0</v>
      </c>
      <c r="V652">
        <v>0</v>
      </c>
      <c r="W652">
        <v>0.9390397789826227</v>
      </c>
      <c r="X652">
        <v>0</v>
      </c>
      <c r="Y652" t="b">
        <v>0</v>
      </c>
      <c r="Z652" t="b">
        <v>0</v>
      </c>
      <c r="AA652" s="1" t="s">
        <v>66</v>
      </c>
      <c r="AB652" s="1" t="s">
        <v>66</v>
      </c>
      <c r="AC652" s="1" t="s">
        <v>73</v>
      </c>
      <c r="AD652" t="s">
        <v>66</v>
      </c>
    </row>
    <row r="653" spans="1:30" x14ac:dyDescent="0.25">
      <c r="A653">
        <v>25</v>
      </c>
      <c r="B653" s="1" t="s">
        <v>138</v>
      </c>
      <c r="C653" s="1" t="s">
        <v>334</v>
      </c>
      <c r="D653" s="1" t="s">
        <v>335</v>
      </c>
      <c r="E653" s="1" t="s">
        <v>32</v>
      </c>
      <c r="F653" s="1" t="s">
        <v>32</v>
      </c>
      <c r="G653" s="1" t="s">
        <v>199</v>
      </c>
      <c r="H653" s="1" t="s">
        <v>200</v>
      </c>
      <c r="I653" s="1" t="s">
        <v>191</v>
      </c>
      <c r="J653" s="1" t="s">
        <v>192</v>
      </c>
      <c r="K653">
        <v>116</v>
      </c>
      <c r="L653" s="1" t="s">
        <v>200</v>
      </c>
      <c r="M653" s="1" t="s">
        <v>38</v>
      </c>
      <c r="N653" t="s">
        <v>39</v>
      </c>
      <c r="O653" t="s">
        <v>39</v>
      </c>
      <c r="P653">
        <v>7700</v>
      </c>
      <c r="Q653">
        <v>0</v>
      </c>
      <c r="R653">
        <v>0.89050482315112545</v>
      </c>
      <c r="S653">
        <v>0</v>
      </c>
      <c r="T653" s="1" t="s">
        <v>194</v>
      </c>
      <c r="U653">
        <v>0</v>
      </c>
      <c r="V653">
        <v>0</v>
      </c>
      <c r="W653">
        <v>0.94047082475121058</v>
      </c>
      <c r="X653">
        <v>0</v>
      </c>
      <c r="Y653" t="b">
        <v>0</v>
      </c>
      <c r="Z653" t="b">
        <v>0</v>
      </c>
      <c r="AA653" s="1" t="s">
        <v>66</v>
      </c>
      <c r="AB653" s="1" t="s">
        <v>66</v>
      </c>
      <c r="AC653" s="1" t="s">
        <v>73</v>
      </c>
      <c r="AD653" t="s">
        <v>66</v>
      </c>
    </row>
    <row r="654" spans="1:30" x14ac:dyDescent="0.25">
      <c r="A654">
        <v>25</v>
      </c>
      <c r="B654" s="1" t="s">
        <v>138</v>
      </c>
      <c r="C654" s="1" t="s">
        <v>336</v>
      </c>
      <c r="D654" s="1" t="s">
        <v>101</v>
      </c>
      <c r="E654" s="1" t="s">
        <v>32</v>
      </c>
      <c r="F654" s="1" t="s">
        <v>32</v>
      </c>
      <c r="G654" s="1" t="s">
        <v>199</v>
      </c>
      <c r="H654" s="1" t="s">
        <v>200</v>
      </c>
      <c r="I654" s="1" t="s">
        <v>191</v>
      </c>
      <c r="J654" s="1" t="s">
        <v>192</v>
      </c>
      <c r="K654">
        <v>116</v>
      </c>
      <c r="L654" s="1" t="s">
        <v>200</v>
      </c>
      <c r="M654" s="1" t="s">
        <v>38</v>
      </c>
      <c r="N654" t="s">
        <v>39</v>
      </c>
      <c r="O654" t="s">
        <v>39</v>
      </c>
      <c r="P654">
        <v>110200</v>
      </c>
      <c r="Q654">
        <v>0</v>
      </c>
      <c r="R654">
        <v>0.85344627537026885</v>
      </c>
      <c r="S654">
        <v>0</v>
      </c>
      <c r="T654" s="1" t="s">
        <v>194</v>
      </c>
      <c r="U654">
        <v>0</v>
      </c>
      <c r="V654">
        <v>0</v>
      </c>
      <c r="W654">
        <v>0.94554332103393723</v>
      </c>
      <c r="X654">
        <v>0</v>
      </c>
      <c r="Y654" t="b">
        <v>0</v>
      </c>
      <c r="Z654" t="b">
        <v>0</v>
      </c>
      <c r="AA654" s="1" t="s">
        <v>66</v>
      </c>
      <c r="AB654" s="1" t="s">
        <v>66</v>
      </c>
      <c r="AC654" s="1" t="s">
        <v>73</v>
      </c>
      <c r="AD654" t="s">
        <v>66</v>
      </c>
    </row>
    <row r="655" spans="1:30" x14ac:dyDescent="0.25">
      <c r="A655">
        <v>26</v>
      </c>
      <c r="B655" s="1" t="s">
        <v>99</v>
      </c>
      <c r="C655" s="1" t="s">
        <v>337</v>
      </c>
      <c r="D655" s="1" t="s">
        <v>242</v>
      </c>
      <c r="E655" s="1" t="s">
        <v>32</v>
      </c>
      <c r="F655" s="1" t="s">
        <v>32</v>
      </c>
      <c r="G655" s="1" t="s">
        <v>199</v>
      </c>
      <c r="H655" s="1" t="s">
        <v>200</v>
      </c>
      <c r="I655" s="1" t="s">
        <v>191</v>
      </c>
      <c r="J655" s="1" t="s">
        <v>192</v>
      </c>
      <c r="K655">
        <v>116</v>
      </c>
      <c r="L655" s="1" t="s">
        <v>200</v>
      </c>
      <c r="M655" s="1" t="s">
        <v>38</v>
      </c>
      <c r="N655" t="s">
        <v>39</v>
      </c>
      <c r="O655" t="s">
        <v>39</v>
      </c>
      <c r="P655">
        <v>52691.48</v>
      </c>
      <c r="Q655">
        <v>0</v>
      </c>
      <c r="R655">
        <v>1.1022362799263352</v>
      </c>
      <c r="S655">
        <v>0</v>
      </c>
      <c r="T655" s="1" t="s">
        <v>194</v>
      </c>
      <c r="U655">
        <v>0</v>
      </c>
      <c r="V655">
        <v>0</v>
      </c>
      <c r="W655">
        <v>0.95181838720723866</v>
      </c>
      <c r="X655">
        <v>0</v>
      </c>
      <c r="Y655" t="b">
        <v>0</v>
      </c>
      <c r="Z655" t="b">
        <v>0</v>
      </c>
      <c r="AA655" s="1" t="s">
        <v>66</v>
      </c>
      <c r="AB655" s="1" t="s">
        <v>66</v>
      </c>
      <c r="AC655" s="1" t="s">
        <v>73</v>
      </c>
      <c r="AD655" t="s">
        <v>66</v>
      </c>
    </row>
    <row r="656" spans="1:30" x14ac:dyDescent="0.25">
      <c r="A656">
        <v>26</v>
      </c>
      <c r="B656" s="1" t="s">
        <v>99</v>
      </c>
      <c r="C656" s="1" t="s">
        <v>338</v>
      </c>
      <c r="D656" s="1" t="s">
        <v>339</v>
      </c>
      <c r="E656" s="1" t="s">
        <v>32</v>
      </c>
      <c r="F656" s="1" t="s">
        <v>32</v>
      </c>
      <c r="G656" s="1" t="s">
        <v>199</v>
      </c>
      <c r="H656" s="1" t="s">
        <v>200</v>
      </c>
      <c r="I656" s="1" t="s">
        <v>191</v>
      </c>
      <c r="J656" s="1" t="s">
        <v>192</v>
      </c>
      <c r="K656">
        <v>116</v>
      </c>
      <c r="L656" s="1" t="s">
        <v>200</v>
      </c>
      <c r="M656" s="1" t="s">
        <v>38</v>
      </c>
      <c r="N656" t="s">
        <v>39</v>
      </c>
      <c r="O656" t="s">
        <v>39</v>
      </c>
      <c r="P656">
        <v>12254.88</v>
      </c>
      <c r="Q656">
        <v>0</v>
      </c>
      <c r="R656">
        <v>1.1367501006036216</v>
      </c>
      <c r="S656">
        <v>0</v>
      </c>
      <c r="T656" s="1" t="s">
        <v>194</v>
      </c>
      <c r="U656">
        <v>0</v>
      </c>
      <c r="V656">
        <v>0</v>
      </c>
      <c r="W656">
        <v>0.95291746016440471</v>
      </c>
      <c r="X656">
        <v>0</v>
      </c>
      <c r="Y656" t="b">
        <v>0</v>
      </c>
      <c r="Z656" t="b">
        <v>0</v>
      </c>
      <c r="AA656" s="1" t="s">
        <v>66</v>
      </c>
      <c r="AB656" s="1" t="s">
        <v>66</v>
      </c>
      <c r="AC656" s="1" t="s">
        <v>73</v>
      </c>
      <c r="AD656" t="s">
        <v>66</v>
      </c>
    </row>
    <row r="657" spans="1:30" x14ac:dyDescent="0.25">
      <c r="A657">
        <v>26</v>
      </c>
      <c r="B657" s="1" t="s">
        <v>99</v>
      </c>
      <c r="C657" s="1" t="s">
        <v>340</v>
      </c>
      <c r="D657" s="1" t="s">
        <v>303</v>
      </c>
      <c r="E657" s="1" t="s">
        <v>32</v>
      </c>
      <c r="F657" s="1" t="s">
        <v>32</v>
      </c>
      <c r="G657" s="1" t="s">
        <v>199</v>
      </c>
      <c r="H657" s="1" t="s">
        <v>200</v>
      </c>
      <c r="I657" s="1" t="s">
        <v>191</v>
      </c>
      <c r="J657" s="1" t="s">
        <v>192</v>
      </c>
      <c r="K657">
        <v>116</v>
      </c>
      <c r="L657" s="1" t="s">
        <v>200</v>
      </c>
      <c r="M657" s="1" t="s">
        <v>38</v>
      </c>
      <c r="N657" t="s">
        <v>39</v>
      </c>
      <c r="O657" t="s">
        <v>39</v>
      </c>
      <c r="P657">
        <v>31599.03</v>
      </c>
      <c r="Q657">
        <v>0</v>
      </c>
      <c r="R657">
        <v>1.1063543076923077</v>
      </c>
      <c r="S657">
        <v>0</v>
      </c>
      <c r="T657" s="1" t="s">
        <v>194</v>
      </c>
      <c r="U657">
        <v>0</v>
      </c>
      <c r="V657">
        <v>0</v>
      </c>
      <c r="W657">
        <v>0.95252460631394986</v>
      </c>
      <c r="X657">
        <v>0</v>
      </c>
      <c r="Y657" t="b">
        <v>0</v>
      </c>
      <c r="Z657" t="b">
        <v>0</v>
      </c>
      <c r="AA657" s="1" t="s">
        <v>66</v>
      </c>
      <c r="AB657" s="1" t="s">
        <v>66</v>
      </c>
      <c r="AC657" s="1" t="s">
        <v>73</v>
      </c>
      <c r="AD657" t="s">
        <v>66</v>
      </c>
    </row>
    <row r="658" spans="1:30" x14ac:dyDescent="0.25">
      <c r="A658">
        <v>26</v>
      </c>
      <c r="B658" s="1" t="s">
        <v>99</v>
      </c>
      <c r="C658" s="1" t="s">
        <v>100</v>
      </c>
      <c r="D658" s="1" t="s">
        <v>101</v>
      </c>
      <c r="E658" s="1" t="s">
        <v>32</v>
      </c>
      <c r="F658" s="1" t="s">
        <v>32</v>
      </c>
      <c r="G658" s="1" t="s">
        <v>199</v>
      </c>
      <c r="H658" s="1" t="s">
        <v>200</v>
      </c>
      <c r="I658" s="1" t="s">
        <v>191</v>
      </c>
      <c r="J658" s="1" t="s">
        <v>192</v>
      </c>
      <c r="K658">
        <v>116</v>
      </c>
      <c r="L658" s="1" t="s">
        <v>200</v>
      </c>
      <c r="M658" s="1" t="s">
        <v>38</v>
      </c>
      <c r="N658" t="s">
        <v>39</v>
      </c>
      <c r="O658" t="s">
        <v>39</v>
      </c>
      <c r="P658">
        <v>106054.61</v>
      </c>
      <c r="Q658">
        <v>0</v>
      </c>
      <c r="R658">
        <v>1.0929896606695513</v>
      </c>
      <c r="S658">
        <v>0</v>
      </c>
      <c r="T658" s="1" t="s">
        <v>194</v>
      </c>
      <c r="U658">
        <v>0</v>
      </c>
      <c r="V658">
        <v>0</v>
      </c>
      <c r="W658">
        <v>0.95212352617715845</v>
      </c>
      <c r="X658">
        <v>0</v>
      </c>
      <c r="Y658" t="b">
        <v>0</v>
      </c>
      <c r="Z658" t="b">
        <v>0</v>
      </c>
      <c r="AA658" s="1" t="s">
        <v>66</v>
      </c>
      <c r="AB658" s="1" t="s">
        <v>66</v>
      </c>
      <c r="AC658" s="1" t="s">
        <v>73</v>
      </c>
      <c r="AD658" t="s">
        <v>66</v>
      </c>
    </row>
    <row r="659" spans="1:30" x14ac:dyDescent="0.25">
      <c r="A659">
        <v>27</v>
      </c>
      <c r="B659" s="1" t="s">
        <v>341</v>
      </c>
      <c r="C659" s="1" t="s">
        <v>342</v>
      </c>
      <c r="D659" s="1" t="s">
        <v>303</v>
      </c>
      <c r="E659" s="1" t="s">
        <v>32</v>
      </c>
      <c r="F659" s="1" t="s">
        <v>32</v>
      </c>
      <c r="G659" s="1" t="s">
        <v>199</v>
      </c>
      <c r="H659" s="1" t="s">
        <v>200</v>
      </c>
      <c r="I659" s="1" t="s">
        <v>191</v>
      </c>
      <c r="J659" s="1" t="s">
        <v>192</v>
      </c>
      <c r="K659">
        <v>116</v>
      </c>
      <c r="L659" s="1" t="s">
        <v>200</v>
      </c>
      <c r="M659" s="1" t="s">
        <v>38</v>
      </c>
      <c r="N659" t="s">
        <v>39</v>
      </c>
      <c r="O659" t="s">
        <v>39</v>
      </c>
      <c r="P659">
        <v>31600</v>
      </c>
      <c r="Q659">
        <v>0</v>
      </c>
      <c r="R659">
        <v>1.1063692307692308</v>
      </c>
      <c r="S659">
        <v>0</v>
      </c>
      <c r="T659" s="1" t="s">
        <v>194</v>
      </c>
      <c r="U659">
        <v>0</v>
      </c>
      <c r="V659">
        <v>0</v>
      </c>
      <c r="W659">
        <v>0.95252494266473842</v>
      </c>
      <c r="X659">
        <v>0</v>
      </c>
      <c r="Y659" t="b">
        <v>1</v>
      </c>
      <c r="Z659" t="b">
        <v>0</v>
      </c>
      <c r="AA659" s="1" t="s">
        <v>66</v>
      </c>
      <c r="AB659" s="1" t="s">
        <v>66</v>
      </c>
      <c r="AC659" s="1" t="s">
        <v>73</v>
      </c>
      <c r="AD659" t="s">
        <v>66</v>
      </c>
    </row>
    <row r="660" spans="1:30" x14ac:dyDescent="0.25">
      <c r="A660">
        <v>27</v>
      </c>
      <c r="B660" s="1" t="s">
        <v>341</v>
      </c>
      <c r="C660" s="1" t="s">
        <v>343</v>
      </c>
      <c r="D660" s="1" t="s">
        <v>105</v>
      </c>
      <c r="E660" s="1" t="s">
        <v>32</v>
      </c>
      <c r="F660" s="1" t="s">
        <v>32</v>
      </c>
      <c r="G660" s="1" t="s">
        <v>199</v>
      </c>
      <c r="H660" s="1" t="s">
        <v>200</v>
      </c>
      <c r="I660" s="1" t="s">
        <v>191</v>
      </c>
      <c r="J660" s="1" t="s">
        <v>192</v>
      </c>
      <c r="K660">
        <v>116</v>
      </c>
      <c r="L660" s="1" t="s">
        <v>200</v>
      </c>
      <c r="M660" s="1" t="s">
        <v>38</v>
      </c>
      <c r="N660" t="s">
        <v>39</v>
      </c>
      <c r="O660" t="s">
        <v>39</v>
      </c>
      <c r="P660">
        <v>39500</v>
      </c>
      <c r="Q660">
        <v>0</v>
      </c>
      <c r="R660">
        <v>1.1110415536374847</v>
      </c>
      <c r="S660">
        <v>0</v>
      </c>
      <c r="T660" s="1" t="s">
        <v>194</v>
      </c>
      <c r="U660">
        <v>0</v>
      </c>
      <c r="V660">
        <v>0</v>
      </c>
      <c r="W660">
        <v>0.95035205358800745</v>
      </c>
      <c r="X660">
        <v>0</v>
      </c>
      <c r="Y660" t="b">
        <v>1</v>
      </c>
      <c r="Z660" t="b">
        <v>0</v>
      </c>
      <c r="AA660" s="1" t="s">
        <v>66</v>
      </c>
      <c r="AB660" s="1" t="s">
        <v>66</v>
      </c>
      <c r="AC660" s="1" t="s">
        <v>73</v>
      </c>
      <c r="AD660" t="s">
        <v>66</v>
      </c>
    </row>
    <row r="661" spans="1:30" x14ac:dyDescent="0.25">
      <c r="A661">
        <v>28</v>
      </c>
      <c r="B661" s="1" t="s">
        <v>94</v>
      </c>
      <c r="C661" s="1" t="s">
        <v>344</v>
      </c>
      <c r="D661" s="1" t="s">
        <v>242</v>
      </c>
      <c r="E661" s="1" t="s">
        <v>32</v>
      </c>
      <c r="F661" s="1" t="s">
        <v>32</v>
      </c>
      <c r="G661" s="1" t="s">
        <v>199</v>
      </c>
      <c r="H661" s="1" t="s">
        <v>200</v>
      </c>
      <c r="I661" s="1" t="s">
        <v>191</v>
      </c>
      <c r="J661" s="1" t="s">
        <v>192</v>
      </c>
      <c r="K661">
        <v>116</v>
      </c>
      <c r="L661" s="1" t="s">
        <v>200</v>
      </c>
      <c r="M661" s="1" t="s">
        <v>38</v>
      </c>
      <c r="N661" t="s">
        <v>39</v>
      </c>
      <c r="O661" t="s">
        <v>39</v>
      </c>
      <c r="P661">
        <v>198300</v>
      </c>
      <c r="Q661">
        <v>0</v>
      </c>
      <c r="R661">
        <v>0.85211736322651388</v>
      </c>
      <c r="S661">
        <v>0</v>
      </c>
      <c r="T661" s="1" t="s">
        <v>194</v>
      </c>
      <c r="U661">
        <v>0</v>
      </c>
      <c r="V661">
        <v>0</v>
      </c>
      <c r="W661">
        <v>0.94572485255448979</v>
      </c>
      <c r="X661">
        <v>0</v>
      </c>
      <c r="Y661" t="b">
        <v>0</v>
      </c>
      <c r="Z661" t="b">
        <v>0</v>
      </c>
      <c r="AA661" s="1" t="s">
        <v>66</v>
      </c>
      <c r="AB661" s="1" t="s">
        <v>66</v>
      </c>
      <c r="AC661" s="1" t="s">
        <v>73</v>
      </c>
      <c r="AD661" t="s">
        <v>66</v>
      </c>
    </row>
    <row r="662" spans="1:30" x14ac:dyDescent="0.25">
      <c r="A662">
        <v>28</v>
      </c>
      <c r="B662" s="1" t="s">
        <v>94</v>
      </c>
      <c r="C662" s="1" t="s">
        <v>110</v>
      </c>
      <c r="D662" s="1" t="s">
        <v>111</v>
      </c>
      <c r="E662" s="1" t="s">
        <v>32</v>
      </c>
      <c r="F662" s="1" t="s">
        <v>32</v>
      </c>
      <c r="G662" s="1" t="s">
        <v>199</v>
      </c>
      <c r="H662" s="1" t="s">
        <v>200</v>
      </c>
      <c r="I662" s="1" t="s">
        <v>191</v>
      </c>
      <c r="J662" s="1" t="s">
        <v>192</v>
      </c>
      <c r="K662">
        <v>116</v>
      </c>
      <c r="L662" s="1" t="s">
        <v>200</v>
      </c>
      <c r="M662" s="1" t="s">
        <v>38</v>
      </c>
      <c r="N662" t="s">
        <v>39</v>
      </c>
      <c r="O662" t="s">
        <v>39</v>
      </c>
      <c r="P662">
        <v>15100</v>
      </c>
      <c r="Q662">
        <v>0</v>
      </c>
      <c r="R662">
        <v>0.866044766505636</v>
      </c>
      <c r="S662">
        <v>0</v>
      </c>
      <c r="T662" s="1" t="s">
        <v>194</v>
      </c>
      <c r="U662">
        <v>0</v>
      </c>
      <c r="V662">
        <v>0</v>
      </c>
      <c r="W662">
        <v>0.94390815849793985</v>
      </c>
      <c r="X662">
        <v>0</v>
      </c>
      <c r="Y662" t="b">
        <v>0</v>
      </c>
      <c r="Z662" t="b">
        <v>0</v>
      </c>
      <c r="AA662" s="1" t="s">
        <v>66</v>
      </c>
      <c r="AB662" s="1" t="s">
        <v>66</v>
      </c>
      <c r="AC662" s="1" t="s">
        <v>73</v>
      </c>
      <c r="AD662" t="s">
        <v>66</v>
      </c>
    </row>
    <row r="663" spans="1:30" x14ac:dyDescent="0.25">
      <c r="A663">
        <v>28</v>
      </c>
      <c r="B663" s="1" t="s">
        <v>94</v>
      </c>
      <c r="C663" s="1" t="s">
        <v>95</v>
      </c>
      <c r="D663" s="1" t="s">
        <v>96</v>
      </c>
      <c r="E663" s="1" t="s">
        <v>32</v>
      </c>
      <c r="F663" s="1" t="s">
        <v>32</v>
      </c>
      <c r="G663" s="1" t="s">
        <v>199</v>
      </c>
      <c r="H663" s="1" t="s">
        <v>200</v>
      </c>
      <c r="I663" s="1" t="s">
        <v>191</v>
      </c>
      <c r="J663" s="1" t="s">
        <v>192</v>
      </c>
      <c r="K663">
        <v>116</v>
      </c>
      <c r="L663" s="1" t="s">
        <v>200</v>
      </c>
      <c r="M663" s="1" t="s">
        <v>38</v>
      </c>
      <c r="N663" t="s">
        <v>39</v>
      </c>
      <c r="O663" t="s">
        <v>39</v>
      </c>
      <c r="P663">
        <v>8800</v>
      </c>
      <c r="Q663">
        <v>0</v>
      </c>
      <c r="R663">
        <v>0.89367966339410942</v>
      </c>
      <c r="S663">
        <v>0</v>
      </c>
      <c r="T663" s="1" t="s">
        <v>194</v>
      </c>
      <c r="U663">
        <v>0</v>
      </c>
      <c r="V663">
        <v>0</v>
      </c>
      <c r="W663">
        <v>0.94074923773894348</v>
      </c>
      <c r="X663">
        <v>0</v>
      </c>
      <c r="Y663" t="b">
        <v>0</v>
      </c>
      <c r="Z663" t="b">
        <v>0</v>
      </c>
      <c r="AA663" s="1" t="s">
        <v>66</v>
      </c>
      <c r="AB663" s="1" t="s">
        <v>66</v>
      </c>
      <c r="AC663" s="1" t="s">
        <v>73</v>
      </c>
      <c r="AD663" t="s">
        <v>66</v>
      </c>
    </row>
    <row r="664" spans="1:30" x14ac:dyDescent="0.25">
      <c r="A664">
        <v>28</v>
      </c>
      <c r="B664" s="1" t="s">
        <v>94</v>
      </c>
      <c r="C664" s="1" t="s">
        <v>345</v>
      </c>
      <c r="D664" s="1" t="s">
        <v>329</v>
      </c>
      <c r="E664" s="1" t="s">
        <v>32</v>
      </c>
      <c r="F664" s="1" t="s">
        <v>32</v>
      </c>
      <c r="G664" s="1" t="s">
        <v>199</v>
      </c>
      <c r="H664" s="1" t="s">
        <v>200</v>
      </c>
      <c r="I664" s="1" t="s">
        <v>191</v>
      </c>
      <c r="J664" s="1" t="s">
        <v>192</v>
      </c>
      <c r="K664">
        <v>116</v>
      </c>
      <c r="L664" s="1" t="s">
        <v>200</v>
      </c>
      <c r="M664" s="1" t="s">
        <v>38</v>
      </c>
      <c r="N664" t="s">
        <v>39</v>
      </c>
      <c r="O664" t="s">
        <v>39</v>
      </c>
      <c r="P664">
        <v>4600</v>
      </c>
      <c r="Q664">
        <v>0</v>
      </c>
      <c r="R664">
        <v>0.88554880000000002</v>
      </c>
      <c r="S664">
        <v>0</v>
      </c>
      <c r="T664" s="1" t="s">
        <v>194</v>
      </c>
      <c r="U664">
        <v>0</v>
      </c>
      <c r="V664">
        <v>0</v>
      </c>
      <c r="W664">
        <v>0.94342937893377954</v>
      </c>
      <c r="X664">
        <v>0</v>
      </c>
      <c r="Y664" t="b">
        <v>0</v>
      </c>
      <c r="Z664" t="b">
        <v>0</v>
      </c>
      <c r="AA664" s="1" t="s">
        <v>66</v>
      </c>
      <c r="AB664" s="1" t="s">
        <v>66</v>
      </c>
      <c r="AC664" s="1" t="s">
        <v>73</v>
      </c>
      <c r="AD664" t="s">
        <v>66</v>
      </c>
    </row>
    <row r="665" spans="1:30" x14ac:dyDescent="0.25">
      <c r="A665">
        <v>28</v>
      </c>
      <c r="B665" s="1" t="s">
        <v>94</v>
      </c>
      <c r="C665" s="1" t="s">
        <v>346</v>
      </c>
      <c r="D665" s="1" t="s">
        <v>303</v>
      </c>
      <c r="E665" s="1" t="s">
        <v>32</v>
      </c>
      <c r="F665" s="1" t="s">
        <v>32</v>
      </c>
      <c r="G665" s="1" t="s">
        <v>199</v>
      </c>
      <c r="H665" s="1" t="s">
        <v>200</v>
      </c>
      <c r="I665" s="1" t="s">
        <v>191</v>
      </c>
      <c r="J665" s="1" t="s">
        <v>192</v>
      </c>
      <c r="K665">
        <v>116</v>
      </c>
      <c r="L665" s="1" t="s">
        <v>200</v>
      </c>
      <c r="M665" s="1" t="s">
        <v>38</v>
      </c>
      <c r="N665" t="s">
        <v>39</v>
      </c>
      <c r="O665" t="s">
        <v>39</v>
      </c>
      <c r="P665">
        <v>15800</v>
      </c>
      <c r="Q665">
        <v>0</v>
      </c>
      <c r="R665">
        <v>0.86329230769230769</v>
      </c>
      <c r="S665">
        <v>0</v>
      </c>
      <c r="T665" s="1" t="s">
        <v>194</v>
      </c>
      <c r="U665">
        <v>0</v>
      </c>
      <c r="V665">
        <v>0</v>
      </c>
      <c r="W665">
        <v>0.94633155539409153</v>
      </c>
      <c r="X665">
        <v>0</v>
      </c>
      <c r="Y665" t="b">
        <v>0</v>
      </c>
      <c r="Z665" t="b">
        <v>0</v>
      </c>
      <c r="AA665" s="1" t="s">
        <v>66</v>
      </c>
      <c r="AB665" s="1" t="s">
        <v>66</v>
      </c>
      <c r="AC665" s="1" t="s">
        <v>73</v>
      </c>
      <c r="AD665" t="s">
        <v>66</v>
      </c>
    </row>
    <row r="666" spans="1:30" x14ac:dyDescent="0.25">
      <c r="A666">
        <v>28</v>
      </c>
      <c r="B666" s="1" t="s">
        <v>94</v>
      </c>
      <c r="C666" s="1" t="s">
        <v>347</v>
      </c>
      <c r="D666" s="1" t="s">
        <v>101</v>
      </c>
      <c r="E666" s="1" t="s">
        <v>32</v>
      </c>
      <c r="F666" s="1" t="s">
        <v>32</v>
      </c>
      <c r="G666" s="1" t="s">
        <v>199</v>
      </c>
      <c r="H666" s="1" t="s">
        <v>200</v>
      </c>
      <c r="I666" s="1" t="s">
        <v>191</v>
      </c>
      <c r="J666" s="1" t="s">
        <v>192</v>
      </c>
      <c r="K666">
        <v>116</v>
      </c>
      <c r="L666" s="1" t="s">
        <v>200</v>
      </c>
      <c r="M666" s="1" t="s">
        <v>38</v>
      </c>
      <c r="N666" t="s">
        <v>39</v>
      </c>
      <c r="O666" t="s">
        <v>39</v>
      </c>
      <c r="P666">
        <v>19900</v>
      </c>
      <c r="Q666">
        <v>0</v>
      </c>
      <c r="R666">
        <v>0.86383398533007327</v>
      </c>
      <c r="S666">
        <v>0</v>
      </c>
      <c r="T666" s="1" t="s">
        <v>194</v>
      </c>
      <c r="U666">
        <v>0</v>
      </c>
      <c r="V666">
        <v>0</v>
      </c>
      <c r="W666">
        <v>0.94424826392373373</v>
      </c>
      <c r="X666">
        <v>0</v>
      </c>
      <c r="Y666" t="b">
        <v>0</v>
      </c>
      <c r="Z666" t="b">
        <v>0</v>
      </c>
      <c r="AA666" s="1" t="s">
        <v>66</v>
      </c>
      <c r="AB666" s="1" t="s">
        <v>66</v>
      </c>
      <c r="AC666" s="1" t="s">
        <v>73</v>
      </c>
      <c r="AD666" t="s">
        <v>66</v>
      </c>
    </row>
    <row r="667" spans="1:30" x14ac:dyDescent="0.25">
      <c r="A667">
        <v>29</v>
      </c>
      <c r="B667" s="1" t="s">
        <v>348</v>
      </c>
      <c r="C667" s="1" t="s">
        <v>349</v>
      </c>
      <c r="D667" s="1" t="s">
        <v>242</v>
      </c>
      <c r="E667" s="1" t="s">
        <v>32</v>
      </c>
      <c r="F667" s="1" t="s">
        <v>32</v>
      </c>
      <c r="G667" s="1" t="s">
        <v>199</v>
      </c>
      <c r="H667" s="1" t="s">
        <v>200</v>
      </c>
      <c r="I667" s="1" t="s">
        <v>191</v>
      </c>
      <c r="J667" s="1" t="s">
        <v>192</v>
      </c>
      <c r="K667">
        <v>116</v>
      </c>
      <c r="L667" s="1" t="s">
        <v>200</v>
      </c>
      <c r="M667" s="1" t="s">
        <v>38</v>
      </c>
      <c r="N667" t="s">
        <v>39</v>
      </c>
      <c r="O667" t="s">
        <v>39</v>
      </c>
      <c r="P667">
        <v>17200</v>
      </c>
      <c r="Q667">
        <v>0</v>
      </c>
      <c r="R667">
        <v>0.94813999999999998</v>
      </c>
      <c r="S667">
        <v>0</v>
      </c>
      <c r="T667" s="1" t="s">
        <v>194</v>
      </c>
      <c r="U667">
        <v>0</v>
      </c>
      <c r="V667">
        <v>0</v>
      </c>
      <c r="W667">
        <v>0.9467319674634983</v>
      </c>
      <c r="X667">
        <v>0</v>
      </c>
      <c r="Y667" t="b">
        <v>0</v>
      </c>
      <c r="Z667" t="b">
        <v>0</v>
      </c>
      <c r="AA667" s="1" t="s">
        <v>66</v>
      </c>
      <c r="AB667" s="1" t="s">
        <v>66</v>
      </c>
      <c r="AC667" s="1" t="s">
        <v>73</v>
      </c>
      <c r="AD667" t="s">
        <v>66</v>
      </c>
    </row>
    <row r="668" spans="1:30" x14ac:dyDescent="0.25">
      <c r="A668">
        <v>29</v>
      </c>
      <c r="B668" s="1" t="s">
        <v>348</v>
      </c>
      <c r="C668" s="1" t="s">
        <v>350</v>
      </c>
      <c r="D668" s="1" t="s">
        <v>329</v>
      </c>
      <c r="E668" s="1" t="s">
        <v>32</v>
      </c>
      <c r="F668" s="1" t="s">
        <v>32</v>
      </c>
      <c r="G668" s="1" t="s">
        <v>199</v>
      </c>
      <c r="H668" s="1" t="s">
        <v>200</v>
      </c>
      <c r="I668" s="1" t="s">
        <v>191</v>
      </c>
      <c r="J668" s="1" t="s">
        <v>192</v>
      </c>
      <c r="K668">
        <v>116</v>
      </c>
      <c r="L668" s="1" t="s">
        <v>200</v>
      </c>
      <c r="M668" s="1" t="s">
        <v>38</v>
      </c>
      <c r="N668" t="s">
        <v>39</v>
      </c>
      <c r="O668" t="s">
        <v>39</v>
      </c>
      <c r="P668">
        <v>9000</v>
      </c>
      <c r="Q668">
        <v>0</v>
      </c>
      <c r="R668">
        <v>0.97562825688073396</v>
      </c>
      <c r="S668">
        <v>0</v>
      </c>
      <c r="T668" s="1" t="s">
        <v>194</v>
      </c>
      <c r="U668">
        <v>0</v>
      </c>
      <c r="V668">
        <v>0</v>
      </c>
      <c r="W668">
        <v>0.9442750716204642</v>
      </c>
      <c r="X668">
        <v>0</v>
      </c>
      <c r="Y668" t="b">
        <v>0</v>
      </c>
      <c r="Z668" t="b">
        <v>0</v>
      </c>
      <c r="AA668" s="1" t="s">
        <v>66</v>
      </c>
      <c r="AB668" s="1" t="s">
        <v>66</v>
      </c>
      <c r="AC668" s="1" t="s">
        <v>73</v>
      </c>
      <c r="AD668" t="s">
        <v>66</v>
      </c>
    </row>
    <row r="669" spans="1:30" x14ac:dyDescent="0.25">
      <c r="A669">
        <v>29</v>
      </c>
      <c r="B669" s="1" t="s">
        <v>348</v>
      </c>
      <c r="C669" s="1" t="s">
        <v>351</v>
      </c>
      <c r="D669" s="1" t="s">
        <v>339</v>
      </c>
      <c r="E669" s="1" t="s">
        <v>32</v>
      </c>
      <c r="F669" s="1" t="s">
        <v>32</v>
      </c>
      <c r="G669" s="1" t="s">
        <v>199</v>
      </c>
      <c r="H669" s="1" t="s">
        <v>200</v>
      </c>
      <c r="I669" s="1" t="s">
        <v>191</v>
      </c>
      <c r="J669" s="1" t="s">
        <v>192</v>
      </c>
      <c r="K669">
        <v>116</v>
      </c>
      <c r="L669" s="1" t="s">
        <v>200</v>
      </c>
      <c r="M669" s="1" t="s">
        <v>38</v>
      </c>
      <c r="N669" t="s">
        <v>39</v>
      </c>
      <c r="O669" t="s">
        <v>39</v>
      </c>
      <c r="P669">
        <v>1300</v>
      </c>
      <c r="Q669">
        <v>0</v>
      </c>
      <c r="R669">
        <v>1.2230742857142858</v>
      </c>
      <c r="S669">
        <v>0</v>
      </c>
      <c r="T669" s="1" t="s">
        <v>194</v>
      </c>
      <c r="U669">
        <v>0</v>
      </c>
      <c r="V669">
        <v>0</v>
      </c>
      <c r="W669">
        <v>0.93573892524637692</v>
      </c>
      <c r="X669">
        <v>0</v>
      </c>
      <c r="Y669" t="b">
        <v>0</v>
      </c>
      <c r="Z669" t="b">
        <v>0</v>
      </c>
      <c r="AA669" s="1" t="s">
        <v>66</v>
      </c>
      <c r="AB669" s="1" t="s">
        <v>66</v>
      </c>
      <c r="AC669" s="1" t="s">
        <v>73</v>
      </c>
      <c r="AD669" t="s">
        <v>66</v>
      </c>
    </row>
    <row r="670" spans="1:30" x14ac:dyDescent="0.25">
      <c r="A670">
        <v>29</v>
      </c>
      <c r="B670" s="1" t="s">
        <v>348</v>
      </c>
      <c r="C670" s="1" t="s">
        <v>352</v>
      </c>
      <c r="D670" s="1" t="s">
        <v>353</v>
      </c>
      <c r="E670" s="1" t="s">
        <v>32</v>
      </c>
      <c r="F670" s="1" t="s">
        <v>32</v>
      </c>
      <c r="G670" s="1" t="s">
        <v>199</v>
      </c>
      <c r="H670" s="1" t="s">
        <v>200</v>
      </c>
      <c r="I670" s="1" t="s">
        <v>191</v>
      </c>
      <c r="J670" s="1" t="s">
        <v>192</v>
      </c>
      <c r="K670">
        <v>116</v>
      </c>
      <c r="L670" s="1" t="s">
        <v>200</v>
      </c>
      <c r="M670" s="1" t="s">
        <v>38</v>
      </c>
      <c r="N670" t="s">
        <v>39</v>
      </c>
      <c r="O670" t="s">
        <v>39</v>
      </c>
      <c r="P670">
        <v>14400</v>
      </c>
      <c r="Q670">
        <v>0</v>
      </c>
      <c r="R670">
        <v>0.96430636363636368</v>
      </c>
      <c r="S670">
        <v>0</v>
      </c>
      <c r="T670" s="1" t="s">
        <v>194</v>
      </c>
      <c r="U670">
        <v>0</v>
      </c>
      <c r="V670">
        <v>0</v>
      </c>
      <c r="W670">
        <v>0.94793443163142943</v>
      </c>
      <c r="X670">
        <v>0</v>
      </c>
      <c r="Y670" t="b">
        <v>0</v>
      </c>
      <c r="Z670" t="b">
        <v>0</v>
      </c>
      <c r="AA670" s="1" t="s">
        <v>66</v>
      </c>
      <c r="AB670" s="1" t="s">
        <v>66</v>
      </c>
      <c r="AC670" s="1" t="s">
        <v>73</v>
      </c>
      <c r="AD670" t="s">
        <v>66</v>
      </c>
    </row>
    <row r="671" spans="1:30" x14ac:dyDescent="0.25">
      <c r="A671">
        <v>29</v>
      </c>
      <c r="B671" s="1" t="s">
        <v>348</v>
      </c>
      <c r="C671" s="1" t="s">
        <v>354</v>
      </c>
      <c r="D671" s="1" t="s">
        <v>303</v>
      </c>
      <c r="E671" s="1" t="s">
        <v>32</v>
      </c>
      <c r="F671" s="1" t="s">
        <v>32</v>
      </c>
      <c r="G671" s="1" t="s">
        <v>199</v>
      </c>
      <c r="H671" s="1" t="s">
        <v>200</v>
      </c>
      <c r="I671" s="1" t="s">
        <v>191</v>
      </c>
      <c r="J671" s="1" t="s">
        <v>192</v>
      </c>
      <c r="K671">
        <v>116</v>
      </c>
      <c r="L671" s="1" t="s">
        <v>200</v>
      </c>
      <c r="M671" s="1" t="s">
        <v>38</v>
      </c>
      <c r="N671" t="s">
        <v>39</v>
      </c>
      <c r="O671" t="s">
        <v>39</v>
      </c>
      <c r="P671">
        <v>21100</v>
      </c>
      <c r="Q671">
        <v>0</v>
      </c>
      <c r="R671">
        <v>0.94483076923076925</v>
      </c>
      <c r="S671">
        <v>0</v>
      </c>
      <c r="T671" s="1" t="s">
        <v>194</v>
      </c>
      <c r="U671">
        <v>0</v>
      </c>
      <c r="V671">
        <v>0</v>
      </c>
      <c r="W671">
        <v>0.94858164443811599</v>
      </c>
      <c r="X671">
        <v>0</v>
      </c>
      <c r="Y671" t="b">
        <v>0</v>
      </c>
      <c r="Z671" t="b">
        <v>0</v>
      </c>
      <c r="AA671" s="1" t="s">
        <v>66</v>
      </c>
      <c r="AB671" s="1" t="s">
        <v>66</v>
      </c>
      <c r="AC671" s="1" t="s">
        <v>73</v>
      </c>
      <c r="AD671" t="s">
        <v>66</v>
      </c>
    </row>
    <row r="672" spans="1:30" x14ac:dyDescent="0.25">
      <c r="A672">
        <v>29</v>
      </c>
      <c r="B672" s="1" t="s">
        <v>348</v>
      </c>
      <c r="C672" s="1" t="s">
        <v>355</v>
      </c>
      <c r="D672" s="1" t="s">
        <v>101</v>
      </c>
      <c r="E672" s="1" t="s">
        <v>32</v>
      </c>
      <c r="F672" s="1" t="s">
        <v>32</v>
      </c>
      <c r="G672" s="1" t="s">
        <v>199</v>
      </c>
      <c r="H672" s="1" t="s">
        <v>200</v>
      </c>
      <c r="I672" s="1" t="s">
        <v>191</v>
      </c>
      <c r="J672" s="1" t="s">
        <v>192</v>
      </c>
      <c r="K672">
        <v>116</v>
      </c>
      <c r="L672" s="1" t="s">
        <v>200</v>
      </c>
      <c r="M672" s="1" t="s">
        <v>38</v>
      </c>
      <c r="N672" t="s">
        <v>39</v>
      </c>
      <c r="O672" t="s">
        <v>39</v>
      </c>
      <c r="P672">
        <v>156800</v>
      </c>
      <c r="Q672">
        <v>0</v>
      </c>
      <c r="R672">
        <v>0.93321994863893165</v>
      </c>
      <c r="S672">
        <v>0</v>
      </c>
      <c r="T672" s="1" t="s">
        <v>194</v>
      </c>
      <c r="U672">
        <v>0</v>
      </c>
      <c r="V672">
        <v>0</v>
      </c>
      <c r="W672">
        <v>0.94792744924916217</v>
      </c>
      <c r="X672">
        <v>0</v>
      </c>
      <c r="Y672" t="b">
        <v>0</v>
      </c>
      <c r="Z672" t="b">
        <v>0</v>
      </c>
      <c r="AA672" s="1" t="s">
        <v>66</v>
      </c>
      <c r="AB672" s="1" t="s">
        <v>66</v>
      </c>
      <c r="AC672" s="1" t="s">
        <v>73</v>
      </c>
      <c r="AD672" t="s">
        <v>66</v>
      </c>
    </row>
    <row r="673" spans="1:30" x14ac:dyDescent="0.25">
      <c r="A673">
        <v>30</v>
      </c>
      <c r="B673" s="1" t="s">
        <v>356</v>
      </c>
      <c r="C673" s="1" t="s">
        <v>357</v>
      </c>
      <c r="D673" s="1" t="s">
        <v>242</v>
      </c>
      <c r="E673" s="1" t="s">
        <v>32</v>
      </c>
      <c r="F673" s="1" t="s">
        <v>32</v>
      </c>
      <c r="G673" s="1" t="s">
        <v>199</v>
      </c>
      <c r="H673" s="1" t="s">
        <v>200</v>
      </c>
      <c r="I673" s="1" t="s">
        <v>191</v>
      </c>
      <c r="J673" s="1" t="s">
        <v>192</v>
      </c>
      <c r="K673">
        <v>116</v>
      </c>
      <c r="L673" s="1" t="s">
        <v>200</v>
      </c>
      <c r="M673" s="1" t="s">
        <v>38</v>
      </c>
      <c r="N673" t="s">
        <v>39</v>
      </c>
      <c r="O673" t="s">
        <v>39</v>
      </c>
      <c r="P673">
        <v>44900</v>
      </c>
      <c r="Q673">
        <v>0</v>
      </c>
      <c r="R673">
        <v>1.1743183186951067</v>
      </c>
      <c r="S673">
        <v>0</v>
      </c>
      <c r="T673" s="1" t="s">
        <v>194</v>
      </c>
      <c r="U673">
        <v>0</v>
      </c>
      <c r="V673">
        <v>0</v>
      </c>
      <c r="W673">
        <v>0.9538354569888704</v>
      </c>
      <c r="X673">
        <v>0</v>
      </c>
      <c r="Y673" t="b">
        <v>0</v>
      </c>
      <c r="Z673" t="b">
        <v>0</v>
      </c>
      <c r="AA673" s="1" t="s">
        <v>66</v>
      </c>
      <c r="AB673" s="1" t="s">
        <v>66</v>
      </c>
      <c r="AC673" s="1" t="s">
        <v>73</v>
      </c>
      <c r="AD673" t="s">
        <v>66</v>
      </c>
    </row>
    <row r="674" spans="1:30" x14ac:dyDescent="0.25">
      <c r="A674">
        <v>30</v>
      </c>
      <c r="B674" s="1" t="s">
        <v>356</v>
      </c>
      <c r="C674" s="1" t="s">
        <v>358</v>
      </c>
      <c r="D674" s="1" t="s">
        <v>359</v>
      </c>
      <c r="E674" s="1" t="s">
        <v>32</v>
      </c>
      <c r="F674" s="1" t="s">
        <v>32</v>
      </c>
      <c r="G674" s="1" t="s">
        <v>199</v>
      </c>
      <c r="H674" s="1" t="s">
        <v>200</v>
      </c>
      <c r="I674" s="1" t="s">
        <v>191</v>
      </c>
      <c r="J674" s="1" t="s">
        <v>192</v>
      </c>
      <c r="K674">
        <v>116</v>
      </c>
      <c r="L674" s="1" t="s">
        <v>200</v>
      </c>
      <c r="M674" s="1" t="s">
        <v>38</v>
      </c>
      <c r="N674" t="s">
        <v>39</v>
      </c>
      <c r="O674" t="s">
        <v>39</v>
      </c>
      <c r="P674">
        <v>2600</v>
      </c>
      <c r="Q674">
        <v>0</v>
      </c>
      <c r="R674">
        <v>1.6328473684210525</v>
      </c>
      <c r="S674">
        <v>0</v>
      </c>
      <c r="T674" s="1" t="s">
        <v>194</v>
      </c>
      <c r="U674">
        <v>0</v>
      </c>
      <c r="V674">
        <v>0</v>
      </c>
      <c r="W674">
        <v>0.95002408838939634</v>
      </c>
      <c r="X674">
        <v>0</v>
      </c>
      <c r="Y674" t="b">
        <v>0</v>
      </c>
      <c r="Z674" t="b">
        <v>0</v>
      </c>
      <c r="AA674" s="1" t="s">
        <v>66</v>
      </c>
      <c r="AB674" s="1" t="s">
        <v>66</v>
      </c>
      <c r="AC674" s="1" t="s">
        <v>73</v>
      </c>
      <c r="AD674" t="s">
        <v>66</v>
      </c>
    </row>
    <row r="675" spans="1:30" x14ac:dyDescent="0.25">
      <c r="A675">
        <v>30</v>
      </c>
      <c r="B675" s="1" t="s">
        <v>356</v>
      </c>
      <c r="C675" s="1" t="s">
        <v>360</v>
      </c>
      <c r="D675" s="1" t="s">
        <v>101</v>
      </c>
      <c r="E675" s="1" t="s">
        <v>32</v>
      </c>
      <c r="F675" s="1" t="s">
        <v>32</v>
      </c>
      <c r="G675" s="1" t="s">
        <v>199</v>
      </c>
      <c r="H675" s="1" t="s">
        <v>200</v>
      </c>
      <c r="I675" s="1" t="s">
        <v>191</v>
      </c>
      <c r="J675" s="1" t="s">
        <v>192</v>
      </c>
      <c r="K675">
        <v>116</v>
      </c>
      <c r="L675" s="1" t="s">
        <v>200</v>
      </c>
      <c r="M675" s="1" t="s">
        <v>38</v>
      </c>
      <c r="N675" t="s">
        <v>39</v>
      </c>
      <c r="O675" t="s">
        <v>39</v>
      </c>
      <c r="P675">
        <v>184000</v>
      </c>
      <c r="Q675">
        <v>0</v>
      </c>
      <c r="R675">
        <v>1.1750812567049809</v>
      </c>
      <c r="S675">
        <v>0</v>
      </c>
      <c r="T675" s="1" t="s">
        <v>194</v>
      </c>
      <c r="U675">
        <v>0</v>
      </c>
      <c r="V675">
        <v>0</v>
      </c>
      <c r="W675">
        <v>0.95349625446150599</v>
      </c>
      <c r="X675">
        <v>0</v>
      </c>
      <c r="Y675" t="b">
        <v>0</v>
      </c>
      <c r="Z675" t="b">
        <v>0</v>
      </c>
      <c r="AA675" s="1" t="s">
        <v>66</v>
      </c>
      <c r="AB675" s="1" t="s">
        <v>66</v>
      </c>
      <c r="AC675" s="1" t="s">
        <v>73</v>
      </c>
      <c r="AD675" t="s">
        <v>66</v>
      </c>
    </row>
    <row r="676" spans="1:30" x14ac:dyDescent="0.25">
      <c r="A676">
        <v>31</v>
      </c>
      <c r="B676" s="1" t="s">
        <v>361</v>
      </c>
      <c r="C676" s="1" t="s">
        <v>362</v>
      </c>
      <c r="D676" s="1" t="s">
        <v>44</v>
      </c>
      <c r="E676" s="1" t="s">
        <v>32</v>
      </c>
      <c r="F676" s="1" t="s">
        <v>32</v>
      </c>
      <c r="G676" s="1" t="s">
        <v>199</v>
      </c>
      <c r="H676" s="1" t="s">
        <v>200</v>
      </c>
      <c r="I676" s="1" t="s">
        <v>191</v>
      </c>
      <c r="J676" s="1" t="s">
        <v>192</v>
      </c>
      <c r="K676">
        <v>116</v>
      </c>
      <c r="L676" s="1" t="s">
        <v>200</v>
      </c>
      <c r="M676" s="1" t="s">
        <v>38</v>
      </c>
      <c r="N676" t="s">
        <v>39</v>
      </c>
      <c r="O676" t="s">
        <v>39</v>
      </c>
      <c r="P676">
        <v>77200</v>
      </c>
      <c r="Q676">
        <v>0</v>
      </c>
      <c r="R676">
        <v>0.77045310805173117</v>
      </c>
      <c r="S676">
        <v>0</v>
      </c>
      <c r="T676" s="1" t="s">
        <v>194</v>
      </c>
      <c r="U676">
        <v>1</v>
      </c>
      <c r="V676">
        <v>0</v>
      </c>
      <c r="W676">
        <v>0.94344659229312311</v>
      </c>
      <c r="X676">
        <v>0</v>
      </c>
      <c r="Y676" t="b">
        <v>0</v>
      </c>
      <c r="Z676" t="b">
        <v>0</v>
      </c>
      <c r="AA676" s="1" t="s">
        <v>62</v>
      </c>
      <c r="AB676" s="1" t="s">
        <v>55</v>
      </c>
      <c r="AC676" s="1" t="s">
        <v>73</v>
      </c>
      <c r="AD676" t="s">
        <v>850</v>
      </c>
    </row>
    <row r="677" spans="1:30" x14ac:dyDescent="0.25">
      <c r="A677">
        <v>31</v>
      </c>
      <c r="B677" s="1" t="s">
        <v>361</v>
      </c>
      <c r="C677" s="1" t="s">
        <v>363</v>
      </c>
      <c r="D677" s="1" t="s">
        <v>364</v>
      </c>
      <c r="E677" s="1" t="s">
        <v>32</v>
      </c>
      <c r="F677" s="1" t="s">
        <v>32</v>
      </c>
      <c r="G677" s="1" t="s">
        <v>199</v>
      </c>
      <c r="H677" s="1" t="s">
        <v>200</v>
      </c>
      <c r="I677" s="1" t="s">
        <v>191</v>
      </c>
      <c r="J677" s="1" t="s">
        <v>192</v>
      </c>
      <c r="K677">
        <v>116</v>
      </c>
      <c r="L677" s="1" t="s">
        <v>200</v>
      </c>
      <c r="M677" s="1" t="s">
        <v>38</v>
      </c>
      <c r="N677" t="s">
        <v>39</v>
      </c>
      <c r="O677" t="s">
        <v>39</v>
      </c>
      <c r="P677">
        <v>9100</v>
      </c>
      <c r="Q677">
        <v>0</v>
      </c>
      <c r="R677">
        <v>0.79719658580413277</v>
      </c>
      <c r="S677">
        <v>0</v>
      </c>
      <c r="T677" s="1" t="s">
        <v>194</v>
      </c>
      <c r="U677">
        <v>1</v>
      </c>
      <c r="V677">
        <v>0</v>
      </c>
      <c r="W677">
        <v>0.9400083928258437</v>
      </c>
      <c r="X677">
        <v>0</v>
      </c>
      <c r="Y677" t="b">
        <v>0</v>
      </c>
      <c r="Z677" t="b">
        <v>0</v>
      </c>
      <c r="AA677" s="1" t="s">
        <v>62</v>
      </c>
      <c r="AB677" s="1" t="s">
        <v>55</v>
      </c>
      <c r="AC677" s="1" t="s">
        <v>73</v>
      </c>
      <c r="AD677" t="s">
        <v>850</v>
      </c>
    </row>
    <row r="678" spans="1:30" x14ac:dyDescent="0.25">
      <c r="A678">
        <v>31</v>
      </c>
      <c r="B678" s="1" t="s">
        <v>361</v>
      </c>
      <c r="C678" s="1" t="s">
        <v>365</v>
      </c>
      <c r="D678" s="1" t="s">
        <v>71</v>
      </c>
      <c r="E678" s="1" t="s">
        <v>32</v>
      </c>
      <c r="F678" s="1" t="s">
        <v>32</v>
      </c>
      <c r="G678" s="1" t="s">
        <v>199</v>
      </c>
      <c r="H678" s="1" t="s">
        <v>200</v>
      </c>
      <c r="I678" s="1" t="s">
        <v>191</v>
      </c>
      <c r="J678" s="1" t="s">
        <v>192</v>
      </c>
      <c r="K678">
        <v>116</v>
      </c>
      <c r="L678" s="1" t="s">
        <v>200</v>
      </c>
      <c r="M678" s="1" t="s">
        <v>38</v>
      </c>
      <c r="N678" t="s">
        <v>39</v>
      </c>
      <c r="O678" t="s">
        <v>39</v>
      </c>
      <c r="P678">
        <v>3000</v>
      </c>
      <c r="Q678">
        <v>0</v>
      </c>
      <c r="R678">
        <v>0.81872757111597372</v>
      </c>
      <c r="S678">
        <v>0</v>
      </c>
      <c r="T678" s="1" t="s">
        <v>194</v>
      </c>
      <c r="U678">
        <v>1</v>
      </c>
      <c r="V678">
        <v>0</v>
      </c>
      <c r="W678">
        <v>0.93984300226731721</v>
      </c>
      <c r="X678">
        <v>0</v>
      </c>
      <c r="Y678" t="b">
        <v>0</v>
      </c>
      <c r="Z678" t="b">
        <v>0</v>
      </c>
      <c r="AA678" s="1" t="s">
        <v>62</v>
      </c>
      <c r="AB678" s="1" t="s">
        <v>55</v>
      </c>
      <c r="AC678" s="1" t="s">
        <v>73</v>
      </c>
      <c r="AD678" t="s">
        <v>850</v>
      </c>
    </row>
    <row r="679" spans="1:30" x14ac:dyDescent="0.25">
      <c r="A679">
        <v>31</v>
      </c>
      <c r="B679" s="1" t="s">
        <v>361</v>
      </c>
      <c r="C679" s="1" t="s">
        <v>366</v>
      </c>
      <c r="D679" s="1" t="s">
        <v>367</v>
      </c>
      <c r="E679" s="1" t="s">
        <v>32</v>
      </c>
      <c r="F679" s="1" t="s">
        <v>32</v>
      </c>
      <c r="G679" s="1" t="s">
        <v>199</v>
      </c>
      <c r="H679" s="1" t="s">
        <v>200</v>
      </c>
      <c r="I679" s="1" t="s">
        <v>191</v>
      </c>
      <c r="J679" s="1" t="s">
        <v>192</v>
      </c>
      <c r="K679">
        <v>116</v>
      </c>
      <c r="L679" s="1" t="s">
        <v>200</v>
      </c>
      <c r="M679" s="1" t="s">
        <v>38</v>
      </c>
      <c r="N679" t="s">
        <v>39</v>
      </c>
      <c r="O679" t="s">
        <v>39</v>
      </c>
      <c r="P679">
        <v>4200</v>
      </c>
      <c r="Q679">
        <v>0</v>
      </c>
      <c r="R679">
        <v>0.82183274161735698</v>
      </c>
      <c r="S679">
        <v>0</v>
      </c>
      <c r="T679" s="1" t="s">
        <v>194</v>
      </c>
      <c r="U679">
        <v>1</v>
      </c>
      <c r="V679">
        <v>0</v>
      </c>
      <c r="W679">
        <v>0.93504167942375904</v>
      </c>
      <c r="X679">
        <v>0</v>
      </c>
      <c r="Y679" t="b">
        <v>0</v>
      </c>
      <c r="Z679" t="b">
        <v>0</v>
      </c>
      <c r="AA679" s="1" t="s">
        <v>62</v>
      </c>
      <c r="AB679" s="1" t="s">
        <v>173</v>
      </c>
      <c r="AC679" s="1" t="s">
        <v>73</v>
      </c>
      <c r="AD679" t="s">
        <v>850</v>
      </c>
    </row>
    <row r="680" spans="1:30" x14ac:dyDescent="0.25">
      <c r="A680">
        <v>31</v>
      </c>
      <c r="B680" s="1" t="s">
        <v>361</v>
      </c>
      <c r="C680" s="1" t="s">
        <v>368</v>
      </c>
      <c r="D680" s="1" t="s">
        <v>105</v>
      </c>
      <c r="E680" s="1" t="s">
        <v>32</v>
      </c>
      <c r="F680" s="1" t="s">
        <v>32</v>
      </c>
      <c r="G680" s="1" t="s">
        <v>199</v>
      </c>
      <c r="H680" s="1" t="s">
        <v>200</v>
      </c>
      <c r="I680" s="1" t="s">
        <v>191</v>
      </c>
      <c r="J680" s="1" t="s">
        <v>192</v>
      </c>
      <c r="K680">
        <v>116</v>
      </c>
      <c r="L680" s="1" t="s">
        <v>200</v>
      </c>
      <c r="M680" s="1" t="s">
        <v>38</v>
      </c>
      <c r="N680" t="s">
        <v>39</v>
      </c>
      <c r="O680" t="s">
        <v>39</v>
      </c>
      <c r="P680">
        <v>55500</v>
      </c>
      <c r="Q680">
        <v>0</v>
      </c>
      <c r="R680">
        <v>0.77328604418108149</v>
      </c>
      <c r="S680">
        <v>0</v>
      </c>
      <c r="T680" s="1" t="s">
        <v>194</v>
      </c>
      <c r="U680">
        <v>1</v>
      </c>
      <c r="V680">
        <v>0</v>
      </c>
      <c r="W680">
        <v>0.94348712174702043</v>
      </c>
      <c r="X680">
        <v>0</v>
      </c>
      <c r="Y680" t="b">
        <v>0</v>
      </c>
      <c r="Z680" t="b">
        <v>0</v>
      </c>
      <c r="AA680" s="1" t="s">
        <v>62</v>
      </c>
      <c r="AB680" s="1" t="s">
        <v>173</v>
      </c>
      <c r="AC680" s="1" t="s">
        <v>73</v>
      </c>
      <c r="AD680" t="s">
        <v>850</v>
      </c>
    </row>
    <row r="681" spans="1:30" x14ac:dyDescent="0.25">
      <c r="A681">
        <v>32</v>
      </c>
      <c r="B681" s="1" t="s">
        <v>181</v>
      </c>
      <c r="C681" s="1" t="s">
        <v>369</v>
      </c>
      <c r="D681" s="1" t="s">
        <v>242</v>
      </c>
      <c r="E681" s="1" t="s">
        <v>32</v>
      </c>
      <c r="F681" s="1" t="s">
        <v>32</v>
      </c>
      <c r="G681" s="1" t="s">
        <v>199</v>
      </c>
      <c r="H681" s="1" t="s">
        <v>200</v>
      </c>
      <c r="I681" s="1" t="s">
        <v>191</v>
      </c>
      <c r="J681" s="1" t="s">
        <v>192</v>
      </c>
      <c r="K681">
        <v>116</v>
      </c>
      <c r="L681" s="1" t="s">
        <v>200</v>
      </c>
      <c r="M681" s="1" t="s">
        <v>38</v>
      </c>
      <c r="N681" t="s">
        <v>39</v>
      </c>
      <c r="O681" t="s">
        <v>39</v>
      </c>
      <c r="P681">
        <v>9900</v>
      </c>
      <c r="Q681">
        <v>0</v>
      </c>
      <c r="R681">
        <v>1.080215611814346</v>
      </c>
      <c r="S681">
        <v>0</v>
      </c>
      <c r="T681" s="1" t="s">
        <v>194</v>
      </c>
      <c r="U681">
        <v>0</v>
      </c>
      <c r="V681">
        <v>0</v>
      </c>
      <c r="W681">
        <v>0.94929120257130117</v>
      </c>
      <c r="X681">
        <v>0</v>
      </c>
      <c r="Y681" t="b">
        <v>0</v>
      </c>
      <c r="Z681" t="b">
        <v>0</v>
      </c>
      <c r="AA681" s="1" t="s">
        <v>66</v>
      </c>
      <c r="AB681" s="1" t="s">
        <v>66</v>
      </c>
      <c r="AC681" s="1" t="s">
        <v>73</v>
      </c>
      <c r="AD681" t="s">
        <v>66</v>
      </c>
    </row>
    <row r="682" spans="1:30" x14ac:dyDescent="0.25">
      <c r="A682">
        <v>32</v>
      </c>
      <c r="B682" s="1" t="s">
        <v>181</v>
      </c>
      <c r="C682" s="1" t="s">
        <v>182</v>
      </c>
      <c r="D682" s="1" t="s">
        <v>183</v>
      </c>
      <c r="E682" s="1" t="s">
        <v>32</v>
      </c>
      <c r="F682" s="1" t="s">
        <v>32</v>
      </c>
      <c r="G682" s="1" t="s">
        <v>199</v>
      </c>
      <c r="H682" s="1" t="s">
        <v>200</v>
      </c>
      <c r="I682" s="1" t="s">
        <v>191</v>
      </c>
      <c r="J682" s="1" t="s">
        <v>192</v>
      </c>
      <c r="K682">
        <v>116</v>
      </c>
      <c r="L682" s="1" t="s">
        <v>200</v>
      </c>
      <c r="M682" s="1" t="s">
        <v>38</v>
      </c>
      <c r="N682" t="s">
        <v>39</v>
      </c>
      <c r="O682" t="s">
        <v>39</v>
      </c>
      <c r="P682">
        <v>19600</v>
      </c>
      <c r="Q682">
        <v>0</v>
      </c>
      <c r="R682">
        <v>1.0422144716293598</v>
      </c>
      <c r="S682">
        <v>0</v>
      </c>
      <c r="T682" s="1" t="s">
        <v>194</v>
      </c>
      <c r="U682">
        <v>0</v>
      </c>
      <c r="V682">
        <v>0</v>
      </c>
      <c r="W682">
        <v>0.94901982975681953</v>
      </c>
      <c r="X682">
        <v>0</v>
      </c>
      <c r="Y682" t="b">
        <v>0</v>
      </c>
      <c r="Z682" t="b">
        <v>0</v>
      </c>
      <c r="AA682" s="1" t="s">
        <v>66</v>
      </c>
      <c r="AB682" s="1" t="s">
        <v>66</v>
      </c>
      <c r="AC682" s="1" t="s">
        <v>73</v>
      </c>
      <c r="AD682" t="s">
        <v>66</v>
      </c>
    </row>
    <row r="683" spans="1:30" x14ac:dyDescent="0.25">
      <c r="A683">
        <v>32</v>
      </c>
      <c r="B683" s="1" t="s">
        <v>181</v>
      </c>
      <c r="C683" s="1" t="s">
        <v>370</v>
      </c>
      <c r="D683" s="1" t="s">
        <v>303</v>
      </c>
      <c r="E683" s="1" t="s">
        <v>32</v>
      </c>
      <c r="F683" s="1" t="s">
        <v>32</v>
      </c>
      <c r="G683" s="1" t="s">
        <v>199</v>
      </c>
      <c r="H683" s="1" t="s">
        <v>200</v>
      </c>
      <c r="I683" s="1" t="s">
        <v>191</v>
      </c>
      <c r="J683" s="1" t="s">
        <v>192</v>
      </c>
      <c r="K683">
        <v>116</v>
      </c>
      <c r="L683" s="1" t="s">
        <v>200</v>
      </c>
      <c r="M683" s="1" t="s">
        <v>38</v>
      </c>
      <c r="N683" t="s">
        <v>39</v>
      </c>
      <c r="O683" t="s">
        <v>39</v>
      </c>
      <c r="P683">
        <v>26300</v>
      </c>
      <c r="Q683">
        <v>0</v>
      </c>
      <c r="R683">
        <v>1.0248307692307692</v>
      </c>
      <c r="S683">
        <v>0</v>
      </c>
      <c r="T683" s="1" t="s">
        <v>194</v>
      </c>
      <c r="U683">
        <v>0</v>
      </c>
      <c r="V683">
        <v>0</v>
      </c>
      <c r="W683">
        <v>0.95061315665506707</v>
      </c>
      <c r="X683">
        <v>0</v>
      </c>
      <c r="Y683" t="b">
        <v>0</v>
      </c>
      <c r="Z683" t="b">
        <v>0</v>
      </c>
      <c r="AA683" s="1" t="s">
        <v>66</v>
      </c>
      <c r="AB683" s="1" t="s">
        <v>66</v>
      </c>
      <c r="AC683" s="1" t="s">
        <v>73</v>
      </c>
      <c r="AD683" t="s">
        <v>66</v>
      </c>
    </row>
    <row r="684" spans="1:30" x14ac:dyDescent="0.25">
      <c r="A684">
        <v>32</v>
      </c>
      <c r="B684" s="1" t="s">
        <v>181</v>
      </c>
      <c r="C684" s="1" t="s">
        <v>371</v>
      </c>
      <c r="D684" s="1" t="s">
        <v>101</v>
      </c>
      <c r="E684" s="1" t="s">
        <v>32</v>
      </c>
      <c r="F684" s="1" t="s">
        <v>32</v>
      </c>
      <c r="G684" s="1" t="s">
        <v>199</v>
      </c>
      <c r="H684" s="1" t="s">
        <v>200</v>
      </c>
      <c r="I684" s="1" t="s">
        <v>191</v>
      </c>
      <c r="J684" s="1" t="s">
        <v>192</v>
      </c>
      <c r="K684">
        <v>116</v>
      </c>
      <c r="L684" s="1" t="s">
        <v>200</v>
      </c>
      <c r="M684" s="1" t="s">
        <v>38</v>
      </c>
      <c r="N684" t="s">
        <v>39</v>
      </c>
      <c r="O684" t="s">
        <v>39</v>
      </c>
      <c r="P684">
        <v>58300</v>
      </c>
      <c r="Q684">
        <v>0</v>
      </c>
      <c r="R684">
        <v>1.0202500519930675</v>
      </c>
      <c r="S684">
        <v>0</v>
      </c>
      <c r="T684" s="1" t="s">
        <v>194</v>
      </c>
      <c r="U684">
        <v>0</v>
      </c>
      <c r="V684">
        <v>0</v>
      </c>
      <c r="W684">
        <v>0.95024381730531704</v>
      </c>
      <c r="X684">
        <v>0</v>
      </c>
      <c r="Y684" t="b">
        <v>0</v>
      </c>
      <c r="Z684" t="b">
        <v>0</v>
      </c>
      <c r="AA684" s="1" t="s">
        <v>66</v>
      </c>
      <c r="AB684" s="1" t="s">
        <v>66</v>
      </c>
      <c r="AC684" s="1" t="s">
        <v>73</v>
      </c>
      <c r="AD684" t="s">
        <v>66</v>
      </c>
    </row>
    <row r="685" spans="1:30" x14ac:dyDescent="0.25">
      <c r="A685">
        <v>33</v>
      </c>
      <c r="B685" s="1" t="s">
        <v>116</v>
      </c>
      <c r="C685" s="1" t="s">
        <v>117</v>
      </c>
      <c r="D685" s="1" t="s">
        <v>118</v>
      </c>
      <c r="E685" s="1" t="s">
        <v>32</v>
      </c>
      <c r="F685" s="1" t="s">
        <v>32</v>
      </c>
      <c r="G685" s="1" t="s">
        <v>199</v>
      </c>
      <c r="H685" s="1" t="s">
        <v>200</v>
      </c>
      <c r="I685" s="1" t="s">
        <v>191</v>
      </c>
      <c r="J685" s="1" t="s">
        <v>192</v>
      </c>
      <c r="K685">
        <v>116</v>
      </c>
      <c r="L685" s="1" t="s">
        <v>200</v>
      </c>
      <c r="M685" s="1" t="s">
        <v>38</v>
      </c>
      <c r="N685" t="s">
        <v>39</v>
      </c>
      <c r="O685" t="s">
        <v>39</v>
      </c>
      <c r="P685">
        <v>4280.12</v>
      </c>
      <c r="Q685">
        <v>0</v>
      </c>
      <c r="R685">
        <v>0.94422281481481474</v>
      </c>
      <c r="S685">
        <v>0</v>
      </c>
      <c r="T685" s="1" t="s">
        <v>194</v>
      </c>
      <c r="U685">
        <v>0</v>
      </c>
      <c r="V685">
        <v>0</v>
      </c>
      <c r="W685">
        <v>0.93904067084522547</v>
      </c>
      <c r="X685">
        <v>0</v>
      </c>
      <c r="Y685" t="b">
        <v>1</v>
      </c>
      <c r="Z685" t="b">
        <v>0</v>
      </c>
      <c r="AA685" s="1" t="s">
        <v>66</v>
      </c>
      <c r="AB685" s="1" t="s">
        <v>66</v>
      </c>
      <c r="AC685" s="1" t="s">
        <v>73</v>
      </c>
      <c r="AD685" t="s">
        <v>66</v>
      </c>
    </row>
    <row r="686" spans="1:30" x14ac:dyDescent="0.25">
      <c r="A686">
        <v>33</v>
      </c>
      <c r="B686" s="1" t="s">
        <v>116</v>
      </c>
      <c r="C686" s="1" t="s">
        <v>372</v>
      </c>
      <c r="D686" s="1" t="s">
        <v>71</v>
      </c>
      <c r="E686" s="1" t="s">
        <v>32</v>
      </c>
      <c r="F686" s="1" t="s">
        <v>32</v>
      </c>
      <c r="G686" s="1" t="s">
        <v>199</v>
      </c>
      <c r="H686" s="1" t="s">
        <v>200</v>
      </c>
      <c r="I686" s="1" t="s">
        <v>191</v>
      </c>
      <c r="J686" s="1" t="s">
        <v>192</v>
      </c>
      <c r="K686">
        <v>116</v>
      </c>
      <c r="L686" s="1" t="s">
        <v>200</v>
      </c>
      <c r="M686" s="1" t="s">
        <v>38</v>
      </c>
      <c r="N686" t="s">
        <v>39</v>
      </c>
      <c r="O686" t="s">
        <v>39</v>
      </c>
      <c r="P686">
        <v>4565.38</v>
      </c>
      <c r="Q686">
        <v>0</v>
      </c>
      <c r="R686">
        <v>0.89676747967479675</v>
      </c>
      <c r="S686">
        <v>0</v>
      </c>
      <c r="T686" s="1" t="s">
        <v>194</v>
      </c>
      <c r="U686">
        <v>0</v>
      </c>
      <c r="V686">
        <v>0</v>
      </c>
      <c r="W686">
        <v>0.94284956634250938</v>
      </c>
      <c r="X686">
        <v>0</v>
      </c>
      <c r="Y686" t="b">
        <v>1</v>
      </c>
      <c r="Z686" t="b">
        <v>0</v>
      </c>
      <c r="AA686" s="1" t="s">
        <v>66</v>
      </c>
      <c r="AB686" s="1" t="s">
        <v>66</v>
      </c>
      <c r="AC686" s="1" t="s">
        <v>73</v>
      </c>
      <c r="AD686" t="s">
        <v>66</v>
      </c>
    </row>
    <row r="687" spans="1:30" x14ac:dyDescent="0.25">
      <c r="A687">
        <v>33</v>
      </c>
      <c r="B687" s="1" t="s">
        <v>116</v>
      </c>
      <c r="C687" s="1" t="s">
        <v>373</v>
      </c>
      <c r="D687" s="1" t="s">
        <v>101</v>
      </c>
      <c r="E687" s="1" t="s">
        <v>32</v>
      </c>
      <c r="F687" s="1" t="s">
        <v>32</v>
      </c>
      <c r="G687" s="1" t="s">
        <v>199</v>
      </c>
      <c r="H687" s="1" t="s">
        <v>200</v>
      </c>
      <c r="I687" s="1" t="s">
        <v>191</v>
      </c>
      <c r="J687" s="1" t="s">
        <v>192</v>
      </c>
      <c r="K687">
        <v>116</v>
      </c>
      <c r="L687" s="1" t="s">
        <v>200</v>
      </c>
      <c r="M687" s="1" t="s">
        <v>38</v>
      </c>
      <c r="N687" t="s">
        <v>39</v>
      </c>
      <c r="O687" t="s">
        <v>39</v>
      </c>
      <c r="P687">
        <v>89654.5</v>
      </c>
      <c r="Q687">
        <v>0</v>
      </c>
      <c r="R687">
        <v>0.85413813570754082</v>
      </c>
      <c r="S687">
        <v>0</v>
      </c>
      <c r="T687" s="1" t="s">
        <v>194</v>
      </c>
      <c r="U687">
        <v>0</v>
      </c>
      <c r="V687">
        <v>0</v>
      </c>
      <c r="W687">
        <v>0.94543361577378848</v>
      </c>
      <c r="X687">
        <v>0</v>
      </c>
      <c r="Y687" t="b">
        <v>1</v>
      </c>
      <c r="Z687" t="b">
        <v>0</v>
      </c>
      <c r="AA687" s="1" t="s">
        <v>66</v>
      </c>
      <c r="AB687" s="1" t="s">
        <v>66</v>
      </c>
      <c r="AC687" s="1" t="s">
        <v>73</v>
      </c>
      <c r="AD687" t="s">
        <v>66</v>
      </c>
    </row>
    <row r="688" spans="1:30" x14ac:dyDescent="0.25">
      <c r="A688">
        <v>34</v>
      </c>
      <c r="B688" s="1" t="s">
        <v>374</v>
      </c>
      <c r="C688" s="1" t="s">
        <v>375</v>
      </c>
      <c r="D688" s="1" t="s">
        <v>376</v>
      </c>
      <c r="E688" s="1" t="s">
        <v>32</v>
      </c>
      <c r="F688" s="1" t="s">
        <v>32</v>
      </c>
      <c r="G688" s="1" t="s">
        <v>199</v>
      </c>
      <c r="H688" s="1" t="s">
        <v>200</v>
      </c>
      <c r="I688" s="1" t="s">
        <v>191</v>
      </c>
      <c r="J688" s="1" t="s">
        <v>192</v>
      </c>
      <c r="K688">
        <v>116</v>
      </c>
      <c r="L688" s="1" t="s">
        <v>200</v>
      </c>
      <c r="M688" s="1" t="s">
        <v>38</v>
      </c>
      <c r="N688" t="s">
        <v>39</v>
      </c>
      <c r="O688" t="s">
        <v>39</v>
      </c>
      <c r="P688">
        <v>38200</v>
      </c>
      <c r="Q688">
        <v>0</v>
      </c>
      <c r="R688">
        <v>1.449142338494394</v>
      </c>
      <c r="S688">
        <v>0</v>
      </c>
      <c r="T688" s="1" t="s">
        <v>194</v>
      </c>
      <c r="U688">
        <v>0</v>
      </c>
      <c r="V688">
        <v>0</v>
      </c>
      <c r="W688">
        <v>0.95640083295336664</v>
      </c>
      <c r="X688">
        <v>0</v>
      </c>
      <c r="Y688" t="b">
        <v>1</v>
      </c>
      <c r="Z688" t="b">
        <v>0</v>
      </c>
      <c r="AA688" s="1" t="s">
        <v>66</v>
      </c>
      <c r="AB688" s="1" t="s">
        <v>66</v>
      </c>
      <c r="AC688" s="1" t="s">
        <v>73</v>
      </c>
      <c r="AD688" t="s">
        <v>66</v>
      </c>
    </row>
    <row r="689" spans="1:30" x14ac:dyDescent="0.25">
      <c r="A689">
        <v>34</v>
      </c>
      <c r="B689" s="1" t="s">
        <v>374</v>
      </c>
      <c r="C689" s="1" t="s">
        <v>377</v>
      </c>
      <c r="D689" s="1" t="s">
        <v>105</v>
      </c>
      <c r="E689" s="1" t="s">
        <v>32</v>
      </c>
      <c r="F689" s="1" t="s">
        <v>32</v>
      </c>
      <c r="G689" s="1" t="s">
        <v>199</v>
      </c>
      <c r="H689" s="1" t="s">
        <v>200</v>
      </c>
      <c r="I689" s="1" t="s">
        <v>191</v>
      </c>
      <c r="J689" s="1" t="s">
        <v>192</v>
      </c>
      <c r="K689">
        <v>116</v>
      </c>
      <c r="L689" s="1" t="s">
        <v>200</v>
      </c>
      <c r="M689" s="1" t="s">
        <v>38</v>
      </c>
      <c r="N689" t="s">
        <v>39</v>
      </c>
      <c r="O689" t="s">
        <v>39</v>
      </c>
      <c r="P689">
        <v>136200</v>
      </c>
      <c r="Q689">
        <v>0</v>
      </c>
      <c r="R689">
        <v>1.4210537105613985</v>
      </c>
      <c r="S689">
        <v>0</v>
      </c>
      <c r="T689" s="1" t="s">
        <v>194</v>
      </c>
      <c r="U689">
        <v>0</v>
      </c>
      <c r="V689">
        <v>0</v>
      </c>
      <c r="W689">
        <v>0.95839587616008814</v>
      </c>
      <c r="X689">
        <v>0</v>
      </c>
      <c r="Y689" t="b">
        <v>1</v>
      </c>
      <c r="Z689" t="b">
        <v>0</v>
      </c>
      <c r="AA689" s="1" t="s">
        <v>66</v>
      </c>
      <c r="AB689" s="1" t="s">
        <v>66</v>
      </c>
      <c r="AC689" s="1" t="s">
        <v>73</v>
      </c>
      <c r="AD689" t="s">
        <v>66</v>
      </c>
    </row>
    <row r="690" spans="1:30" x14ac:dyDescent="0.25">
      <c r="A690">
        <v>35</v>
      </c>
      <c r="B690" s="1" t="s">
        <v>97</v>
      </c>
      <c r="C690" s="1" t="s">
        <v>98</v>
      </c>
      <c r="D690" s="1" t="s">
        <v>44</v>
      </c>
      <c r="E690" s="1" t="s">
        <v>32</v>
      </c>
      <c r="F690" s="1" t="s">
        <v>32</v>
      </c>
      <c r="G690" s="1" t="s">
        <v>199</v>
      </c>
      <c r="H690" s="1" t="s">
        <v>200</v>
      </c>
      <c r="I690" s="1" t="s">
        <v>191</v>
      </c>
      <c r="J690" s="1" t="s">
        <v>192</v>
      </c>
      <c r="K690">
        <v>116</v>
      </c>
      <c r="L690" s="1" t="s">
        <v>200</v>
      </c>
      <c r="M690" s="1" t="s">
        <v>38</v>
      </c>
      <c r="N690" t="s">
        <v>39</v>
      </c>
      <c r="O690" t="s">
        <v>39</v>
      </c>
      <c r="P690" t="s">
        <v>46</v>
      </c>
      <c r="Q690">
        <v>0</v>
      </c>
      <c r="R690">
        <v>0.61178098484848487</v>
      </c>
      <c r="S690">
        <v>0</v>
      </c>
      <c r="T690" s="1" t="s">
        <v>194</v>
      </c>
      <c r="U690">
        <v>0</v>
      </c>
      <c r="V690">
        <v>0</v>
      </c>
      <c r="W690">
        <v>0.93733013234450313</v>
      </c>
      <c r="X690">
        <v>0</v>
      </c>
      <c r="Y690" t="b">
        <v>0</v>
      </c>
      <c r="Z690" t="b">
        <v>1</v>
      </c>
      <c r="AA690" s="1" t="s">
        <v>66</v>
      </c>
      <c r="AB690" s="1" t="s">
        <v>66</v>
      </c>
      <c r="AC690" s="1" t="s">
        <v>73</v>
      </c>
      <c r="AD690" t="s">
        <v>66</v>
      </c>
    </row>
    <row r="691" spans="1:30" x14ac:dyDescent="0.25">
      <c r="A691">
        <v>35</v>
      </c>
      <c r="B691" s="1" t="s">
        <v>97</v>
      </c>
      <c r="C691" s="1" t="s">
        <v>378</v>
      </c>
      <c r="D691" s="1" t="s">
        <v>379</v>
      </c>
      <c r="E691" s="1" t="s">
        <v>32</v>
      </c>
      <c r="F691" s="1" t="s">
        <v>32</v>
      </c>
      <c r="G691" s="1" t="s">
        <v>199</v>
      </c>
      <c r="H691" s="1" t="s">
        <v>200</v>
      </c>
      <c r="I691" s="1" t="s">
        <v>191</v>
      </c>
      <c r="J691" s="1" t="s">
        <v>192</v>
      </c>
      <c r="K691">
        <v>116</v>
      </c>
      <c r="L691" s="1" t="s">
        <v>200</v>
      </c>
      <c r="M691" s="1" t="s">
        <v>38</v>
      </c>
      <c r="N691" t="s">
        <v>39</v>
      </c>
      <c r="O691" t="s">
        <v>39</v>
      </c>
      <c r="P691" t="s">
        <v>46</v>
      </c>
      <c r="Q691">
        <v>0</v>
      </c>
      <c r="R691">
        <v>0.61029060150375947</v>
      </c>
      <c r="S691">
        <v>0</v>
      </c>
      <c r="T691" s="1" t="s">
        <v>194</v>
      </c>
      <c r="U691">
        <v>0</v>
      </c>
      <c r="V691">
        <v>0</v>
      </c>
      <c r="W691">
        <v>0.93774376719779795</v>
      </c>
      <c r="X691">
        <v>0</v>
      </c>
      <c r="Y691" t="b">
        <v>0</v>
      </c>
      <c r="Z691" t="b">
        <v>1</v>
      </c>
      <c r="AA691" s="1" t="s">
        <v>66</v>
      </c>
      <c r="AB691" s="1" t="s">
        <v>66</v>
      </c>
      <c r="AC691" s="1" t="s">
        <v>73</v>
      </c>
      <c r="AD691" t="s">
        <v>66</v>
      </c>
    </row>
    <row r="692" spans="1:30" x14ac:dyDescent="0.25">
      <c r="A692">
        <v>35</v>
      </c>
      <c r="B692" s="1" t="s">
        <v>97</v>
      </c>
      <c r="C692" s="1" t="s">
        <v>380</v>
      </c>
      <c r="D692" s="1" t="s">
        <v>71</v>
      </c>
      <c r="E692" s="1" t="s">
        <v>32</v>
      </c>
      <c r="F692" s="1" t="s">
        <v>32</v>
      </c>
      <c r="G692" s="1" t="s">
        <v>199</v>
      </c>
      <c r="H692" s="1" t="s">
        <v>200</v>
      </c>
      <c r="I692" s="1" t="s">
        <v>191</v>
      </c>
      <c r="J692" s="1" t="s">
        <v>192</v>
      </c>
      <c r="K692">
        <v>116</v>
      </c>
      <c r="L692" s="1" t="s">
        <v>200</v>
      </c>
      <c r="M692" s="1" t="s">
        <v>38</v>
      </c>
      <c r="N692" t="s">
        <v>39</v>
      </c>
      <c r="O692" t="s">
        <v>39</v>
      </c>
      <c r="P692" t="s">
        <v>46</v>
      </c>
      <c r="Q692">
        <v>0</v>
      </c>
      <c r="R692">
        <v>0.60947064336372847</v>
      </c>
      <c r="S692">
        <v>0</v>
      </c>
      <c r="T692" s="1" t="s">
        <v>194</v>
      </c>
      <c r="U692">
        <v>0</v>
      </c>
      <c r="V692">
        <v>0</v>
      </c>
      <c r="W692">
        <v>0.93783629482536257</v>
      </c>
      <c r="X692">
        <v>0</v>
      </c>
      <c r="Y692" t="b">
        <v>0</v>
      </c>
      <c r="Z692" t="b">
        <v>1</v>
      </c>
      <c r="AA692" s="1" t="s">
        <v>66</v>
      </c>
      <c r="AB692" s="1" t="s">
        <v>66</v>
      </c>
      <c r="AC692" s="1" t="s">
        <v>73</v>
      </c>
      <c r="AD692" t="s">
        <v>66</v>
      </c>
    </row>
    <row r="693" spans="1:30" x14ac:dyDescent="0.25">
      <c r="A693">
        <v>35</v>
      </c>
      <c r="B693" s="1" t="s">
        <v>97</v>
      </c>
      <c r="C693" s="1" t="s">
        <v>381</v>
      </c>
      <c r="D693" s="1" t="s">
        <v>105</v>
      </c>
      <c r="E693" s="1" t="s">
        <v>32</v>
      </c>
      <c r="F693" s="1" t="s">
        <v>32</v>
      </c>
      <c r="G693" s="1" t="s">
        <v>199</v>
      </c>
      <c r="H693" s="1" t="s">
        <v>200</v>
      </c>
      <c r="I693" s="1" t="s">
        <v>191</v>
      </c>
      <c r="J693" s="1" t="s">
        <v>192</v>
      </c>
      <c r="K693">
        <v>116</v>
      </c>
      <c r="L693" s="1" t="s">
        <v>200</v>
      </c>
      <c r="M693" s="1" t="s">
        <v>38</v>
      </c>
      <c r="N693" t="s">
        <v>39</v>
      </c>
      <c r="O693" t="s">
        <v>39</v>
      </c>
      <c r="P693" t="s">
        <v>46</v>
      </c>
      <c r="Q693">
        <v>0</v>
      </c>
      <c r="R693">
        <v>0.61101110530168357</v>
      </c>
      <c r="S693">
        <v>0</v>
      </c>
      <c r="T693" s="1" t="s">
        <v>194</v>
      </c>
      <c r="U693">
        <v>0</v>
      </c>
      <c r="V693">
        <v>0</v>
      </c>
      <c r="W693">
        <v>0.93768701684070688</v>
      </c>
      <c r="X693">
        <v>0</v>
      </c>
      <c r="Y693" t="b">
        <v>0</v>
      </c>
      <c r="Z693" t="b">
        <v>1</v>
      </c>
      <c r="AA693" s="1" t="s">
        <v>66</v>
      </c>
      <c r="AB693" s="1" t="s">
        <v>66</v>
      </c>
      <c r="AC693" s="1" t="s">
        <v>73</v>
      </c>
      <c r="AD693" t="s">
        <v>66</v>
      </c>
    </row>
    <row r="694" spans="1:30" x14ac:dyDescent="0.25">
      <c r="A694">
        <v>36</v>
      </c>
      <c r="B694" s="1" t="s">
        <v>128</v>
      </c>
      <c r="C694" s="1" t="s">
        <v>140</v>
      </c>
      <c r="D694" s="1" t="s">
        <v>141</v>
      </c>
      <c r="E694" s="1" t="s">
        <v>32</v>
      </c>
      <c r="F694" s="1" t="s">
        <v>32</v>
      </c>
      <c r="G694" s="1" t="s">
        <v>199</v>
      </c>
      <c r="H694" s="1" t="s">
        <v>200</v>
      </c>
      <c r="I694" s="1" t="s">
        <v>191</v>
      </c>
      <c r="J694" s="1" t="s">
        <v>192</v>
      </c>
      <c r="K694">
        <v>116</v>
      </c>
      <c r="L694" s="1" t="s">
        <v>200</v>
      </c>
      <c r="M694" s="1" t="s">
        <v>38</v>
      </c>
      <c r="N694" t="s">
        <v>39</v>
      </c>
      <c r="O694" t="s">
        <v>39</v>
      </c>
      <c r="P694" t="s">
        <v>46</v>
      </c>
      <c r="Q694">
        <v>0</v>
      </c>
      <c r="R694">
        <v>0.61699555675238993</v>
      </c>
      <c r="S694">
        <v>0</v>
      </c>
      <c r="T694" s="1" t="s">
        <v>194</v>
      </c>
      <c r="U694">
        <v>0</v>
      </c>
      <c r="V694">
        <v>0</v>
      </c>
      <c r="W694">
        <v>0.93616125644417425</v>
      </c>
      <c r="X694">
        <v>0</v>
      </c>
      <c r="Y694" t="b">
        <v>0</v>
      </c>
      <c r="Z694" t="b">
        <v>0</v>
      </c>
      <c r="AA694" s="1" t="s">
        <v>66</v>
      </c>
      <c r="AB694" s="1" t="s">
        <v>66</v>
      </c>
      <c r="AC694" s="1" t="s">
        <v>73</v>
      </c>
      <c r="AD694" t="s">
        <v>66</v>
      </c>
    </row>
    <row r="695" spans="1:30" x14ac:dyDescent="0.25">
      <c r="A695">
        <v>36</v>
      </c>
      <c r="B695" s="1" t="s">
        <v>128</v>
      </c>
      <c r="C695" s="1" t="s">
        <v>382</v>
      </c>
      <c r="D695" s="1" t="s">
        <v>329</v>
      </c>
      <c r="E695" s="1" t="s">
        <v>32</v>
      </c>
      <c r="F695" s="1" t="s">
        <v>32</v>
      </c>
      <c r="G695" s="1" t="s">
        <v>199</v>
      </c>
      <c r="H695" s="1" t="s">
        <v>200</v>
      </c>
      <c r="I695" s="1" t="s">
        <v>191</v>
      </c>
      <c r="J695" s="1" t="s">
        <v>192</v>
      </c>
      <c r="K695">
        <v>116</v>
      </c>
      <c r="L695" s="1" t="s">
        <v>200</v>
      </c>
      <c r="M695" s="1" t="s">
        <v>38</v>
      </c>
      <c r="N695" t="s">
        <v>39</v>
      </c>
      <c r="O695" t="s">
        <v>39</v>
      </c>
      <c r="P695" t="s">
        <v>46</v>
      </c>
      <c r="Q695">
        <v>0</v>
      </c>
      <c r="R695">
        <v>0.62393232597184556</v>
      </c>
      <c r="S695">
        <v>0</v>
      </c>
      <c r="T695" s="1" t="s">
        <v>194</v>
      </c>
      <c r="U695">
        <v>0</v>
      </c>
      <c r="V695">
        <v>0</v>
      </c>
      <c r="W695">
        <v>0.93637719669657682</v>
      </c>
      <c r="X695">
        <v>0</v>
      </c>
      <c r="Y695" t="b">
        <v>0</v>
      </c>
      <c r="Z695" t="b">
        <v>0</v>
      </c>
      <c r="AA695" s="1" t="s">
        <v>66</v>
      </c>
      <c r="AB695" s="1" t="s">
        <v>66</v>
      </c>
      <c r="AC695" s="1" t="s">
        <v>73</v>
      </c>
      <c r="AD695" t="s">
        <v>66</v>
      </c>
    </row>
    <row r="696" spans="1:30" x14ac:dyDescent="0.25">
      <c r="A696">
        <v>36</v>
      </c>
      <c r="B696" s="1" t="s">
        <v>128</v>
      </c>
      <c r="C696" s="1" t="s">
        <v>129</v>
      </c>
      <c r="D696" s="1" t="s">
        <v>130</v>
      </c>
      <c r="E696" s="1" t="s">
        <v>32</v>
      </c>
      <c r="F696" s="1" t="s">
        <v>32</v>
      </c>
      <c r="G696" s="1" t="s">
        <v>199</v>
      </c>
      <c r="H696" s="1" t="s">
        <v>200</v>
      </c>
      <c r="I696" s="1" t="s">
        <v>191</v>
      </c>
      <c r="J696" s="1" t="s">
        <v>192</v>
      </c>
      <c r="K696">
        <v>116</v>
      </c>
      <c r="L696" s="1" t="s">
        <v>200</v>
      </c>
      <c r="M696" s="1" t="s">
        <v>38</v>
      </c>
      <c r="N696" t="s">
        <v>39</v>
      </c>
      <c r="O696" t="s">
        <v>39</v>
      </c>
      <c r="P696" t="s">
        <v>46</v>
      </c>
      <c r="Q696">
        <v>0</v>
      </c>
      <c r="R696">
        <v>0.62779656211235157</v>
      </c>
      <c r="S696">
        <v>0</v>
      </c>
      <c r="T696" s="1" t="s">
        <v>194</v>
      </c>
      <c r="U696">
        <v>0</v>
      </c>
      <c r="V696">
        <v>0</v>
      </c>
      <c r="W696">
        <v>0.93468076749227269</v>
      </c>
      <c r="X696">
        <v>0</v>
      </c>
      <c r="Y696" t="b">
        <v>0</v>
      </c>
      <c r="Z696" t="b">
        <v>0</v>
      </c>
      <c r="AA696" s="1" t="s">
        <v>66</v>
      </c>
      <c r="AB696" s="1" t="s">
        <v>66</v>
      </c>
      <c r="AC696" s="1" t="s">
        <v>73</v>
      </c>
      <c r="AD696" t="s">
        <v>66</v>
      </c>
    </row>
    <row r="697" spans="1:30" x14ac:dyDescent="0.25">
      <c r="A697">
        <v>36</v>
      </c>
      <c r="B697" s="1" t="s">
        <v>128</v>
      </c>
      <c r="C697" s="1" t="s">
        <v>383</v>
      </c>
      <c r="D697" s="1" t="s">
        <v>105</v>
      </c>
      <c r="E697" s="1" t="s">
        <v>32</v>
      </c>
      <c r="F697" s="1" t="s">
        <v>32</v>
      </c>
      <c r="G697" s="1" t="s">
        <v>199</v>
      </c>
      <c r="H697" s="1" t="s">
        <v>200</v>
      </c>
      <c r="I697" s="1" t="s">
        <v>191</v>
      </c>
      <c r="J697" s="1" t="s">
        <v>192</v>
      </c>
      <c r="K697">
        <v>116</v>
      </c>
      <c r="L697" s="1" t="s">
        <v>200</v>
      </c>
      <c r="M697" s="1" t="s">
        <v>38</v>
      </c>
      <c r="N697" t="s">
        <v>39</v>
      </c>
      <c r="O697" t="s">
        <v>39</v>
      </c>
      <c r="P697" t="s">
        <v>46</v>
      </c>
      <c r="Q697">
        <v>0</v>
      </c>
      <c r="R697">
        <v>0.61161841435877295</v>
      </c>
      <c r="S697">
        <v>0</v>
      </c>
      <c r="T697" s="1" t="s">
        <v>194</v>
      </c>
      <c r="U697">
        <v>0</v>
      </c>
      <c r="V697">
        <v>0</v>
      </c>
      <c r="W697">
        <v>0.93742058575417186</v>
      </c>
      <c r="X697">
        <v>0</v>
      </c>
      <c r="Y697" t="b">
        <v>0</v>
      </c>
      <c r="Z697" t="b">
        <v>0</v>
      </c>
      <c r="AA697" s="1" t="s">
        <v>66</v>
      </c>
      <c r="AB697" s="1" t="s">
        <v>66</v>
      </c>
      <c r="AC697" s="1" t="s">
        <v>73</v>
      </c>
      <c r="AD697" t="s">
        <v>66</v>
      </c>
    </row>
    <row r="698" spans="1:30" x14ac:dyDescent="0.25">
      <c r="A698">
        <v>37</v>
      </c>
      <c r="B698" s="1" t="s">
        <v>384</v>
      </c>
      <c r="C698" s="1" t="s">
        <v>385</v>
      </c>
      <c r="D698" s="1" t="s">
        <v>242</v>
      </c>
      <c r="E698" s="1" t="s">
        <v>32</v>
      </c>
      <c r="F698" s="1" t="s">
        <v>32</v>
      </c>
      <c r="G698" s="1" t="s">
        <v>199</v>
      </c>
      <c r="H698" s="1" t="s">
        <v>200</v>
      </c>
      <c r="I698" s="1" t="s">
        <v>191</v>
      </c>
      <c r="J698" s="1" t="s">
        <v>192</v>
      </c>
      <c r="K698">
        <v>116</v>
      </c>
      <c r="L698" s="1" t="s">
        <v>200</v>
      </c>
      <c r="M698" s="1" t="s">
        <v>38</v>
      </c>
      <c r="N698" t="s">
        <v>39</v>
      </c>
      <c r="O698" t="s">
        <v>39</v>
      </c>
      <c r="P698">
        <v>33100</v>
      </c>
      <c r="Q698">
        <v>0</v>
      </c>
      <c r="R698">
        <v>0.6915223100303951</v>
      </c>
      <c r="S698">
        <v>0</v>
      </c>
      <c r="T698" s="1" t="s">
        <v>194</v>
      </c>
      <c r="U698">
        <v>0</v>
      </c>
      <c r="V698">
        <v>1</v>
      </c>
      <c r="W698">
        <v>0.94034258164674744</v>
      </c>
      <c r="X698">
        <v>0</v>
      </c>
      <c r="Y698" t="b">
        <v>0</v>
      </c>
      <c r="Z698" t="b">
        <v>0</v>
      </c>
      <c r="AA698" s="1" t="s">
        <v>66</v>
      </c>
      <c r="AB698" s="1" t="s">
        <v>66</v>
      </c>
      <c r="AC698" s="1" t="s">
        <v>42</v>
      </c>
      <c r="AD698" t="s">
        <v>66</v>
      </c>
    </row>
    <row r="699" spans="1:30" x14ac:dyDescent="0.25">
      <c r="A699">
        <v>37</v>
      </c>
      <c r="B699" s="1" t="s">
        <v>384</v>
      </c>
      <c r="C699" s="1" t="s">
        <v>386</v>
      </c>
      <c r="D699" s="1" t="s">
        <v>387</v>
      </c>
      <c r="E699" s="1" t="s">
        <v>32</v>
      </c>
      <c r="F699" s="1" t="s">
        <v>32</v>
      </c>
      <c r="G699" s="1" t="s">
        <v>199</v>
      </c>
      <c r="H699" s="1" t="s">
        <v>200</v>
      </c>
      <c r="I699" s="1" t="s">
        <v>191</v>
      </c>
      <c r="J699" s="1" t="s">
        <v>192</v>
      </c>
      <c r="K699">
        <v>116</v>
      </c>
      <c r="L699" s="1" t="s">
        <v>200</v>
      </c>
      <c r="M699" s="1" t="s">
        <v>38</v>
      </c>
      <c r="N699" t="s">
        <v>39</v>
      </c>
      <c r="O699" t="s">
        <v>39</v>
      </c>
      <c r="P699">
        <v>1200</v>
      </c>
      <c r="Q699">
        <v>0</v>
      </c>
      <c r="R699">
        <v>0.75154405594405604</v>
      </c>
      <c r="S699">
        <v>0</v>
      </c>
      <c r="T699" s="1" t="s">
        <v>194</v>
      </c>
      <c r="U699">
        <v>0</v>
      </c>
      <c r="V699">
        <v>1</v>
      </c>
      <c r="W699">
        <v>0.94011277961343198</v>
      </c>
      <c r="X699">
        <v>0</v>
      </c>
      <c r="Y699" t="b">
        <v>0</v>
      </c>
      <c r="Z699" t="b">
        <v>0</v>
      </c>
      <c r="AA699" s="1" t="s">
        <v>66</v>
      </c>
      <c r="AB699" s="1" t="s">
        <v>66</v>
      </c>
      <c r="AC699" s="1" t="s">
        <v>42</v>
      </c>
      <c r="AD699" t="s">
        <v>66</v>
      </c>
    </row>
    <row r="700" spans="1:30" x14ac:dyDescent="0.25">
      <c r="A700">
        <v>37</v>
      </c>
      <c r="B700" s="1" t="s">
        <v>384</v>
      </c>
      <c r="C700" s="1" t="s">
        <v>388</v>
      </c>
      <c r="D700" s="1" t="s">
        <v>101</v>
      </c>
      <c r="E700" s="1" t="s">
        <v>32</v>
      </c>
      <c r="F700" s="1" t="s">
        <v>32</v>
      </c>
      <c r="G700" s="1" t="s">
        <v>199</v>
      </c>
      <c r="H700" s="1" t="s">
        <v>200</v>
      </c>
      <c r="I700" s="1" t="s">
        <v>191</v>
      </c>
      <c r="J700" s="1" t="s">
        <v>192</v>
      </c>
      <c r="K700">
        <v>116</v>
      </c>
      <c r="L700" s="1" t="s">
        <v>200</v>
      </c>
      <c r="M700" s="1" t="s">
        <v>38</v>
      </c>
      <c r="N700" t="s">
        <v>39</v>
      </c>
      <c r="O700" t="s">
        <v>39</v>
      </c>
      <c r="P700">
        <v>39100</v>
      </c>
      <c r="Q700">
        <v>0</v>
      </c>
      <c r="R700">
        <v>0.69174982492276005</v>
      </c>
      <c r="S700">
        <v>0</v>
      </c>
      <c r="T700" s="1" t="s">
        <v>194</v>
      </c>
      <c r="U700">
        <v>0</v>
      </c>
      <c r="V700">
        <v>1</v>
      </c>
      <c r="W700">
        <v>0.94034172309710606</v>
      </c>
      <c r="X700">
        <v>0</v>
      </c>
      <c r="Y700" t="b">
        <v>0</v>
      </c>
      <c r="Z700" t="b">
        <v>0</v>
      </c>
      <c r="AA700" s="1" t="s">
        <v>66</v>
      </c>
      <c r="AB700" s="1" t="s">
        <v>66</v>
      </c>
      <c r="AC700" s="1" t="s">
        <v>42</v>
      </c>
      <c r="AD700" t="s">
        <v>66</v>
      </c>
    </row>
    <row r="701" spans="1:30" x14ac:dyDescent="0.25">
      <c r="A701">
        <v>38</v>
      </c>
      <c r="B701" s="1" t="s">
        <v>389</v>
      </c>
      <c r="C701" s="1" t="s">
        <v>390</v>
      </c>
      <c r="D701" s="1" t="s">
        <v>105</v>
      </c>
      <c r="E701" s="1" t="s">
        <v>32</v>
      </c>
      <c r="F701" s="1" t="s">
        <v>32</v>
      </c>
      <c r="G701" s="1" t="s">
        <v>199</v>
      </c>
      <c r="H701" s="1" t="s">
        <v>200</v>
      </c>
      <c r="I701" s="1" t="s">
        <v>191</v>
      </c>
      <c r="J701" s="1" t="s">
        <v>192</v>
      </c>
      <c r="K701">
        <v>116</v>
      </c>
      <c r="L701" s="1" t="s">
        <v>200</v>
      </c>
      <c r="M701" s="1" t="s">
        <v>38</v>
      </c>
      <c r="N701" t="s">
        <v>39</v>
      </c>
      <c r="O701" t="s">
        <v>39</v>
      </c>
      <c r="P701">
        <v>49800</v>
      </c>
      <c r="Q701">
        <v>0</v>
      </c>
      <c r="R701">
        <v>0.772101308405169</v>
      </c>
      <c r="S701">
        <v>0</v>
      </c>
      <c r="T701" s="1" t="s">
        <v>194</v>
      </c>
      <c r="U701">
        <v>0</v>
      </c>
      <c r="V701">
        <v>0</v>
      </c>
      <c r="W701">
        <v>0.94341557945786936</v>
      </c>
      <c r="X701">
        <v>0</v>
      </c>
      <c r="Y701" t="b">
        <v>1</v>
      </c>
      <c r="Z701" t="b">
        <v>0</v>
      </c>
      <c r="AA701" s="1" t="s">
        <v>66</v>
      </c>
      <c r="AB701" s="1" t="s">
        <v>66</v>
      </c>
      <c r="AC701" s="1" t="s">
        <v>73</v>
      </c>
      <c r="AD701" t="s">
        <v>66</v>
      </c>
    </row>
    <row r="702" spans="1:30" x14ac:dyDescent="0.25">
      <c r="A702">
        <v>39</v>
      </c>
      <c r="B702" s="1" t="s">
        <v>151</v>
      </c>
      <c r="C702" s="1" t="s">
        <v>391</v>
      </c>
      <c r="D702" s="1" t="s">
        <v>114</v>
      </c>
      <c r="E702" s="1" t="s">
        <v>32</v>
      </c>
      <c r="F702" s="1" t="s">
        <v>32</v>
      </c>
      <c r="G702" s="1" t="s">
        <v>199</v>
      </c>
      <c r="H702" s="1" t="s">
        <v>200</v>
      </c>
      <c r="I702" s="1" t="s">
        <v>191</v>
      </c>
      <c r="J702" s="1" t="s">
        <v>192</v>
      </c>
      <c r="K702">
        <v>116</v>
      </c>
      <c r="L702" s="1" t="s">
        <v>200</v>
      </c>
      <c r="M702" s="1" t="s">
        <v>38</v>
      </c>
      <c r="N702" t="s">
        <v>39</v>
      </c>
      <c r="O702" t="s">
        <v>39</v>
      </c>
      <c r="P702">
        <v>500</v>
      </c>
      <c r="Q702">
        <v>0</v>
      </c>
      <c r="R702">
        <v>1.04</v>
      </c>
      <c r="S702">
        <v>0</v>
      </c>
      <c r="T702" s="1" t="s">
        <v>194</v>
      </c>
      <c r="U702">
        <v>0</v>
      </c>
      <c r="V702">
        <v>0</v>
      </c>
      <c r="W702">
        <v>0.90196078431372551</v>
      </c>
      <c r="X702">
        <v>0</v>
      </c>
      <c r="Y702" t="b">
        <v>1</v>
      </c>
      <c r="Z702" t="b">
        <v>0</v>
      </c>
      <c r="AA702" s="1" t="s">
        <v>66</v>
      </c>
      <c r="AB702" s="1" t="s">
        <v>66</v>
      </c>
      <c r="AC702" s="1" t="s">
        <v>73</v>
      </c>
      <c r="AD702" t="s">
        <v>66</v>
      </c>
    </row>
    <row r="703" spans="1:30" x14ac:dyDescent="0.25">
      <c r="A703">
        <v>39</v>
      </c>
      <c r="B703" s="1" t="s">
        <v>151</v>
      </c>
      <c r="C703" s="1" t="s">
        <v>392</v>
      </c>
      <c r="D703" s="1" t="s">
        <v>393</v>
      </c>
      <c r="E703" s="1" t="s">
        <v>32</v>
      </c>
      <c r="F703" s="1" t="s">
        <v>32</v>
      </c>
      <c r="G703" s="1" t="s">
        <v>199</v>
      </c>
      <c r="H703" s="1" t="s">
        <v>200</v>
      </c>
      <c r="I703" s="1" t="s">
        <v>191</v>
      </c>
      <c r="J703" s="1" t="s">
        <v>192</v>
      </c>
      <c r="K703">
        <v>116</v>
      </c>
      <c r="L703" s="1" t="s">
        <v>200</v>
      </c>
      <c r="M703" s="1" t="s">
        <v>38</v>
      </c>
      <c r="N703" t="s">
        <v>39</v>
      </c>
      <c r="O703" t="s">
        <v>39</v>
      </c>
      <c r="P703">
        <v>1700</v>
      </c>
      <c r="Q703">
        <v>0</v>
      </c>
      <c r="R703">
        <v>0.78139534883720929</v>
      </c>
      <c r="S703">
        <v>0</v>
      </c>
      <c r="T703" s="1" t="s">
        <v>194</v>
      </c>
      <c r="U703">
        <v>0</v>
      </c>
      <c r="V703">
        <v>0</v>
      </c>
      <c r="W703">
        <v>0.92167101827676245</v>
      </c>
      <c r="X703">
        <v>0</v>
      </c>
      <c r="Y703" t="b">
        <v>1</v>
      </c>
      <c r="Z703" t="b">
        <v>0</v>
      </c>
      <c r="AA703" s="1" t="s">
        <v>66</v>
      </c>
      <c r="AB703" s="1" t="s">
        <v>66</v>
      </c>
      <c r="AC703" s="1" t="s">
        <v>73</v>
      </c>
      <c r="AD703" t="s">
        <v>66</v>
      </c>
    </row>
    <row r="704" spans="1:30" x14ac:dyDescent="0.25">
      <c r="A704">
        <v>39</v>
      </c>
      <c r="B704" s="1" t="s">
        <v>151</v>
      </c>
      <c r="C704" s="1" t="s">
        <v>152</v>
      </c>
      <c r="D704" s="1" t="s">
        <v>71</v>
      </c>
      <c r="E704" s="1" t="s">
        <v>32</v>
      </c>
      <c r="F704" s="1" t="s">
        <v>32</v>
      </c>
      <c r="G704" s="1" t="s">
        <v>199</v>
      </c>
      <c r="H704" s="1" t="s">
        <v>200</v>
      </c>
      <c r="I704" s="1" t="s">
        <v>191</v>
      </c>
      <c r="J704" s="1" t="s">
        <v>192</v>
      </c>
      <c r="K704">
        <v>116</v>
      </c>
      <c r="L704" s="1" t="s">
        <v>200</v>
      </c>
      <c r="M704" s="1" t="s">
        <v>38</v>
      </c>
      <c r="N704" t="s">
        <v>39</v>
      </c>
      <c r="O704" t="s">
        <v>39</v>
      </c>
      <c r="P704">
        <v>2100</v>
      </c>
      <c r="Q704">
        <v>0</v>
      </c>
      <c r="R704">
        <v>0.73098301987360081</v>
      </c>
      <c r="S704">
        <v>0</v>
      </c>
      <c r="T704" s="1" t="s">
        <v>194</v>
      </c>
      <c r="U704">
        <v>0</v>
      </c>
      <c r="V704">
        <v>0</v>
      </c>
      <c r="W704">
        <v>0.93401662780979189</v>
      </c>
      <c r="X704">
        <v>0</v>
      </c>
      <c r="Y704" t="b">
        <v>1</v>
      </c>
      <c r="Z704" t="b">
        <v>0</v>
      </c>
      <c r="AA704" s="1" t="s">
        <v>66</v>
      </c>
      <c r="AB704" s="1" t="s">
        <v>66</v>
      </c>
      <c r="AC704" s="1" t="s">
        <v>73</v>
      </c>
      <c r="AD704" t="s">
        <v>66</v>
      </c>
    </row>
    <row r="705" spans="1:30" x14ac:dyDescent="0.25">
      <c r="A705">
        <v>39</v>
      </c>
      <c r="B705" s="1" t="s">
        <v>151</v>
      </c>
      <c r="C705" s="1" t="s">
        <v>395</v>
      </c>
      <c r="D705" s="1" t="s">
        <v>105</v>
      </c>
      <c r="E705" s="1" t="s">
        <v>32</v>
      </c>
      <c r="F705" s="1" t="s">
        <v>32</v>
      </c>
      <c r="G705" s="1" t="s">
        <v>199</v>
      </c>
      <c r="H705" s="1" t="s">
        <v>200</v>
      </c>
      <c r="I705" s="1" t="s">
        <v>191</v>
      </c>
      <c r="J705" s="1" t="s">
        <v>192</v>
      </c>
      <c r="K705">
        <v>116</v>
      </c>
      <c r="L705" s="1" t="s">
        <v>200</v>
      </c>
      <c r="M705" s="1" t="s">
        <v>38</v>
      </c>
      <c r="N705" t="s">
        <v>39</v>
      </c>
      <c r="O705" t="s">
        <v>39</v>
      </c>
      <c r="P705">
        <v>47400</v>
      </c>
      <c r="Q705">
        <v>0</v>
      </c>
      <c r="R705">
        <v>0.67533051677884692</v>
      </c>
      <c r="S705">
        <v>0</v>
      </c>
      <c r="T705" s="1" t="s">
        <v>194</v>
      </c>
      <c r="U705">
        <v>0</v>
      </c>
      <c r="V705">
        <v>0</v>
      </c>
      <c r="W705">
        <v>0.93959210286601913</v>
      </c>
      <c r="X705">
        <v>0</v>
      </c>
      <c r="Y705" t="b">
        <v>1</v>
      </c>
      <c r="Z705" t="b">
        <v>0</v>
      </c>
      <c r="AA705" s="1" t="s">
        <v>66</v>
      </c>
      <c r="AB705" s="1" t="s">
        <v>66</v>
      </c>
      <c r="AC705" s="1" t="s">
        <v>73</v>
      </c>
      <c r="AD705" t="s">
        <v>66</v>
      </c>
    </row>
    <row r="706" spans="1:30" x14ac:dyDescent="0.25">
      <c r="A706">
        <v>40</v>
      </c>
      <c r="B706" s="1" t="s">
        <v>103</v>
      </c>
      <c r="C706" s="1" t="s">
        <v>396</v>
      </c>
      <c r="D706" s="1" t="s">
        <v>376</v>
      </c>
      <c r="E706" s="1" t="s">
        <v>32</v>
      </c>
      <c r="F706" s="1" t="s">
        <v>32</v>
      </c>
      <c r="G706" s="1" t="s">
        <v>199</v>
      </c>
      <c r="H706" s="1" t="s">
        <v>200</v>
      </c>
      <c r="I706" s="1" t="s">
        <v>191</v>
      </c>
      <c r="J706" s="1" t="s">
        <v>192</v>
      </c>
      <c r="K706">
        <v>116</v>
      </c>
      <c r="L706" s="1" t="s">
        <v>200</v>
      </c>
      <c r="M706" s="1" t="s">
        <v>38</v>
      </c>
      <c r="N706" t="s">
        <v>39</v>
      </c>
      <c r="O706" t="s">
        <v>39</v>
      </c>
      <c r="P706">
        <v>178900</v>
      </c>
      <c r="Q706">
        <v>0</v>
      </c>
      <c r="R706">
        <v>0.85250058076715296</v>
      </c>
      <c r="S706">
        <v>0</v>
      </c>
      <c r="T706" s="1" t="s">
        <v>194</v>
      </c>
      <c r="U706">
        <v>0</v>
      </c>
      <c r="V706">
        <v>0</v>
      </c>
      <c r="W706">
        <v>0.94568353347031342</v>
      </c>
      <c r="X706">
        <v>0</v>
      </c>
      <c r="Y706" t="b">
        <v>0</v>
      </c>
      <c r="Z706" t="b">
        <v>0</v>
      </c>
      <c r="AA706" s="1" t="s">
        <v>66</v>
      </c>
      <c r="AB706" s="1" t="s">
        <v>66</v>
      </c>
      <c r="AC706" s="1" t="s">
        <v>73</v>
      </c>
      <c r="AD706" t="s">
        <v>66</v>
      </c>
    </row>
    <row r="707" spans="1:30" x14ac:dyDescent="0.25">
      <c r="A707">
        <v>40</v>
      </c>
      <c r="B707" s="1" t="s">
        <v>103</v>
      </c>
      <c r="C707" s="1" t="s">
        <v>104</v>
      </c>
      <c r="D707" s="1" t="s">
        <v>105</v>
      </c>
      <c r="E707" s="1" t="s">
        <v>32</v>
      </c>
      <c r="F707" s="1" t="s">
        <v>32</v>
      </c>
      <c r="G707" s="1" t="s">
        <v>199</v>
      </c>
      <c r="H707" s="1" t="s">
        <v>200</v>
      </c>
      <c r="I707" s="1" t="s">
        <v>191</v>
      </c>
      <c r="J707" s="1" t="s">
        <v>192</v>
      </c>
      <c r="K707">
        <v>116</v>
      </c>
      <c r="L707" s="1" t="s">
        <v>200</v>
      </c>
      <c r="M707" s="1" t="s">
        <v>38</v>
      </c>
      <c r="N707" t="s">
        <v>39</v>
      </c>
      <c r="O707" t="s">
        <v>39</v>
      </c>
      <c r="P707">
        <v>86800</v>
      </c>
      <c r="Q707">
        <v>0</v>
      </c>
      <c r="R707">
        <v>0.85120110737041266</v>
      </c>
      <c r="S707">
        <v>0</v>
      </c>
      <c r="T707" s="1" t="s">
        <v>194</v>
      </c>
      <c r="U707">
        <v>0</v>
      </c>
      <c r="V707">
        <v>0</v>
      </c>
      <c r="W707">
        <v>0.94589234117963028</v>
      </c>
      <c r="X707">
        <v>0</v>
      </c>
      <c r="Y707" t="b">
        <v>0</v>
      </c>
      <c r="Z707" t="b">
        <v>0</v>
      </c>
      <c r="AA707" s="1" t="s">
        <v>66</v>
      </c>
      <c r="AB707" s="1" t="s">
        <v>66</v>
      </c>
      <c r="AC707" s="1" t="s">
        <v>73</v>
      </c>
      <c r="AD707" t="s">
        <v>66</v>
      </c>
    </row>
    <row r="708" spans="1:30" x14ac:dyDescent="0.25">
      <c r="A708">
        <v>41</v>
      </c>
      <c r="B708" s="1" t="s">
        <v>397</v>
      </c>
      <c r="C708" s="1" t="s">
        <v>398</v>
      </c>
      <c r="D708" s="1" t="s">
        <v>399</v>
      </c>
      <c r="E708" s="1" t="s">
        <v>32</v>
      </c>
      <c r="F708" s="1" t="s">
        <v>32</v>
      </c>
      <c r="G708" s="1" t="s">
        <v>199</v>
      </c>
      <c r="H708" s="1" t="s">
        <v>200</v>
      </c>
      <c r="I708" s="1" t="s">
        <v>191</v>
      </c>
      <c r="J708" s="1" t="s">
        <v>192</v>
      </c>
      <c r="K708">
        <v>116</v>
      </c>
      <c r="L708" s="1" t="s">
        <v>200</v>
      </c>
      <c r="M708" s="1" t="s">
        <v>38</v>
      </c>
      <c r="N708" t="s">
        <v>39</v>
      </c>
      <c r="O708" t="s">
        <v>39</v>
      </c>
      <c r="P708" t="s">
        <v>46</v>
      </c>
      <c r="Q708">
        <v>0</v>
      </c>
      <c r="R708">
        <v>0.60878675714285713</v>
      </c>
      <c r="S708">
        <v>0</v>
      </c>
      <c r="T708" s="1" t="s">
        <v>194</v>
      </c>
      <c r="U708">
        <v>1</v>
      </c>
      <c r="V708">
        <v>1</v>
      </c>
      <c r="W708">
        <v>0.93784135805692725</v>
      </c>
      <c r="X708">
        <v>0</v>
      </c>
      <c r="Y708" t="b">
        <v>0</v>
      </c>
      <c r="Z708" t="b">
        <v>1</v>
      </c>
      <c r="AA708" s="1" t="s">
        <v>66</v>
      </c>
      <c r="AB708" s="1" t="s">
        <v>66</v>
      </c>
      <c r="AC708" s="1" t="s">
        <v>42</v>
      </c>
      <c r="AD708" t="s">
        <v>850</v>
      </c>
    </row>
    <row r="709" spans="1:30" x14ac:dyDescent="0.25">
      <c r="A709">
        <v>41</v>
      </c>
      <c r="B709" s="1" t="s">
        <v>397</v>
      </c>
      <c r="C709" s="1" t="s">
        <v>400</v>
      </c>
      <c r="D709" s="1" t="s">
        <v>303</v>
      </c>
      <c r="E709" s="1" t="s">
        <v>32</v>
      </c>
      <c r="F709" s="1" t="s">
        <v>32</v>
      </c>
      <c r="G709" s="1" t="s">
        <v>199</v>
      </c>
      <c r="H709" s="1" t="s">
        <v>200</v>
      </c>
      <c r="I709" s="1" t="s">
        <v>191</v>
      </c>
      <c r="J709" s="1" t="s">
        <v>192</v>
      </c>
      <c r="K709">
        <v>116</v>
      </c>
      <c r="L709" s="1" t="s">
        <v>200</v>
      </c>
      <c r="M709" s="1" t="s">
        <v>38</v>
      </c>
      <c r="N709" t="s">
        <v>39</v>
      </c>
      <c r="O709" t="s">
        <v>39</v>
      </c>
      <c r="P709" t="s">
        <v>46</v>
      </c>
      <c r="Q709">
        <v>0</v>
      </c>
      <c r="R709">
        <v>0.62021538461538461</v>
      </c>
      <c r="S709">
        <v>0</v>
      </c>
      <c r="T709" s="1" t="s">
        <v>194</v>
      </c>
      <c r="U709">
        <v>1</v>
      </c>
      <c r="V709">
        <v>1</v>
      </c>
      <c r="W709">
        <v>0.93827981085135881</v>
      </c>
      <c r="X709">
        <v>0</v>
      </c>
      <c r="Y709" t="b">
        <v>0</v>
      </c>
      <c r="Z709" t="b">
        <v>1</v>
      </c>
      <c r="AA709" s="1" t="s">
        <v>66</v>
      </c>
      <c r="AB709" s="1" t="s">
        <v>66</v>
      </c>
      <c r="AC709" s="1" t="s">
        <v>42</v>
      </c>
      <c r="AD709" t="s">
        <v>850</v>
      </c>
    </row>
    <row r="710" spans="1:30" x14ac:dyDescent="0.25">
      <c r="A710">
        <v>41</v>
      </c>
      <c r="B710" s="1" t="s">
        <v>397</v>
      </c>
      <c r="C710" s="1" t="s">
        <v>401</v>
      </c>
      <c r="D710" s="1" t="s">
        <v>101</v>
      </c>
      <c r="E710" s="1" t="s">
        <v>32</v>
      </c>
      <c r="F710" s="1" t="s">
        <v>32</v>
      </c>
      <c r="G710" s="1" t="s">
        <v>199</v>
      </c>
      <c r="H710" s="1" t="s">
        <v>200</v>
      </c>
      <c r="I710" s="1" t="s">
        <v>191</v>
      </c>
      <c r="J710" s="1" t="s">
        <v>192</v>
      </c>
      <c r="K710">
        <v>116</v>
      </c>
      <c r="L710" s="1" t="s">
        <v>200</v>
      </c>
      <c r="M710" s="1" t="s">
        <v>38</v>
      </c>
      <c r="N710" t="s">
        <v>39</v>
      </c>
      <c r="O710" t="s">
        <v>39</v>
      </c>
      <c r="P710" t="s">
        <v>46</v>
      </c>
      <c r="Q710">
        <v>0</v>
      </c>
      <c r="R710">
        <v>0.60890183887915938</v>
      </c>
      <c r="S710">
        <v>0</v>
      </c>
      <c r="T710" s="1" t="s">
        <v>194</v>
      </c>
      <c r="U710">
        <v>1</v>
      </c>
      <c r="V710">
        <v>1</v>
      </c>
      <c r="W710">
        <v>0.93784580414821017</v>
      </c>
      <c r="X710">
        <v>0</v>
      </c>
      <c r="Y710" t="b">
        <v>0</v>
      </c>
      <c r="Z710" t="b">
        <v>1</v>
      </c>
      <c r="AA710" s="1" t="s">
        <v>66</v>
      </c>
      <c r="AB710" s="1" t="s">
        <v>66</v>
      </c>
      <c r="AC710" s="1" t="s">
        <v>42</v>
      </c>
      <c r="AD710" t="s">
        <v>850</v>
      </c>
    </row>
    <row r="711" spans="1:30" x14ac:dyDescent="0.25">
      <c r="A711">
        <v>7</v>
      </c>
      <c r="B711" s="1" t="s">
        <v>29</v>
      </c>
      <c r="C711" s="1" t="s">
        <v>43</v>
      </c>
      <c r="D711" s="1" t="s">
        <v>44</v>
      </c>
      <c r="E711" s="1" t="s">
        <v>32</v>
      </c>
      <c r="F711" s="1" t="s">
        <v>32</v>
      </c>
      <c r="G711" s="1" t="s">
        <v>201</v>
      </c>
      <c r="H711" s="1" t="s">
        <v>202</v>
      </c>
      <c r="I711" s="1" t="s">
        <v>35</v>
      </c>
      <c r="J711" s="1" t="s">
        <v>36</v>
      </c>
      <c r="K711">
        <v>324</v>
      </c>
      <c r="L711" s="1" t="s">
        <v>499</v>
      </c>
      <c r="M711" s="1" t="s">
        <v>38</v>
      </c>
      <c r="N711" t="s">
        <v>39</v>
      </c>
      <c r="O711" t="s">
        <v>39</v>
      </c>
      <c r="P711" t="s">
        <v>46</v>
      </c>
      <c r="Q711">
        <v>0</v>
      </c>
      <c r="R711">
        <v>0.60882316575975093</v>
      </c>
      <c r="S711">
        <v>0</v>
      </c>
      <c r="T711" s="1" t="s">
        <v>40</v>
      </c>
      <c r="U711">
        <v>1</v>
      </c>
      <c r="V711">
        <v>1</v>
      </c>
      <c r="W711">
        <v>0.93783079843594719</v>
      </c>
      <c r="X711">
        <v>0</v>
      </c>
      <c r="Y711" t="b">
        <v>0</v>
      </c>
      <c r="Z711" t="b">
        <v>0</v>
      </c>
      <c r="AA711" s="1" t="s">
        <v>41</v>
      </c>
      <c r="AB711" s="1" t="s">
        <v>44</v>
      </c>
      <c r="AC711" s="1" t="s">
        <v>42</v>
      </c>
      <c r="AD711" t="s">
        <v>850</v>
      </c>
    </row>
    <row r="712" spans="1:30" x14ac:dyDescent="0.25">
      <c r="A712">
        <v>7</v>
      </c>
      <c r="B712" s="1" t="s">
        <v>29</v>
      </c>
      <c r="C712" s="1" t="s">
        <v>43</v>
      </c>
      <c r="D712" s="1" t="s">
        <v>44</v>
      </c>
      <c r="E712" s="1" t="s">
        <v>32</v>
      </c>
      <c r="F712" s="1" t="s">
        <v>32</v>
      </c>
      <c r="G712" s="1" t="s">
        <v>201</v>
      </c>
      <c r="H712" s="1" t="s">
        <v>202</v>
      </c>
      <c r="I712" s="1" t="s">
        <v>35</v>
      </c>
      <c r="J712" s="1" t="s">
        <v>36</v>
      </c>
      <c r="K712">
        <v>328</v>
      </c>
      <c r="L712" s="1" t="s">
        <v>500</v>
      </c>
      <c r="M712" s="1" t="s">
        <v>38</v>
      </c>
      <c r="N712" t="s">
        <v>39</v>
      </c>
      <c r="O712" t="s">
        <v>39</v>
      </c>
      <c r="P712">
        <v>7500</v>
      </c>
      <c r="Q712">
        <v>0</v>
      </c>
      <c r="R712">
        <v>0.60882316575975093</v>
      </c>
      <c r="S712">
        <v>12066.173743198133</v>
      </c>
      <c r="T712" s="1" t="s">
        <v>40</v>
      </c>
      <c r="U712">
        <v>1</v>
      </c>
      <c r="V712">
        <v>1</v>
      </c>
      <c r="W712">
        <v>0.93783079843594719</v>
      </c>
      <c r="X712">
        <v>11316.029355650366</v>
      </c>
      <c r="Y712" t="b">
        <v>0</v>
      </c>
      <c r="Z712" t="b">
        <v>0</v>
      </c>
      <c r="AA712" s="1" t="s">
        <v>41</v>
      </c>
      <c r="AB712" s="1" t="s">
        <v>44</v>
      </c>
      <c r="AC712" s="1" t="s">
        <v>42</v>
      </c>
      <c r="AD712" t="s">
        <v>850</v>
      </c>
    </row>
    <row r="713" spans="1:30" x14ac:dyDescent="0.25">
      <c r="A713">
        <v>7</v>
      </c>
      <c r="B713" s="1" t="s">
        <v>29</v>
      </c>
      <c r="C713" s="1" t="s">
        <v>43</v>
      </c>
      <c r="D713" s="1" t="s">
        <v>44</v>
      </c>
      <c r="E713" s="1" t="s">
        <v>32</v>
      </c>
      <c r="F713" s="1" t="s">
        <v>32</v>
      </c>
      <c r="G713" s="1" t="s">
        <v>201</v>
      </c>
      <c r="H713" s="1" t="s">
        <v>202</v>
      </c>
      <c r="I713" s="1" t="s">
        <v>35</v>
      </c>
      <c r="J713" s="1" t="s">
        <v>36</v>
      </c>
      <c r="K713">
        <v>327</v>
      </c>
      <c r="L713" s="1" t="s">
        <v>501</v>
      </c>
      <c r="M713" s="1" t="s">
        <v>38</v>
      </c>
      <c r="N713" t="s">
        <v>39</v>
      </c>
      <c r="O713" t="s">
        <v>39</v>
      </c>
      <c r="P713" t="s">
        <v>46</v>
      </c>
      <c r="Q713">
        <v>0</v>
      </c>
      <c r="R713">
        <v>0.60882316575975093</v>
      </c>
      <c r="S713">
        <v>0</v>
      </c>
      <c r="T713" s="1" t="s">
        <v>40</v>
      </c>
      <c r="U713">
        <v>1</v>
      </c>
      <c r="V713">
        <v>1</v>
      </c>
      <c r="W713">
        <v>0.93783079843594719</v>
      </c>
      <c r="X713">
        <v>0</v>
      </c>
      <c r="Y713" t="b">
        <v>0</v>
      </c>
      <c r="Z713" t="b">
        <v>0</v>
      </c>
      <c r="AA713" s="1" t="s">
        <v>41</v>
      </c>
      <c r="AB713" s="1" t="s">
        <v>44</v>
      </c>
      <c r="AC713" s="1" t="s">
        <v>42</v>
      </c>
      <c r="AD713" t="s">
        <v>850</v>
      </c>
    </row>
    <row r="714" spans="1:30" x14ac:dyDescent="0.25">
      <c r="A714">
        <v>7</v>
      </c>
      <c r="B714" s="1" t="s">
        <v>29</v>
      </c>
      <c r="C714" s="1" t="s">
        <v>43</v>
      </c>
      <c r="D714" s="1" t="s">
        <v>44</v>
      </c>
      <c r="E714" s="1" t="s">
        <v>32</v>
      </c>
      <c r="F714" s="1" t="s">
        <v>32</v>
      </c>
      <c r="G714" s="1" t="s">
        <v>201</v>
      </c>
      <c r="H714" s="1" t="s">
        <v>202</v>
      </c>
      <c r="I714" s="1" t="s">
        <v>35</v>
      </c>
      <c r="J714" s="1" t="s">
        <v>36</v>
      </c>
      <c r="K714">
        <v>326</v>
      </c>
      <c r="L714" s="1" t="s">
        <v>502</v>
      </c>
      <c r="M714" s="1" t="s">
        <v>38</v>
      </c>
      <c r="N714" t="s">
        <v>39</v>
      </c>
      <c r="O714" t="s">
        <v>39</v>
      </c>
      <c r="P714" t="s">
        <v>46</v>
      </c>
      <c r="Q714">
        <v>0</v>
      </c>
      <c r="R714">
        <v>0.60882316575975093</v>
      </c>
      <c r="S714">
        <v>0</v>
      </c>
      <c r="T714" s="1" t="s">
        <v>40</v>
      </c>
      <c r="U714">
        <v>1</v>
      </c>
      <c r="V714">
        <v>1</v>
      </c>
      <c r="W714">
        <v>0.93783079843594719</v>
      </c>
      <c r="X714">
        <v>0</v>
      </c>
      <c r="Y714" t="b">
        <v>0</v>
      </c>
      <c r="Z714" t="b">
        <v>0</v>
      </c>
      <c r="AA714" s="1" t="s">
        <v>41</v>
      </c>
      <c r="AB714" s="1" t="s">
        <v>44</v>
      </c>
      <c r="AC714" s="1" t="s">
        <v>42</v>
      </c>
      <c r="AD714" t="s">
        <v>850</v>
      </c>
    </row>
    <row r="715" spans="1:30" x14ac:dyDescent="0.25">
      <c r="A715">
        <v>7</v>
      </c>
      <c r="B715" s="1" t="s">
        <v>29</v>
      </c>
      <c r="C715" s="1" t="s">
        <v>43</v>
      </c>
      <c r="D715" s="1" t="s">
        <v>44</v>
      </c>
      <c r="E715" s="1" t="s">
        <v>32</v>
      </c>
      <c r="F715" s="1" t="s">
        <v>32</v>
      </c>
      <c r="G715" s="1" t="s">
        <v>201</v>
      </c>
      <c r="H715" s="1" t="s">
        <v>202</v>
      </c>
      <c r="I715" s="1" t="s">
        <v>35</v>
      </c>
      <c r="J715" s="1" t="s">
        <v>36</v>
      </c>
      <c r="K715">
        <v>320</v>
      </c>
      <c r="L715" s="1" t="s">
        <v>503</v>
      </c>
      <c r="M715" s="1" t="s">
        <v>38</v>
      </c>
      <c r="N715" t="s">
        <v>39</v>
      </c>
      <c r="O715" t="s">
        <v>39</v>
      </c>
      <c r="P715">
        <v>5000</v>
      </c>
      <c r="Q715">
        <v>0</v>
      </c>
      <c r="R715">
        <v>0.60882316575975093</v>
      </c>
      <c r="S715">
        <v>8044.1158287987546</v>
      </c>
      <c r="T715" s="1" t="s">
        <v>40</v>
      </c>
      <c r="U715">
        <v>1</v>
      </c>
      <c r="V715">
        <v>1</v>
      </c>
      <c r="W715">
        <v>0.93783079843594719</v>
      </c>
      <c r="X715">
        <v>7544.0195704335774</v>
      </c>
      <c r="Y715" t="b">
        <v>0</v>
      </c>
      <c r="Z715" t="b">
        <v>0</v>
      </c>
      <c r="AA715" s="1" t="s">
        <v>41</v>
      </c>
      <c r="AB715" s="1" t="s">
        <v>44</v>
      </c>
      <c r="AC715" s="1" t="s">
        <v>42</v>
      </c>
      <c r="AD715" t="s">
        <v>850</v>
      </c>
    </row>
    <row r="716" spans="1:30" x14ac:dyDescent="0.25">
      <c r="A716">
        <v>26</v>
      </c>
      <c r="B716" s="1" t="s">
        <v>99</v>
      </c>
      <c r="C716" s="1" t="s">
        <v>338</v>
      </c>
      <c r="D716" s="1" t="s">
        <v>339</v>
      </c>
      <c r="E716" s="1" t="s">
        <v>32</v>
      </c>
      <c r="F716" s="1" t="s">
        <v>32</v>
      </c>
      <c r="G716" s="1" t="s">
        <v>201</v>
      </c>
      <c r="H716" s="1" t="s">
        <v>202</v>
      </c>
      <c r="I716" s="1" t="s">
        <v>35</v>
      </c>
      <c r="J716" s="1" t="s">
        <v>36</v>
      </c>
      <c r="K716">
        <v>224</v>
      </c>
      <c r="L716" s="1" t="s">
        <v>504</v>
      </c>
      <c r="M716" s="1" t="s">
        <v>38</v>
      </c>
      <c r="N716" t="s">
        <v>39</v>
      </c>
      <c r="O716" t="s">
        <v>39</v>
      </c>
      <c r="P716">
        <v>10000</v>
      </c>
      <c r="Q716">
        <v>0</v>
      </c>
      <c r="R716">
        <v>1.1367501006036216</v>
      </c>
      <c r="S716">
        <v>21367.501006036215</v>
      </c>
      <c r="T716" s="1" t="s">
        <v>40</v>
      </c>
      <c r="U716">
        <v>0</v>
      </c>
      <c r="V716">
        <v>0</v>
      </c>
      <c r="W716">
        <v>0.95291746016440471</v>
      </c>
      <c r="X716">
        <v>20361.464788732392</v>
      </c>
      <c r="Y716" t="b">
        <v>0</v>
      </c>
      <c r="Z716" t="b">
        <v>0</v>
      </c>
      <c r="AA716" s="1" t="s">
        <v>66</v>
      </c>
      <c r="AB716" s="1" t="s">
        <v>66</v>
      </c>
      <c r="AC716" s="1" t="s">
        <v>73</v>
      </c>
      <c r="AD716" t="s">
        <v>66</v>
      </c>
    </row>
    <row r="717" spans="1:30" x14ac:dyDescent="0.25">
      <c r="A717">
        <v>26</v>
      </c>
      <c r="B717" s="1" t="s">
        <v>99</v>
      </c>
      <c r="C717" s="1" t="s">
        <v>337</v>
      </c>
      <c r="D717" s="1" t="s">
        <v>242</v>
      </c>
      <c r="E717" s="1" t="s">
        <v>32</v>
      </c>
      <c r="F717" s="1" t="s">
        <v>32</v>
      </c>
      <c r="G717" s="1" t="s">
        <v>201</v>
      </c>
      <c r="H717" s="1" t="s">
        <v>202</v>
      </c>
      <c r="I717" s="1" t="s">
        <v>35</v>
      </c>
      <c r="J717" s="1" t="s">
        <v>36</v>
      </c>
      <c r="K717">
        <v>223</v>
      </c>
      <c r="L717" s="1" t="s">
        <v>505</v>
      </c>
      <c r="M717" s="1" t="s">
        <v>38</v>
      </c>
      <c r="N717" t="s">
        <v>39</v>
      </c>
      <c r="O717" t="s">
        <v>39</v>
      </c>
      <c r="P717">
        <v>5000</v>
      </c>
      <c r="Q717">
        <v>0</v>
      </c>
      <c r="R717">
        <v>1.1022362799263352</v>
      </c>
      <c r="S717">
        <v>10511.181399631674</v>
      </c>
      <c r="T717" s="1" t="s">
        <v>40</v>
      </c>
      <c r="U717">
        <v>0</v>
      </c>
      <c r="V717">
        <v>0</v>
      </c>
      <c r="W717">
        <v>0.95181838720723866</v>
      </c>
      <c r="X717">
        <v>10004.735727440146</v>
      </c>
      <c r="Y717" t="b">
        <v>0</v>
      </c>
      <c r="Z717" t="b">
        <v>0</v>
      </c>
      <c r="AA717" s="1" t="s">
        <v>66</v>
      </c>
      <c r="AB717" s="1" t="s">
        <v>66</v>
      </c>
      <c r="AC717" s="1" t="s">
        <v>73</v>
      </c>
      <c r="AD717" t="s">
        <v>66</v>
      </c>
    </row>
    <row r="718" spans="1:30" x14ac:dyDescent="0.25">
      <c r="A718">
        <v>7</v>
      </c>
      <c r="B718" s="1" t="s">
        <v>29</v>
      </c>
      <c r="C718" s="1" t="s">
        <v>43</v>
      </c>
      <c r="D718" s="1" t="s">
        <v>44</v>
      </c>
      <c r="E718" s="1" t="s">
        <v>32</v>
      </c>
      <c r="F718" s="1" t="s">
        <v>32</v>
      </c>
      <c r="G718" s="1" t="s">
        <v>201</v>
      </c>
      <c r="H718" s="1" t="s">
        <v>202</v>
      </c>
      <c r="I718" s="1" t="s">
        <v>35</v>
      </c>
      <c r="J718" s="1" t="s">
        <v>36</v>
      </c>
      <c r="K718">
        <v>364</v>
      </c>
      <c r="L718" s="1" t="s">
        <v>506</v>
      </c>
      <c r="M718" s="1" t="s">
        <v>38</v>
      </c>
      <c r="N718" t="s">
        <v>39</v>
      </c>
      <c r="O718" t="s">
        <v>39</v>
      </c>
      <c r="P718">
        <v>20000</v>
      </c>
      <c r="Q718">
        <v>0</v>
      </c>
      <c r="R718">
        <v>0.60882316575975093</v>
      </c>
      <c r="S718">
        <v>32176.463315195018</v>
      </c>
      <c r="T718" s="1" t="s">
        <v>40</v>
      </c>
      <c r="U718">
        <v>1</v>
      </c>
      <c r="V718">
        <v>1</v>
      </c>
      <c r="W718">
        <v>0.93783079843594719</v>
      </c>
      <c r="X718">
        <v>30176.07828173431</v>
      </c>
      <c r="Y718" t="b">
        <v>0</v>
      </c>
      <c r="Z718" t="b">
        <v>0</v>
      </c>
      <c r="AA718" s="1" t="s">
        <v>41</v>
      </c>
      <c r="AB718" s="1" t="s">
        <v>44</v>
      </c>
      <c r="AC718" s="1" t="s">
        <v>42</v>
      </c>
      <c r="AD718" t="s">
        <v>850</v>
      </c>
    </row>
    <row r="719" spans="1:30" x14ac:dyDescent="0.25">
      <c r="A719">
        <v>1</v>
      </c>
      <c r="B719" s="1" t="s">
        <v>184</v>
      </c>
      <c r="C719" s="1" t="s">
        <v>185</v>
      </c>
      <c r="D719" s="1" t="s">
        <v>186</v>
      </c>
      <c r="E719" s="1" t="s">
        <v>481</v>
      </c>
      <c r="F719" s="1" t="s">
        <v>482</v>
      </c>
      <c r="G719" s="1" t="s">
        <v>442</v>
      </c>
      <c r="H719" s="1" t="s">
        <v>443</v>
      </c>
      <c r="I719" s="1" t="s">
        <v>160</v>
      </c>
      <c r="J719" s="1" t="s">
        <v>161</v>
      </c>
      <c r="K719">
        <v>143</v>
      </c>
      <c r="L719" s="1" t="s">
        <v>507</v>
      </c>
      <c r="M719" s="1" t="s">
        <v>441</v>
      </c>
      <c r="N719">
        <v>350</v>
      </c>
      <c r="O719">
        <v>35</v>
      </c>
      <c r="P719">
        <v>12250</v>
      </c>
      <c r="Q719">
        <v>19724.317701625758</v>
      </c>
      <c r="R719">
        <v>0.61014838380618419</v>
      </c>
      <c r="S719">
        <v>19724.317701625758</v>
      </c>
      <c r="T719" s="1" t="s">
        <v>40</v>
      </c>
      <c r="U719">
        <v>1</v>
      </c>
      <c r="V719">
        <v>1</v>
      </c>
      <c r="W719">
        <v>0.93783452893108565</v>
      </c>
      <c r="X719">
        <v>18498.146200191266</v>
      </c>
      <c r="Y719" t="b">
        <v>0</v>
      </c>
      <c r="Z719" t="b">
        <v>0</v>
      </c>
      <c r="AA719" s="1" t="s">
        <v>54</v>
      </c>
      <c r="AB719" s="1" t="s">
        <v>483</v>
      </c>
      <c r="AC719" s="1" t="s">
        <v>42</v>
      </c>
      <c r="AD719" t="s">
        <v>850</v>
      </c>
    </row>
    <row r="720" spans="1:30" x14ac:dyDescent="0.25">
      <c r="A720">
        <v>23</v>
      </c>
      <c r="B720" s="1" t="s">
        <v>178</v>
      </c>
      <c r="C720" s="1" t="s">
        <v>179</v>
      </c>
      <c r="D720" s="1" t="s">
        <v>180</v>
      </c>
      <c r="E720" s="1" t="s">
        <v>32</v>
      </c>
      <c r="F720" s="1" t="s">
        <v>32</v>
      </c>
      <c r="G720" s="1" t="s">
        <v>201</v>
      </c>
      <c r="H720" s="1" t="s">
        <v>202</v>
      </c>
      <c r="I720" s="1" t="s">
        <v>35</v>
      </c>
      <c r="J720" s="1" t="s">
        <v>36</v>
      </c>
      <c r="K720">
        <v>137</v>
      </c>
      <c r="L720" s="1" t="s">
        <v>508</v>
      </c>
      <c r="M720" s="1" t="s">
        <v>38</v>
      </c>
      <c r="N720" t="s">
        <v>39</v>
      </c>
      <c r="O720" t="s">
        <v>39</v>
      </c>
      <c r="P720">
        <v>500</v>
      </c>
      <c r="Q720">
        <v>0</v>
      </c>
      <c r="R720">
        <v>0.87723044776119408</v>
      </c>
      <c r="S720">
        <v>938.615223880597</v>
      </c>
      <c r="T720" s="1" t="s">
        <v>40</v>
      </c>
      <c r="U720">
        <v>0</v>
      </c>
      <c r="V720">
        <v>0</v>
      </c>
      <c r="W720">
        <v>0.94434481282524496</v>
      </c>
      <c r="X720">
        <v>886.3764179104478</v>
      </c>
      <c r="Y720" t="b">
        <v>0</v>
      </c>
      <c r="Z720" t="b">
        <v>0</v>
      </c>
      <c r="AA720" s="1" t="s">
        <v>66</v>
      </c>
      <c r="AB720" s="1" t="s">
        <v>66</v>
      </c>
      <c r="AC720" s="1" t="s">
        <v>73</v>
      </c>
      <c r="AD720" t="s">
        <v>66</v>
      </c>
    </row>
    <row r="721" spans="1:30" x14ac:dyDescent="0.25">
      <c r="A721">
        <v>1</v>
      </c>
      <c r="B721" s="1" t="s">
        <v>184</v>
      </c>
      <c r="C721" s="1" t="s">
        <v>185</v>
      </c>
      <c r="D721" s="1" t="s">
        <v>186</v>
      </c>
      <c r="E721" s="1" t="s">
        <v>481</v>
      </c>
      <c r="F721" s="1" t="s">
        <v>482</v>
      </c>
      <c r="G721" s="1" t="s">
        <v>213</v>
      </c>
      <c r="H721" s="1" t="s">
        <v>214</v>
      </c>
      <c r="I721" s="1" t="s">
        <v>91</v>
      </c>
      <c r="J721" s="1" t="s">
        <v>92</v>
      </c>
      <c r="K721">
        <v>9</v>
      </c>
      <c r="L721" s="1" t="s">
        <v>509</v>
      </c>
      <c r="M721" s="1" t="s">
        <v>441</v>
      </c>
      <c r="N721">
        <v>600</v>
      </c>
      <c r="O721">
        <v>1000</v>
      </c>
      <c r="P721">
        <v>600000</v>
      </c>
      <c r="Q721">
        <v>966089.03028371057</v>
      </c>
      <c r="R721">
        <v>0.61014838380618419</v>
      </c>
      <c r="S721">
        <v>966089.03028371057</v>
      </c>
      <c r="T721" s="1" t="s">
        <v>40</v>
      </c>
      <c r="U721">
        <v>1</v>
      </c>
      <c r="V721">
        <v>1</v>
      </c>
      <c r="W721">
        <v>0.93783452893108565</v>
      </c>
      <c r="X721">
        <v>906031.65062161302</v>
      </c>
      <c r="Y721" t="b">
        <v>0</v>
      </c>
      <c r="Z721" t="b">
        <v>1</v>
      </c>
      <c r="AA721" s="1" t="s">
        <v>54</v>
      </c>
      <c r="AB721" s="1" t="s">
        <v>483</v>
      </c>
      <c r="AC721" s="1" t="s">
        <v>42</v>
      </c>
      <c r="AD721" t="s">
        <v>850</v>
      </c>
    </row>
    <row r="722" spans="1:30" x14ac:dyDescent="0.25">
      <c r="A722">
        <v>10</v>
      </c>
      <c r="B722" s="1" t="s">
        <v>168</v>
      </c>
      <c r="C722" s="1" t="s">
        <v>243</v>
      </c>
      <c r="D722" s="1" t="s">
        <v>244</v>
      </c>
      <c r="E722" s="1" t="s">
        <v>32</v>
      </c>
      <c r="F722" s="1" t="s">
        <v>32</v>
      </c>
      <c r="G722" s="1" t="s">
        <v>201</v>
      </c>
      <c r="H722" s="1" t="s">
        <v>202</v>
      </c>
      <c r="I722" s="1" t="s">
        <v>35</v>
      </c>
      <c r="J722" s="1" t="s">
        <v>36</v>
      </c>
      <c r="K722">
        <v>43</v>
      </c>
      <c r="L722" s="1" t="s">
        <v>510</v>
      </c>
      <c r="M722" s="1" t="s">
        <v>38</v>
      </c>
      <c r="N722" t="s">
        <v>39</v>
      </c>
      <c r="O722" t="s">
        <v>39</v>
      </c>
      <c r="P722">
        <v>16500</v>
      </c>
      <c r="Q722">
        <v>0</v>
      </c>
      <c r="R722">
        <v>0.61520154269972449</v>
      </c>
      <c r="S722">
        <v>26650.825454545455</v>
      </c>
      <c r="T722" s="1" t="s">
        <v>40</v>
      </c>
      <c r="U722">
        <v>0</v>
      </c>
      <c r="V722">
        <v>1</v>
      </c>
      <c r="W722">
        <v>0.9368943305457228</v>
      </c>
      <c r="X722">
        <v>24969.007272727271</v>
      </c>
      <c r="Y722" t="b">
        <v>1</v>
      </c>
      <c r="Z722" t="b">
        <v>0</v>
      </c>
      <c r="AA722" s="1" t="s">
        <v>66</v>
      </c>
      <c r="AB722" s="1" t="s">
        <v>66</v>
      </c>
      <c r="AC722" s="1" t="s">
        <v>42</v>
      </c>
      <c r="AD722" t="s">
        <v>66</v>
      </c>
    </row>
    <row r="723" spans="1:30" x14ac:dyDescent="0.25">
      <c r="A723">
        <v>10</v>
      </c>
      <c r="B723" s="1" t="s">
        <v>168</v>
      </c>
      <c r="C723" s="1" t="s">
        <v>169</v>
      </c>
      <c r="D723" s="1" t="s">
        <v>170</v>
      </c>
      <c r="E723" s="1" t="s">
        <v>32</v>
      </c>
      <c r="F723" s="1" t="s">
        <v>32</v>
      </c>
      <c r="G723" s="1" t="s">
        <v>201</v>
      </c>
      <c r="H723" s="1" t="s">
        <v>202</v>
      </c>
      <c r="I723" s="1" t="s">
        <v>35</v>
      </c>
      <c r="J723" s="1" t="s">
        <v>36</v>
      </c>
      <c r="K723">
        <v>43</v>
      </c>
      <c r="L723" s="1" t="s">
        <v>510</v>
      </c>
      <c r="M723" s="1" t="s">
        <v>38</v>
      </c>
      <c r="N723" t="s">
        <v>39</v>
      </c>
      <c r="O723" t="s">
        <v>39</v>
      </c>
      <c r="P723">
        <v>10000</v>
      </c>
      <c r="Q723">
        <v>0</v>
      </c>
      <c r="R723">
        <v>0.6461731914893617</v>
      </c>
      <c r="S723">
        <v>16461.731914893619</v>
      </c>
      <c r="T723" s="1" t="s">
        <v>40</v>
      </c>
      <c r="U723">
        <v>0</v>
      </c>
      <c r="V723">
        <v>1</v>
      </c>
      <c r="W723">
        <v>0.93537558546488353</v>
      </c>
      <c r="X723">
        <v>15397.902127659576</v>
      </c>
      <c r="Y723" t="b">
        <v>1</v>
      </c>
      <c r="Z723" t="b">
        <v>0</v>
      </c>
      <c r="AA723" s="1" t="s">
        <v>66</v>
      </c>
      <c r="AB723" s="1" t="s">
        <v>66</v>
      </c>
      <c r="AC723" s="1" t="s">
        <v>42</v>
      </c>
      <c r="AD723" t="s">
        <v>66</v>
      </c>
    </row>
    <row r="724" spans="1:30" x14ac:dyDescent="0.25">
      <c r="A724">
        <v>11</v>
      </c>
      <c r="B724" s="1" t="s">
        <v>58</v>
      </c>
      <c r="C724" s="1" t="s">
        <v>171</v>
      </c>
      <c r="D724" s="1" t="s">
        <v>172</v>
      </c>
      <c r="E724" s="1" t="s">
        <v>32</v>
      </c>
      <c r="F724" s="1" t="s">
        <v>32</v>
      </c>
      <c r="G724" s="1" t="s">
        <v>201</v>
      </c>
      <c r="H724" s="1" t="s">
        <v>202</v>
      </c>
      <c r="I724" s="1" t="s">
        <v>35</v>
      </c>
      <c r="J724" s="1" t="s">
        <v>36</v>
      </c>
      <c r="K724">
        <v>57</v>
      </c>
      <c r="L724" s="1" t="s">
        <v>511</v>
      </c>
      <c r="M724" s="1" t="s">
        <v>38</v>
      </c>
      <c r="N724" t="s">
        <v>39</v>
      </c>
      <c r="O724" t="s">
        <v>39</v>
      </c>
      <c r="P724">
        <v>7650</v>
      </c>
      <c r="Q724">
        <v>0</v>
      </c>
      <c r="R724">
        <v>0.63532828685258969</v>
      </c>
      <c r="S724">
        <v>12510.26139442231</v>
      </c>
      <c r="T724" s="1" t="s">
        <v>40</v>
      </c>
      <c r="U724">
        <v>1</v>
      </c>
      <c r="V724">
        <v>1</v>
      </c>
      <c r="W724">
        <v>0.93503341150438091</v>
      </c>
      <c r="X724">
        <v>11697.512390438245</v>
      </c>
      <c r="Y724" t="b">
        <v>0</v>
      </c>
      <c r="Z724" t="b">
        <v>0</v>
      </c>
      <c r="AA724" s="1" t="s">
        <v>54</v>
      </c>
      <c r="AB724" s="1" t="s">
        <v>173</v>
      </c>
      <c r="AC724" s="1" t="s">
        <v>42</v>
      </c>
      <c r="AD724" t="s">
        <v>850</v>
      </c>
    </row>
    <row r="725" spans="1:30" x14ac:dyDescent="0.25">
      <c r="A725">
        <v>12</v>
      </c>
      <c r="B725" s="1" t="s">
        <v>63</v>
      </c>
      <c r="C725" s="1" t="s">
        <v>276</v>
      </c>
      <c r="D725" s="1" t="s">
        <v>277</v>
      </c>
      <c r="E725" s="1" t="s">
        <v>32</v>
      </c>
      <c r="F725" s="1" t="s">
        <v>32</v>
      </c>
      <c r="G725" s="1" t="s">
        <v>201</v>
      </c>
      <c r="H725" s="1" t="s">
        <v>202</v>
      </c>
      <c r="I725" s="1" t="s">
        <v>35</v>
      </c>
      <c r="J725" s="1" t="s">
        <v>36</v>
      </c>
      <c r="K725">
        <v>57</v>
      </c>
      <c r="L725" s="1" t="s">
        <v>511</v>
      </c>
      <c r="M725" s="1" t="s">
        <v>38</v>
      </c>
      <c r="N725" t="s">
        <v>39</v>
      </c>
      <c r="O725" t="s">
        <v>39</v>
      </c>
      <c r="P725">
        <v>4200</v>
      </c>
      <c r="Q725">
        <v>0</v>
      </c>
      <c r="R725">
        <v>0.62367148381844084</v>
      </c>
      <c r="S725">
        <v>6819.4202320374507</v>
      </c>
      <c r="T725" s="1" t="s">
        <v>40</v>
      </c>
      <c r="U725">
        <v>0</v>
      </c>
      <c r="V725">
        <v>1</v>
      </c>
      <c r="W725">
        <v>0.93732056444586742</v>
      </c>
      <c r="X725">
        <v>6391.9828210869118</v>
      </c>
      <c r="Y725" t="b">
        <v>0</v>
      </c>
      <c r="Z725" t="b">
        <v>0</v>
      </c>
      <c r="AA725" s="1" t="s">
        <v>66</v>
      </c>
      <c r="AB725" s="1" t="s">
        <v>66</v>
      </c>
      <c r="AC725" s="1" t="s">
        <v>42</v>
      </c>
      <c r="AD725" t="s">
        <v>66</v>
      </c>
    </row>
    <row r="726" spans="1:30" x14ac:dyDescent="0.25">
      <c r="A726">
        <v>12</v>
      </c>
      <c r="B726" s="1" t="s">
        <v>63</v>
      </c>
      <c r="C726" s="1" t="s">
        <v>174</v>
      </c>
      <c r="D726" s="1" t="s">
        <v>175</v>
      </c>
      <c r="E726" s="1" t="s">
        <v>32</v>
      </c>
      <c r="F726" s="1" t="s">
        <v>32</v>
      </c>
      <c r="G726" s="1" t="s">
        <v>201</v>
      </c>
      <c r="H726" s="1" t="s">
        <v>202</v>
      </c>
      <c r="I726" s="1" t="s">
        <v>35</v>
      </c>
      <c r="J726" s="1" t="s">
        <v>36</v>
      </c>
      <c r="K726">
        <v>57</v>
      </c>
      <c r="L726" s="1" t="s">
        <v>511</v>
      </c>
      <c r="M726" s="1" t="s">
        <v>38</v>
      </c>
      <c r="N726" t="s">
        <v>39</v>
      </c>
      <c r="O726" t="s">
        <v>39</v>
      </c>
      <c r="P726">
        <v>10800</v>
      </c>
      <c r="Q726">
        <v>0</v>
      </c>
      <c r="R726">
        <v>0.69757877813504821</v>
      </c>
      <c r="S726">
        <v>18333.850803858521</v>
      </c>
      <c r="T726" s="1" t="s">
        <v>40</v>
      </c>
      <c r="U726">
        <v>0</v>
      </c>
      <c r="V726">
        <v>1</v>
      </c>
      <c r="W726">
        <v>0.92423481902539462</v>
      </c>
      <c r="X726">
        <v>16944.783279742765</v>
      </c>
      <c r="Y726" t="b">
        <v>0</v>
      </c>
      <c r="Z726" t="b">
        <v>0</v>
      </c>
      <c r="AA726" s="1" t="s">
        <v>66</v>
      </c>
      <c r="AB726" s="1" t="s">
        <v>66</v>
      </c>
      <c r="AC726" s="1" t="s">
        <v>42</v>
      </c>
      <c r="AD726" t="s">
        <v>66</v>
      </c>
    </row>
    <row r="727" spans="1:30" x14ac:dyDescent="0.25">
      <c r="A727">
        <v>12</v>
      </c>
      <c r="B727" s="1" t="s">
        <v>63</v>
      </c>
      <c r="C727" s="1" t="s">
        <v>280</v>
      </c>
      <c r="D727" s="1" t="s">
        <v>281</v>
      </c>
      <c r="E727" s="1" t="s">
        <v>32</v>
      </c>
      <c r="F727" s="1" t="s">
        <v>32</v>
      </c>
      <c r="G727" s="1" t="s">
        <v>201</v>
      </c>
      <c r="H727" s="1" t="s">
        <v>202</v>
      </c>
      <c r="I727" s="1" t="s">
        <v>35</v>
      </c>
      <c r="J727" s="1" t="s">
        <v>36</v>
      </c>
      <c r="K727">
        <v>57</v>
      </c>
      <c r="L727" s="1" t="s">
        <v>511</v>
      </c>
      <c r="M727" s="1" t="s">
        <v>38</v>
      </c>
      <c r="N727" t="s">
        <v>39</v>
      </c>
      <c r="O727" t="s">
        <v>39</v>
      </c>
      <c r="P727">
        <v>7000</v>
      </c>
      <c r="Q727">
        <v>0</v>
      </c>
      <c r="R727">
        <v>0.6305510067114094</v>
      </c>
      <c r="S727">
        <v>11413.857046979865</v>
      </c>
      <c r="T727" s="1" t="s">
        <v>40</v>
      </c>
      <c r="U727">
        <v>0</v>
      </c>
      <c r="V727">
        <v>1</v>
      </c>
      <c r="W727">
        <v>0.93825943467868766</v>
      </c>
      <c r="X727">
        <v>10709.159060402684</v>
      </c>
      <c r="Y727" t="b">
        <v>0</v>
      </c>
      <c r="Z727" t="b">
        <v>0</v>
      </c>
      <c r="AA727" s="1" t="s">
        <v>66</v>
      </c>
      <c r="AB727" s="1" t="s">
        <v>66</v>
      </c>
      <c r="AC727" s="1" t="s">
        <v>42</v>
      </c>
      <c r="AD727" t="s">
        <v>66</v>
      </c>
    </row>
    <row r="728" spans="1:30" x14ac:dyDescent="0.25">
      <c r="A728">
        <v>21</v>
      </c>
      <c r="B728" s="1" t="s">
        <v>69</v>
      </c>
      <c r="C728" s="1" t="s">
        <v>70</v>
      </c>
      <c r="D728" s="1" t="s">
        <v>71</v>
      </c>
      <c r="E728" s="1" t="s">
        <v>32</v>
      </c>
      <c r="F728" s="1" t="s">
        <v>32</v>
      </c>
      <c r="G728" s="1" t="s">
        <v>201</v>
      </c>
      <c r="H728" s="1" t="s">
        <v>202</v>
      </c>
      <c r="I728" s="1" t="s">
        <v>35</v>
      </c>
      <c r="J728" s="1" t="s">
        <v>36</v>
      </c>
      <c r="K728">
        <v>57</v>
      </c>
      <c r="L728" s="1" t="s">
        <v>511</v>
      </c>
      <c r="M728" s="1" t="s">
        <v>38</v>
      </c>
      <c r="N728" t="s">
        <v>39</v>
      </c>
      <c r="O728" t="s">
        <v>39</v>
      </c>
      <c r="P728">
        <v>35000</v>
      </c>
      <c r="Q728">
        <v>0</v>
      </c>
      <c r="R728">
        <v>0.8551278476091746</v>
      </c>
      <c r="S728">
        <v>64929.474666321112</v>
      </c>
      <c r="T728" s="1" t="s">
        <v>40</v>
      </c>
      <c r="U728">
        <v>0</v>
      </c>
      <c r="V728">
        <v>0</v>
      </c>
      <c r="W728">
        <v>0.94551558933104707</v>
      </c>
      <c r="X728">
        <v>61391.830504081896</v>
      </c>
      <c r="Y728" t="b">
        <v>0</v>
      </c>
      <c r="Z728" t="b">
        <v>0</v>
      </c>
      <c r="AA728" s="1" t="s">
        <v>66</v>
      </c>
      <c r="AB728" s="1" t="s">
        <v>66</v>
      </c>
      <c r="AC728" s="1" t="s">
        <v>73</v>
      </c>
      <c r="AD728" t="s">
        <v>66</v>
      </c>
    </row>
    <row r="729" spans="1:30" x14ac:dyDescent="0.25">
      <c r="A729">
        <v>21</v>
      </c>
      <c r="B729" s="1" t="s">
        <v>69</v>
      </c>
      <c r="C729" s="1" t="s">
        <v>135</v>
      </c>
      <c r="D729" s="1" t="s">
        <v>105</v>
      </c>
      <c r="E729" s="1" t="s">
        <v>32</v>
      </c>
      <c r="F729" s="1" t="s">
        <v>32</v>
      </c>
      <c r="G729" s="1" t="s">
        <v>201</v>
      </c>
      <c r="H729" s="1" t="s">
        <v>202</v>
      </c>
      <c r="I729" s="1" t="s">
        <v>35</v>
      </c>
      <c r="J729" s="1" t="s">
        <v>36</v>
      </c>
      <c r="K729">
        <v>57</v>
      </c>
      <c r="L729" s="1" t="s">
        <v>511</v>
      </c>
      <c r="M729" s="1" t="s">
        <v>38</v>
      </c>
      <c r="N729" t="s">
        <v>39</v>
      </c>
      <c r="O729" t="s">
        <v>39</v>
      </c>
      <c r="P729">
        <v>5500</v>
      </c>
      <c r="Q729">
        <v>0</v>
      </c>
      <c r="R729">
        <v>0.85389854395110565</v>
      </c>
      <c r="S729">
        <v>10196.441991731081</v>
      </c>
      <c r="T729" s="1" t="s">
        <v>40</v>
      </c>
      <c r="U729">
        <v>0</v>
      </c>
      <c r="V729">
        <v>0</v>
      </c>
      <c r="W729">
        <v>0.94570085343520061</v>
      </c>
      <c r="X729">
        <v>9642.7838935826003</v>
      </c>
      <c r="Y729" t="b">
        <v>0</v>
      </c>
      <c r="Z729" t="b">
        <v>0</v>
      </c>
      <c r="AA729" s="1" t="s">
        <v>66</v>
      </c>
      <c r="AB729" s="1" t="s">
        <v>66</v>
      </c>
      <c r="AC729" s="1" t="s">
        <v>73</v>
      </c>
      <c r="AD729" t="s">
        <v>66</v>
      </c>
    </row>
    <row r="730" spans="1:30" x14ac:dyDescent="0.25">
      <c r="A730">
        <v>22</v>
      </c>
      <c r="B730" s="1" t="s">
        <v>136</v>
      </c>
      <c r="C730" s="1" t="s">
        <v>325</v>
      </c>
      <c r="D730" s="1" t="s">
        <v>183</v>
      </c>
      <c r="E730" s="1" t="s">
        <v>32</v>
      </c>
      <c r="F730" s="1" t="s">
        <v>32</v>
      </c>
      <c r="G730" s="1" t="s">
        <v>201</v>
      </c>
      <c r="H730" s="1" t="s">
        <v>202</v>
      </c>
      <c r="I730" s="1" t="s">
        <v>35</v>
      </c>
      <c r="J730" s="1" t="s">
        <v>36</v>
      </c>
      <c r="K730">
        <v>57</v>
      </c>
      <c r="L730" s="1" t="s">
        <v>511</v>
      </c>
      <c r="M730" s="1" t="s">
        <v>38</v>
      </c>
      <c r="N730" t="s">
        <v>39</v>
      </c>
      <c r="O730" t="s">
        <v>39</v>
      </c>
      <c r="P730">
        <v>3300</v>
      </c>
      <c r="Q730">
        <v>0</v>
      </c>
      <c r="R730">
        <v>0.87870885122410547</v>
      </c>
      <c r="S730">
        <v>6199.7392090395479</v>
      </c>
      <c r="T730" s="1" t="s">
        <v>40</v>
      </c>
      <c r="U730">
        <v>0</v>
      </c>
      <c r="V730">
        <v>0</v>
      </c>
      <c r="W730">
        <v>0.93985531594804461</v>
      </c>
      <c r="X730">
        <v>5826.8578531073445</v>
      </c>
      <c r="Y730" t="b">
        <v>0</v>
      </c>
      <c r="Z730" t="b">
        <v>0</v>
      </c>
      <c r="AA730" s="1" t="s">
        <v>66</v>
      </c>
      <c r="AB730" s="1" t="s">
        <v>66</v>
      </c>
      <c r="AC730" s="1" t="s">
        <v>73</v>
      </c>
      <c r="AD730" t="s">
        <v>66</v>
      </c>
    </row>
    <row r="731" spans="1:30" x14ac:dyDescent="0.25">
      <c r="A731">
        <v>23</v>
      </c>
      <c r="B731" s="1" t="s">
        <v>178</v>
      </c>
      <c r="C731" s="1" t="s">
        <v>179</v>
      </c>
      <c r="D731" s="1" t="s">
        <v>180</v>
      </c>
      <c r="E731" s="1" t="s">
        <v>32</v>
      </c>
      <c r="F731" s="1" t="s">
        <v>32</v>
      </c>
      <c r="G731" s="1" t="s">
        <v>201</v>
      </c>
      <c r="H731" s="1" t="s">
        <v>202</v>
      </c>
      <c r="I731" s="1" t="s">
        <v>35</v>
      </c>
      <c r="J731" s="1" t="s">
        <v>36</v>
      </c>
      <c r="K731">
        <v>57</v>
      </c>
      <c r="L731" s="1" t="s">
        <v>511</v>
      </c>
      <c r="M731" s="1" t="s">
        <v>38</v>
      </c>
      <c r="N731" t="s">
        <v>39</v>
      </c>
      <c r="O731" t="s">
        <v>39</v>
      </c>
      <c r="P731">
        <v>9000</v>
      </c>
      <c r="Q731">
        <v>0</v>
      </c>
      <c r="R731">
        <v>0.87723044776119408</v>
      </c>
      <c r="S731">
        <v>16895.074029850748</v>
      </c>
      <c r="T731" s="1" t="s">
        <v>40</v>
      </c>
      <c r="U731">
        <v>0</v>
      </c>
      <c r="V731">
        <v>0</v>
      </c>
      <c r="W731">
        <v>0.94434481282524496</v>
      </c>
      <c r="X731">
        <v>15954.775522388061</v>
      </c>
      <c r="Y731" t="b">
        <v>0</v>
      </c>
      <c r="Z731" t="b">
        <v>0</v>
      </c>
      <c r="AA731" s="1" t="s">
        <v>66</v>
      </c>
      <c r="AB731" s="1" t="s">
        <v>66</v>
      </c>
      <c r="AC731" s="1" t="s">
        <v>73</v>
      </c>
      <c r="AD731" t="s">
        <v>66</v>
      </c>
    </row>
    <row r="732" spans="1:30" x14ac:dyDescent="0.25">
      <c r="A732">
        <v>28</v>
      </c>
      <c r="B732" s="1" t="s">
        <v>94</v>
      </c>
      <c r="C732" s="1" t="s">
        <v>95</v>
      </c>
      <c r="D732" s="1" t="s">
        <v>96</v>
      </c>
      <c r="E732" s="1" t="s">
        <v>32</v>
      </c>
      <c r="F732" s="1" t="s">
        <v>32</v>
      </c>
      <c r="G732" s="1" t="s">
        <v>201</v>
      </c>
      <c r="H732" s="1" t="s">
        <v>202</v>
      </c>
      <c r="I732" s="1" t="s">
        <v>35</v>
      </c>
      <c r="J732" s="1" t="s">
        <v>36</v>
      </c>
      <c r="K732">
        <v>57</v>
      </c>
      <c r="L732" s="1" t="s">
        <v>511</v>
      </c>
      <c r="M732" s="1" t="s">
        <v>38</v>
      </c>
      <c r="N732" t="s">
        <v>39</v>
      </c>
      <c r="O732" t="s">
        <v>39</v>
      </c>
      <c r="P732">
        <v>8500</v>
      </c>
      <c r="Q732">
        <v>0</v>
      </c>
      <c r="R732">
        <v>0.89367966339410942</v>
      </c>
      <c r="S732">
        <v>16096.277138849931</v>
      </c>
      <c r="T732" s="1" t="s">
        <v>40</v>
      </c>
      <c r="U732">
        <v>0</v>
      </c>
      <c r="V732">
        <v>0</v>
      </c>
      <c r="W732">
        <v>0.94074923773894348</v>
      </c>
      <c r="X732">
        <v>15142.560448807855</v>
      </c>
      <c r="Y732" t="b">
        <v>0</v>
      </c>
      <c r="Z732" t="b">
        <v>0</v>
      </c>
      <c r="AA732" s="1" t="s">
        <v>66</v>
      </c>
      <c r="AB732" s="1" t="s">
        <v>66</v>
      </c>
      <c r="AC732" s="1" t="s">
        <v>73</v>
      </c>
      <c r="AD732" t="s">
        <v>66</v>
      </c>
    </row>
    <row r="733" spans="1:30" x14ac:dyDescent="0.25">
      <c r="A733">
        <v>31</v>
      </c>
      <c r="B733" s="1" t="s">
        <v>361</v>
      </c>
      <c r="C733" s="1" t="s">
        <v>366</v>
      </c>
      <c r="D733" s="1" t="s">
        <v>367</v>
      </c>
      <c r="E733" s="1" t="s">
        <v>32</v>
      </c>
      <c r="F733" s="1" t="s">
        <v>32</v>
      </c>
      <c r="G733" s="1" t="s">
        <v>201</v>
      </c>
      <c r="H733" s="1" t="s">
        <v>202</v>
      </c>
      <c r="I733" s="1" t="s">
        <v>35</v>
      </c>
      <c r="J733" s="1" t="s">
        <v>36</v>
      </c>
      <c r="K733">
        <v>57</v>
      </c>
      <c r="L733" s="1" t="s">
        <v>511</v>
      </c>
      <c r="M733" s="1" t="s">
        <v>38</v>
      </c>
      <c r="N733" t="s">
        <v>39</v>
      </c>
      <c r="O733" t="s">
        <v>39</v>
      </c>
      <c r="P733">
        <v>5100</v>
      </c>
      <c r="Q733">
        <v>0</v>
      </c>
      <c r="R733">
        <v>0.82183274161735698</v>
      </c>
      <c r="S733">
        <v>9291.3469822485204</v>
      </c>
      <c r="T733" s="1" t="s">
        <v>40</v>
      </c>
      <c r="U733">
        <v>1</v>
      </c>
      <c r="V733">
        <v>0</v>
      </c>
      <c r="W733">
        <v>0.93504167942375904</v>
      </c>
      <c r="X733">
        <v>8687.7966863905312</v>
      </c>
      <c r="Y733" t="b">
        <v>0</v>
      </c>
      <c r="Z733" t="b">
        <v>0</v>
      </c>
      <c r="AA733" s="1" t="s">
        <v>62</v>
      </c>
      <c r="AB733" s="1" t="s">
        <v>173</v>
      </c>
      <c r="AC733" s="1" t="s">
        <v>73</v>
      </c>
      <c r="AD733" t="s">
        <v>850</v>
      </c>
    </row>
    <row r="734" spans="1:30" x14ac:dyDescent="0.25">
      <c r="A734">
        <v>34</v>
      </c>
      <c r="B734" s="1" t="s">
        <v>374</v>
      </c>
      <c r="C734" s="1" t="s">
        <v>375</v>
      </c>
      <c r="D734" s="1" t="s">
        <v>376</v>
      </c>
      <c r="E734" s="1" t="s">
        <v>32</v>
      </c>
      <c r="F734" s="1" t="s">
        <v>32</v>
      </c>
      <c r="G734" s="1" t="s">
        <v>201</v>
      </c>
      <c r="H734" s="1" t="s">
        <v>202</v>
      </c>
      <c r="I734" s="1" t="s">
        <v>35</v>
      </c>
      <c r="J734" s="1" t="s">
        <v>36</v>
      </c>
      <c r="K734">
        <v>57</v>
      </c>
      <c r="L734" s="1" t="s">
        <v>511</v>
      </c>
      <c r="M734" s="1" t="s">
        <v>38</v>
      </c>
      <c r="N734" t="s">
        <v>39</v>
      </c>
      <c r="O734" t="s">
        <v>39</v>
      </c>
      <c r="P734">
        <v>5500</v>
      </c>
      <c r="Q734">
        <v>0</v>
      </c>
      <c r="R734">
        <v>1.449142338494394</v>
      </c>
      <c r="S734">
        <v>13470.282861719166</v>
      </c>
      <c r="T734" s="1" t="s">
        <v>40</v>
      </c>
      <c r="U734">
        <v>0</v>
      </c>
      <c r="V734">
        <v>0</v>
      </c>
      <c r="W734">
        <v>0.95640083295336664</v>
      </c>
      <c r="X734">
        <v>12882.989749065669</v>
      </c>
      <c r="Y734" t="b">
        <v>1</v>
      </c>
      <c r="Z734" t="b">
        <v>0</v>
      </c>
      <c r="AA734" s="1" t="s">
        <v>66</v>
      </c>
      <c r="AB734" s="1" t="s">
        <v>66</v>
      </c>
      <c r="AC734" s="1" t="s">
        <v>73</v>
      </c>
      <c r="AD734" t="s">
        <v>66</v>
      </c>
    </row>
    <row r="735" spans="1:30" x14ac:dyDescent="0.25">
      <c r="A735">
        <v>36</v>
      </c>
      <c r="B735" s="1" t="s">
        <v>128</v>
      </c>
      <c r="C735" s="1" t="s">
        <v>382</v>
      </c>
      <c r="D735" s="1" t="s">
        <v>329</v>
      </c>
      <c r="E735" s="1" t="s">
        <v>32</v>
      </c>
      <c r="F735" s="1" t="s">
        <v>32</v>
      </c>
      <c r="G735" s="1" t="s">
        <v>201</v>
      </c>
      <c r="H735" s="1" t="s">
        <v>202</v>
      </c>
      <c r="I735" s="1" t="s">
        <v>35</v>
      </c>
      <c r="J735" s="1" t="s">
        <v>36</v>
      </c>
      <c r="K735">
        <v>57</v>
      </c>
      <c r="L735" s="1" t="s">
        <v>511</v>
      </c>
      <c r="M735" s="1" t="s">
        <v>38</v>
      </c>
      <c r="N735" t="s">
        <v>39</v>
      </c>
      <c r="O735" t="s">
        <v>39</v>
      </c>
      <c r="P735">
        <v>13500</v>
      </c>
      <c r="Q735">
        <v>0</v>
      </c>
      <c r="R735">
        <v>0.62393232597184556</v>
      </c>
      <c r="S735">
        <v>21923.086400619912</v>
      </c>
      <c r="T735" s="1" t="s">
        <v>40</v>
      </c>
      <c r="U735">
        <v>0</v>
      </c>
      <c r="V735">
        <v>0</v>
      </c>
      <c r="W735">
        <v>0.93637719669657682</v>
      </c>
      <c r="X735">
        <v>20528.278186749318</v>
      </c>
      <c r="Y735" t="b">
        <v>0</v>
      </c>
      <c r="Z735" t="b">
        <v>0</v>
      </c>
      <c r="AA735" s="1" t="s">
        <v>66</v>
      </c>
      <c r="AB735" s="1" t="s">
        <v>66</v>
      </c>
      <c r="AC735" s="1" t="s">
        <v>73</v>
      </c>
      <c r="AD735" t="s">
        <v>66</v>
      </c>
    </row>
    <row r="736" spans="1:30" x14ac:dyDescent="0.25">
      <c r="A736">
        <v>1</v>
      </c>
      <c r="B736" s="1" t="s">
        <v>184</v>
      </c>
      <c r="C736" s="1" t="s">
        <v>185</v>
      </c>
      <c r="D736" s="1" t="s">
        <v>186</v>
      </c>
      <c r="E736" s="1" t="s">
        <v>481</v>
      </c>
      <c r="F736" s="1" t="s">
        <v>482</v>
      </c>
      <c r="G736" s="1" t="s">
        <v>33</v>
      </c>
      <c r="H736" s="1" t="s">
        <v>34</v>
      </c>
      <c r="I736" s="1" t="s">
        <v>35</v>
      </c>
      <c r="J736" s="1" t="s">
        <v>36</v>
      </c>
      <c r="K736">
        <v>67</v>
      </c>
      <c r="L736" s="1" t="s">
        <v>512</v>
      </c>
      <c r="M736" s="1" t="s">
        <v>460</v>
      </c>
      <c r="N736">
        <v>25</v>
      </c>
      <c r="O736">
        <v>3000</v>
      </c>
      <c r="P736">
        <v>75000</v>
      </c>
      <c r="Q736">
        <v>120761.12878546382</v>
      </c>
      <c r="R736">
        <v>0.61014838380618419</v>
      </c>
      <c r="S736">
        <v>120761.12878546382</v>
      </c>
      <c r="T736" s="1" t="s">
        <v>40</v>
      </c>
      <c r="U736">
        <v>1</v>
      </c>
      <c r="V736">
        <v>1</v>
      </c>
      <c r="W736">
        <v>0.93783452893108565</v>
      </c>
      <c r="X736">
        <v>113253.95632770163</v>
      </c>
      <c r="Y736" t="b">
        <v>0</v>
      </c>
      <c r="Z736" t="b">
        <v>0</v>
      </c>
      <c r="AA736" s="1" t="s">
        <v>54</v>
      </c>
      <c r="AB736" s="1" t="s">
        <v>483</v>
      </c>
      <c r="AC736" s="1" t="s">
        <v>42</v>
      </c>
      <c r="AD736" t="s">
        <v>850</v>
      </c>
    </row>
    <row r="737" spans="1:30" x14ac:dyDescent="0.25">
      <c r="A737">
        <v>1</v>
      </c>
      <c r="B737" s="1" t="s">
        <v>184</v>
      </c>
      <c r="C737" s="1" t="s">
        <v>185</v>
      </c>
      <c r="D737" s="1" t="s">
        <v>186</v>
      </c>
      <c r="E737" s="1" t="s">
        <v>481</v>
      </c>
      <c r="F737" s="1" t="s">
        <v>482</v>
      </c>
      <c r="G737" s="1" t="s">
        <v>513</v>
      </c>
      <c r="H737" s="1" t="s">
        <v>514</v>
      </c>
      <c r="I737" s="1" t="s">
        <v>160</v>
      </c>
      <c r="J737" s="1" t="s">
        <v>161</v>
      </c>
      <c r="K737">
        <v>148</v>
      </c>
      <c r="L737" s="1" t="s">
        <v>515</v>
      </c>
      <c r="M737" s="1" t="s">
        <v>219</v>
      </c>
      <c r="N737">
        <v>0</v>
      </c>
      <c r="O737">
        <v>0</v>
      </c>
      <c r="P737" t="s">
        <v>46</v>
      </c>
      <c r="Q737">
        <v>0</v>
      </c>
      <c r="R737">
        <v>0.61014838380618419</v>
      </c>
      <c r="S737">
        <v>0</v>
      </c>
      <c r="T737" s="1" t="s">
        <v>40</v>
      </c>
      <c r="U737">
        <v>1</v>
      </c>
      <c r="V737">
        <v>1</v>
      </c>
      <c r="W737">
        <v>0.93783452893108565</v>
      </c>
      <c r="X737">
        <v>0</v>
      </c>
      <c r="Y737" t="b">
        <v>0</v>
      </c>
      <c r="Z737" t="b">
        <v>0</v>
      </c>
      <c r="AA737" s="1" t="s">
        <v>54</v>
      </c>
      <c r="AB737" s="1" t="s">
        <v>483</v>
      </c>
      <c r="AC737" s="1" t="s">
        <v>42</v>
      </c>
      <c r="AD737" t="s">
        <v>850</v>
      </c>
    </row>
    <row r="738" spans="1:30" x14ac:dyDescent="0.25">
      <c r="A738">
        <v>1</v>
      </c>
      <c r="B738" s="1" t="s">
        <v>184</v>
      </c>
      <c r="C738" s="1" t="s">
        <v>185</v>
      </c>
      <c r="D738" s="1" t="s">
        <v>186</v>
      </c>
      <c r="E738" s="1" t="s">
        <v>481</v>
      </c>
      <c r="F738" s="1" t="s">
        <v>482</v>
      </c>
      <c r="G738" s="1" t="s">
        <v>216</v>
      </c>
      <c r="H738" s="1" t="s">
        <v>217</v>
      </c>
      <c r="I738" s="1" t="s">
        <v>35</v>
      </c>
      <c r="J738" s="1" t="s">
        <v>36</v>
      </c>
      <c r="K738">
        <v>147</v>
      </c>
      <c r="L738" s="1" t="s">
        <v>516</v>
      </c>
      <c r="M738" s="1" t="s">
        <v>219</v>
      </c>
      <c r="N738">
        <v>0</v>
      </c>
      <c r="O738">
        <v>0</v>
      </c>
      <c r="P738" t="s">
        <v>46</v>
      </c>
      <c r="Q738">
        <v>0</v>
      </c>
      <c r="R738">
        <v>0.61014838380618419</v>
      </c>
      <c r="S738">
        <v>0</v>
      </c>
      <c r="T738" s="1" t="s">
        <v>40</v>
      </c>
      <c r="U738">
        <v>1</v>
      </c>
      <c r="V738">
        <v>1</v>
      </c>
      <c r="W738">
        <v>0.93783452893108565</v>
      </c>
      <c r="X738">
        <v>0</v>
      </c>
      <c r="Y738" t="b">
        <v>0</v>
      </c>
      <c r="Z738" t="b">
        <v>0</v>
      </c>
      <c r="AA738" s="1" t="s">
        <v>54</v>
      </c>
      <c r="AB738" s="1" t="s">
        <v>483</v>
      </c>
      <c r="AC738" s="1" t="s">
        <v>42</v>
      </c>
      <c r="AD738" t="s">
        <v>850</v>
      </c>
    </row>
    <row r="739" spans="1:30" x14ac:dyDescent="0.25">
      <c r="A739">
        <v>11</v>
      </c>
      <c r="B739" s="1" t="s">
        <v>58</v>
      </c>
      <c r="C739" s="1" t="s">
        <v>248</v>
      </c>
      <c r="D739" s="1" t="s">
        <v>249</v>
      </c>
      <c r="E739" s="1" t="s">
        <v>32</v>
      </c>
      <c r="F739" s="1" t="s">
        <v>32</v>
      </c>
      <c r="G739" s="1" t="s">
        <v>201</v>
      </c>
      <c r="H739" s="1" t="s">
        <v>202</v>
      </c>
      <c r="I739" s="1" t="s">
        <v>35</v>
      </c>
      <c r="J739" s="1" t="s">
        <v>36</v>
      </c>
      <c r="K739">
        <v>44</v>
      </c>
      <c r="L739" s="1" t="s">
        <v>517</v>
      </c>
      <c r="M739" s="1" t="s">
        <v>38</v>
      </c>
      <c r="N739" t="s">
        <v>39</v>
      </c>
      <c r="O739" t="s">
        <v>39</v>
      </c>
      <c r="P739">
        <v>4200</v>
      </c>
      <c r="Q739">
        <v>0</v>
      </c>
      <c r="R739">
        <v>0.62453670360110802</v>
      </c>
      <c r="S739">
        <v>6823.0541551246533</v>
      </c>
      <c r="T739" s="1" t="s">
        <v>40</v>
      </c>
      <c r="U739">
        <v>1</v>
      </c>
      <c r="V739">
        <v>1</v>
      </c>
      <c r="W739">
        <v>0.93605677476339944</v>
      </c>
      <c r="X739">
        <v>6386.7660664819941</v>
      </c>
      <c r="Y739" t="b">
        <v>0</v>
      </c>
      <c r="Z739" t="b">
        <v>0</v>
      </c>
      <c r="AA739" s="1" t="s">
        <v>54</v>
      </c>
      <c r="AB739" s="1" t="s">
        <v>55</v>
      </c>
      <c r="AC739" s="1" t="s">
        <v>42</v>
      </c>
      <c r="AD739" t="s">
        <v>850</v>
      </c>
    </row>
    <row r="740" spans="1:30" x14ac:dyDescent="0.25">
      <c r="A740">
        <v>12</v>
      </c>
      <c r="B740" s="1" t="s">
        <v>63</v>
      </c>
      <c r="C740" s="1" t="s">
        <v>282</v>
      </c>
      <c r="D740" s="1" t="s">
        <v>283</v>
      </c>
      <c r="E740" s="1" t="s">
        <v>32</v>
      </c>
      <c r="F740" s="1" t="s">
        <v>32</v>
      </c>
      <c r="G740" s="1" t="s">
        <v>201</v>
      </c>
      <c r="H740" s="1" t="s">
        <v>202</v>
      </c>
      <c r="I740" s="1" t="s">
        <v>35</v>
      </c>
      <c r="J740" s="1" t="s">
        <v>36</v>
      </c>
      <c r="K740">
        <v>44</v>
      </c>
      <c r="L740" s="1" t="s">
        <v>517</v>
      </c>
      <c r="M740" s="1" t="s">
        <v>38</v>
      </c>
      <c r="N740" t="s">
        <v>39</v>
      </c>
      <c r="O740" t="s">
        <v>39</v>
      </c>
      <c r="P740">
        <v>2600</v>
      </c>
      <c r="Q740">
        <v>0</v>
      </c>
      <c r="R740">
        <v>0.81235892857142844</v>
      </c>
      <c r="S740">
        <v>4712.1332142857145</v>
      </c>
      <c r="T740" s="1" t="s">
        <v>40</v>
      </c>
      <c r="U740">
        <v>0</v>
      </c>
      <c r="V740">
        <v>1</v>
      </c>
      <c r="W740">
        <v>0.90147016368761701</v>
      </c>
      <c r="X740">
        <v>4247.8474999999999</v>
      </c>
      <c r="Y740" t="b">
        <v>0</v>
      </c>
      <c r="Z740" t="b">
        <v>0</v>
      </c>
      <c r="AA740" s="1" t="s">
        <v>66</v>
      </c>
      <c r="AB740" s="1" t="s">
        <v>66</v>
      </c>
      <c r="AC740" s="1" t="s">
        <v>42</v>
      </c>
      <c r="AD740" t="s">
        <v>66</v>
      </c>
    </row>
    <row r="741" spans="1:30" x14ac:dyDescent="0.25">
      <c r="A741">
        <v>25</v>
      </c>
      <c r="B741" s="1" t="s">
        <v>138</v>
      </c>
      <c r="C741" s="1" t="s">
        <v>334</v>
      </c>
      <c r="D741" s="1" t="s">
        <v>335</v>
      </c>
      <c r="E741" s="1" t="s">
        <v>32</v>
      </c>
      <c r="F741" s="1" t="s">
        <v>32</v>
      </c>
      <c r="G741" s="1" t="s">
        <v>201</v>
      </c>
      <c r="H741" s="1" t="s">
        <v>202</v>
      </c>
      <c r="I741" s="1" t="s">
        <v>35</v>
      </c>
      <c r="J741" s="1" t="s">
        <v>36</v>
      </c>
      <c r="K741">
        <v>44</v>
      </c>
      <c r="L741" s="1" t="s">
        <v>517</v>
      </c>
      <c r="M741" s="1" t="s">
        <v>38</v>
      </c>
      <c r="N741" t="s">
        <v>39</v>
      </c>
      <c r="O741" t="s">
        <v>39</v>
      </c>
      <c r="P741">
        <v>12000</v>
      </c>
      <c r="Q741">
        <v>0</v>
      </c>
      <c r="R741">
        <v>0.89050482315112545</v>
      </c>
      <c r="S741">
        <v>22686.057877813506</v>
      </c>
      <c r="T741" s="1" t="s">
        <v>40</v>
      </c>
      <c r="U741">
        <v>0</v>
      </c>
      <c r="V741">
        <v>0</v>
      </c>
      <c r="W741">
        <v>0.94047082475121058</v>
      </c>
      <c r="X741">
        <v>21335.575562700968</v>
      </c>
      <c r="Y741" t="b">
        <v>0</v>
      </c>
      <c r="Z741" t="b">
        <v>0</v>
      </c>
      <c r="AA741" s="1" t="s">
        <v>66</v>
      </c>
      <c r="AB741" s="1" t="s">
        <v>66</v>
      </c>
      <c r="AC741" s="1" t="s">
        <v>73</v>
      </c>
      <c r="AD741" t="s">
        <v>66</v>
      </c>
    </row>
    <row r="742" spans="1:30" x14ac:dyDescent="0.25">
      <c r="A742">
        <v>29</v>
      </c>
      <c r="B742" s="1" t="s">
        <v>348</v>
      </c>
      <c r="C742" s="1" t="s">
        <v>350</v>
      </c>
      <c r="D742" s="1" t="s">
        <v>329</v>
      </c>
      <c r="E742" s="1" t="s">
        <v>32</v>
      </c>
      <c r="F742" s="1" t="s">
        <v>32</v>
      </c>
      <c r="G742" s="1" t="s">
        <v>201</v>
      </c>
      <c r="H742" s="1" t="s">
        <v>202</v>
      </c>
      <c r="I742" s="1" t="s">
        <v>35</v>
      </c>
      <c r="J742" s="1" t="s">
        <v>36</v>
      </c>
      <c r="K742">
        <v>44</v>
      </c>
      <c r="L742" s="1" t="s">
        <v>517</v>
      </c>
      <c r="M742" s="1" t="s">
        <v>38</v>
      </c>
      <c r="N742" t="s">
        <v>39</v>
      </c>
      <c r="O742" t="s">
        <v>39</v>
      </c>
      <c r="P742">
        <v>7500</v>
      </c>
      <c r="Q742">
        <v>0</v>
      </c>
      <c r="R742">
        <v>0.97562825688073396</v>
      </c>
      <c r="S742">
        <v>14817.211926605505</v>
      </c>
      <c r="T742" s="1" t="s">
        <v>40</v>
      </c>
      <c r="U742">
        <v>0</v>
      </c>
      <c r="V742">
        <v>0</v>
      </c>
      <c r="W742">
        <v>0.9442750716204642</v>
      </c>
      <c r="X742">
        <v>13991.523853211009</v>
      </c>
      <c r="Y742" t="b">
        <v>0</v>
      </c>
      <c r="Z742" t="b">
        <v>0</v>
      </c>
      <c r="AA742" s="1" t="s">
        <v>66</v>
      </c>
      <c r="AB742" s="1" t="s">
        <v>66</v>
      </c>
      <c r="AC742" s="1" t="s">
        <v>73</v>
      </c>
      <c r="AD742" t="s">
        <v>66</v>
      </c>
    </row>
    <row r="743" spans="1:30" x14ac:dyDescent="0.25">
      <c r="A743">
        <v>29</v>
      </c>
      <c r="B743" s="1" t="s">
        <v>348</v>
      </c>
      <c r="C743" s="1" t="s">
        <v>351</v>
      </c>
      <c r="D743" s="1" t="s">
        <v>339</v>
      </c>
      <c r="E743" s="1" t="s">
        <v>32</v>
      </c>
      <c r="F743" s="1" t="s">
        <v>32</v>
      </c>
      <c r="G743" s="1" t="s">
        <v>201</v>
      </c>
      <c r="H743" s="1" t="s">
        <v>202</v>
      </c>
      <c r="I743" s="1" t="s">
        <v>35</v>
      </c>
      <c r="J743" s="1" t="s">
        <v>36</v>
      </c>
      <c r="K743">
        <v>44</v>
      </c>
      <c r="L743" s="1" t="s">
        <v>517</v>
      </c>
      <c r="M743" s="1" t="s">
        <v>38</v>
      </c>
      <c r="N743" t="s">
        <v>39</v>
      </c>
      <c r="O743" t="s">
        <v>39</v>
      </c>
      <c r="P743">
        <v>500</v>
      </c>
      <c r="Q743">
        <v>0</v>
      </c>
      <c r="R743">
        <v>1.2230742857142858</v>
      </c>
      <c r="S743">
        <v>1111.5371428571427</v>
      </c>
      <c r="T743" s="1" t="s">
        <v>40</v>
      </c>
      <c r="U743">
        <v>0</v>
      </c>
      <c r="V743">
        <v>0</v>
      </c>
      <c r="W743">
        <v>0.93573892524637692</v>
      </c>
      <c r="X743">
        <v>1040.1085714285712</v>
      </c>
      <c r="Y743" t="b">
        <v>0</v>
      </c>
      <c r="Z743" t="b">
        <v>0</v>
      </c>
      <c r="AA743" s="1" t="s">
        <v>66</v>
      </c>
      <c r="AB743" s="1" t="s">
        <v>66</v>
      </c>
      <c r="AC743" s="1" t="s">
        <v>73</v>
      </c>
      <c r="AD743" t="s">
        <v>66</v>
      </c>
    </row>
    <row r="744" spans="1:30" x14ac:dyDescent="0.25">
      <c r="A744">
        <v>31</v>
      </c>
      <c r="B744" s="1" t="s">
        <v>361</v>
      </c>
      <c r="C744" s="1" t="s">
        <v>365</v>
      </c>
      <c r="D744" s="1" t="s">
        <v>71</v>
      </c>
      <c r="E744" s="1" t="s">
        <v>32</v>
      </c>
      <c r="F744" s="1" t="s">
        <v>32</v>
      </c>
      <c r="G744" s="1" t="s">
        <v>201</v>
      </c>
      <c r="H744" s="1" t="s">
        <v>202</v>
      </c>
      <c r="I744" s="1" t="s">
        <v>35</v>
      </c>
      <c r="J744" s="1" t="s">
        <v>36</v>
      </c>
      <c r="K744">
        <v>44</v>
      </c>
      <c r="L744" s="1" t="s">
        <v>517</v>
      </c>
      <c r="M744" s="1" t="s">
        <v>38</v>
      </c>
      <c r="N744" t="s">
        <v>39</v>
      </c>
      <c r="O744" t="s">
        <v>39</v>
      </c>
      <c r="P744">
        <v>7200</v>
      </c>
      <c r="Q744">
        <v>0</v>
      </c>
      <c r="R744">
        <v>0.81872757111597372</v>
      </c>
      <c r="S744">
        <v>13094.83851203501</v>
      </c>
      <c r="T744" s="1" t="s">
        <v>40</v>
      </c>
      <c r="U744">
        <v>1</v>
      </c>
      <c r="V744">
        <v>0</v>
      </c>
      <c r="W744">
        <v>0.93984300226731721</v>
      </c>
      <c r="X744">
        <v>12307.092341356672</v>
      </c>
      <c r="Y744" t="b">
        <v>0</v>
      </c>
      <c r="Z744" t="b">
        <v>0</v>
      </c>
      <c r="AA744" s="1" t="s">
        <v>62</v>
      </c>
      <c r="AB744" s="1" t="s">
        <v>55</v>
      </c>
      <c r="AC744" s="1" t="s">
        <v>73</v>
      </c>
      <c r="AD744" t="s">
        <v>850</v>
      </c>
    </row>
    <row r="745" spans="1:30" x14ac:dyDescent="0.25">
      <c r="A745">
        <v>33</v>
      </c>
      <c r="B745" s="1" t="s">
        <v>116</v>
      </c>
      <c r="C745" s="1" t="s">
        <v>372</v>
      </c>
      <c r="D745" s="1" t="s">
        <v>71</v>
      </c>
      <c r="E745" s="1" t="s">
        <v>32</v>
      </c>
      <c r="F745" s="1" t="s">
        <v>32</v>
      </c>
      <c r="G745" s="1" t="s">
        <v>201</v>
      </c>
      <c r="H745" s="1" t="s">
        <v>202</v>
      </c>
      <c r="I745" s="1" t="s">
        <v>35</v>
      </c>
      <c r="J745" s="1" t="s">
        <v>36</v>
      </c>
      <c r="K745">
        <v>44</v>
      </c>
      <c r="L745" s="1" t="s">
        <v>517</v>
      </c>
      <c r="M745" s="1" t="s">
        <v>38</v>
      </c>
      <c r="N745" t="s">
        <v>39</v>
      </c>
      <c r="O745" t="s">
        <v>39</v>
      </c>
      <c r="P745">
        <v>5000</v>
      </c>
      <c r="Q745">
        <v>0</v>
      </c>
      <c r="R745">
        <v>0.89676747967479675</v>
      </c>
      <c r="S745">
        <v>9483.8373983739839</v>
      </c>
      <c r="T745" s="1" t="s">
        <v>40</v>
      </c>
      <c r="U745">
        <v>0</v>
      </c>
      <c r="V745">
        <v>0</v>
      </c>
      <c r="W745">
        <v>0.94284956634250938</v>
      </c>
      <c r="X745">
        <v>8941.831978319784</v>
      </c>
      <c r="Y745" t="b">
        <v>1</v>
      </c>
      <c r="Z745" t="b">
        <v>0</v>
      </c>
      <c r="AA745" s="1" t="s">
        <v>66</v>
      </c>
      <c r="AB745" s="1" t="s">
        <v>66</v>
      </c>
      <c r="AC745" s="1" t="s">
        <v>73</v>
      </c>
      <c r="AD745" t="s">
        <v>66</v>
      </c>
    </row>
    <row r="746" spans="1:30" x14ac:dyDescent="0.25">
      <c r="A746">
        <v>39</v>
      </c>
      <c r="B746" s="1" t="s">
        <v>151</v>
      </c>
      <c r="C746" s="1" t="s">
        <v>152</v>
      </c>
      <c r="D746" s="1" t="s">
        <v>71</v>
      </c>
      <c r="E746" s="1" t="s">
        <v>32</v>
      </c>
      <c r="F746" s="1" t="s">
        <v>32</v>
      </c>
      <c r="G746" s="1" t="s">
        <v>201</v>
      </c>
      <c r="H746" s="1" t="s">
        <v>202</v>
      </c>
      <c r="I746" s="1" t="s">
        <v>35</v>
      </c>
      <c r="J746" s="1" t="s">
        <v>36</v>
      </c>
      <c r="K746">
        <v>44</v>
      </c>
      <c r="L746" s="1" t="s">
        <v>517</v>
      </c>
      <c r="M746" s="1" t="s">
        <v>38</v>
      </c>
      <c r="N746" t="s">
        <v>39</v>
      </c>
      <c r="O746" t="s">
        <v>39</v>
      </c>
      <c r="P746">
        <v>1700</v>
      </c>
      <c r="Q746">
        <v>0</v>
      </c>
      <c r="R746">
        <v>0.73098301987360081</v>
      </c>
      <c r="S746">
        <v>2942.6711337851211</v>
      </c>
      <c r="T746" s="1" t="s">
        <v>40</v>
      </c>
      <c r="U746">
        <v>0</v>
      </c>
      <c r="V746">
        <v>0</v>
      </c>
      <c r="W746">
        <v>0.93401662780979189</v>
      </c>
      <c r="X746">
        <v>2748.5037691311959</v>
      </c>
      <c r="Y746" t="b">
        <v>1</v>
      </c>
      <c r="Z746" t="b">
        <v>0</v>
      </c>
      <c r="AA746" s="1" t="s">
        <v>66</v>
      </c>
      <c r="AB746" s="1" t="s">
        <v>66</v>
      </c>
      <c r="AC746" s="1" t="s">
        <v>73</v>
      </c>
      <c r="AD746" t="s">
        <v>66</v>
      </c>
    </row>
    <row r="747" spans="1:30" x14ac:dyDescent="0.25">
      <c r="A747">
        <v>5</v>
      </c>
      <c r="B747" s="1" t="s">
        <v>145</v>
      </c>
      <c r="C747" s="1" t="s">
        <v>146</v>
      </c>
      <c r="D747" s="1" t="s">
        <v>44</v>
      </c>
      <c r="E747" s="1" t="s">
        <v>32</v>
      </c>
      <c r="F747" s="1" t="s">
        <v>32</v>
      </c>
      <c r="G747" s="1" t="s">
        <v>201</v>
      </c>
      <c r="H747" s="1" t="s">
        <v>202</v>
      </c>
      <c r="I747" s="1" t="s">
        <v>35</v>
      </c>
      <c r="J747" s="1" t="s">
        <v>36</v>
      </c>
      <c r="K747">
        <v>96</v>
      </c>
      <c r="L747" s="1" t="s">
        <v>518</v>
      </c>
      <c r="M747" s="1" t="s">
        <v>38</v>
      </c>
      <c r="N747" t="s">
        <v>39</v>
      </c>
      <c r="O747" t="s">
        <v>39</v>
      </c>
      <c r="P747">
        <v>34400</v>
      </c>
      <c r="Q747">
        <v>0</v>
      </c>
      <c r="R747">
        <v>0.61426500237004267</v>
      </c>
      <c r="S747">
        <v>55530.71608152947</v>
      </c>
      <c r="T747" s="1" t="s">
        <v>40</v>
      </c>
      <c r="U747">
        <v>0</v>
      </c>
      <c r="V747">
        <v>1</v>
      </c>
      <c r="W747">
        <v>0.93735736075285181</v>
      </c>
      <c r="X747">
        <v>52052.125466898411</v>
      </c>
      <c r="Y747" t="b">
        <v>0</v>
      </c>
      <c r="Z747" t="b">
        <v>0</v>
      </c>
      <c r="AA747" s="1" t="s">
        <v>66</v>
      </c>
      <c r="AB747" s="1" t="s">
        <v>66</v>
      </c>
      <c r="AC747" s="1" t="s">
        <v>42</v>
      </c>
      <c r="AD747" t="s">
        <v>66</v>
      </c>
    </row>
    <row r="748" spans="1:30" x14ac:dyDescent="0.25">
      <c r="A748">
        <v>28</v>
      </c>
      <c r="B748" s="1" t="s">
        <v>94</v>
      </c>
      <c r="C748" s="1" t="s">
        <v>110</v>
      </c>
      <c r="D748" s="1" t="s">
        <v>111</v>
      </c>
      <c r="E748" s="1" t="s">
        <v>32</v>
      </c>
      <c r="F748" s="1" t="s">
        <v>32</v>
      </c>
      <c r="G748" s="1" t="s">
        <v>201</v>
      </c>
      <c r="H748" s="1" t="s">
        <v>202</v>
      </c>
      <c r="I748" s="1" t="s">
        <v>35</v>
      </c>
      <c r="J748" s="1" t="s">
        <v>36</v>
      </c>
      <c r="K748">
        <v>96</v>
      </c>
      <c r="L748" s="1" t="s">
        <v>518</v>
      </c>
      <c r="M748" s="1" t="s">
        <v>38</v>
      </c>
      <c r="N748" t="s">
        <v>39</v>
      </c>
      <c r="O748" t="s">
        <v>39</v>
      </c>
      <c r="P748">
        <v>11500</v>
      </c>
      <c r="Q748">
        <v>0</v>
      </c>
      <c r="R748">
        <v>0.866044766505636</v>
      </c>
      <c r="S748">
        <v>21459.514814814811</v>
      </c>
      <c r="T748" s="1" t="s">
        <v>40</v>
      </c>
      <c r="U748">
        <v>0</v>
      </c>
      <c r="V748">
        <v>0</v>
      </c>
      <c r="W748">
        <v>0.94390815849793985</v>
      </c>
      <c r="X748">
        <v>20255.811111111107</v>
      </c>
      <c r="Y748" t="b">
        <v>0</v>
      </c>
      <c r="Z748" t="b">
        <v>0</v>
      </c>
      <c r="AA748" s="1" t="s">
        <v>66</v>
      </c>
      <c r="AB748" s="1" t="s">
        <v>66</v>
      </c>
      <c r="AC748" s="1" t="s">
        <v>73</v>
      </c>
      <c r="AD748" t="s">
        <v>66</v>
      </c>
    </row>
    <row r="749" spans="1:30" x14ac:dyDescent="0.25">
      <c r="A749">
        <v>31</v>
      </c>
      <c r="B749" s="1" t="s">
        <v>361</v>
      </c>
      <c r="C749" s="1" t="s">
        <v>363</v>
      </c>
      <c r="D749" s="1" t="s">
        <v>364</v>
      </c>
      <c r="E749" s="1" t="s">
        <v>32</v>
      </c>
      <c r="F749" s="1" t="s">
        <v>32</v>
      </c>
      <c r="G749" s="1" t="s">
        <v>201</v>
      </c>
      <c r="H749" s="1" t="s">
        <v>202</v>
      </c>
      <c r="I749" s="1" t="s">
        <v>35</v>
      </c>
      <c r="J749" s="1" t="s">
        <v>36</v>
      </c>
      <c r="K749">
        <v>96</v>
      </c>
      <c r="L749" s="1" t="s">
        <v>518</v>
      </c>
      <c r="M749" s="1" t="s">
        <v>38</v>
      </c>
      <c r="N749" t="s">
        <v>39</v>
      </c>
      <c r="O749" t="s">
        <v>39</v>
      </c>
      <c r="P749">
        <v>3500</v>
      </c>
      <c r="Q749">
        <v>0</v>
      </c>
      <c r="R749">
        <v>0.79719658580413277</v>
      </c>
      <c r="S749">
        <v>6290.1880503144648</v>
      </c>
      <c r="T749" s="1" t="s">
        <v>40</v>
      </c>
      <c r="U749">
        <v>1</v>
      </c>
      <c r="V749">
        <v>0</v>
      </c>
      <c r="W749">
        <v>0.9400083928258437</v>
      </c>
      <c r="X749">
        <v>5912.8295597484275</v>
      </c>
      <c r="Y749" t="b">
        <v>0</v>
      </c>
      <c r="Z749" t="b">
        <v>0</v>
      </c>
      <c r="AA749" s="1" t="s">
        <v>62</v>
      </c>
      <c r="AB749" s="1" t="s">
        <v>55</v>
      </c>
      <c r="AC749" s="1" t="s">
        <v>73</v>
      </c>
      <c r="AD749" t="s">
        <v>850</v>
      </c>
    </row>
    <row r="750" spans="1:30" x14ac:dyDescent="0.25">
      <c r="A750">
        <v>36</v>
      </c>
      <c r="B750" s="1" t="s">
        <v>128</v>
      </c>
      <c r="C750" s="1" t="s">
        <v>140</v>
      </c>
      <c r="D750" s="1" t="s">
        <v>141</v>
      </c>
      <c r="E750" s="1" t="s">
        <v>32</v>
      </c>
      <c r="F750" s="1" t="s">
        <v>32</v>
      </c>
      <c r="G750" s="1" t="s">
        <v>201</v>
      </c>
      <c r="H750" s="1" t="s">
        <v>202</v>
      </c>
      <c r="I750" s="1" t="s">
        <v>35</v>
      </c>
      <c r="J750" s="1" t="s">
        <v>36</v>
      </c>
      <c r="K750">
        <v>96</v>
      </c>
      <c r="L750" s="1" t="s">
        <v>518</v>
      </c>
      <c r="M750" s="1" t="s">
        <v>38</v>
      </c>
      <c r="N750" t="s">
        <v>39</v>
      </c>
      <c r="O750" t="s">
        <v>39</v>
      </c>
      <c r="P750">
        <v>4500</v>
      </c>
      <c r="Q750">
        <v>0</v>
      </c>
      <c r="R750">
        <v>0.61699555675238993</v>
      </c>
      <c r="S750">
        <v>7276.4800053857543</v>
      </c>
      <c r="T750" s="1" t="s">
        <v>40</v>
      </c>
      <c r="U750">
        <v>0</v>
      </c>
      <c r="V750">
        <v>0</v>
      </c>
      <c r="W750">
        <v>0.93616125644417425</v>
      </c>
      <c r="X750">
        <v>6811.9586643328394</v>
      </c>
      <c r="Y750" t="b">
        <v>0</v>
      </c>
      <c r="Z750" t="b">
        <v>0</v>
      </c>
      <c r="AA750" s="1" t="s">
        <v>66</v>
      </c>
      <c r="AB750" s="1" t="s">
        <v>66</v>
      </c>
      <c r="AC750" s="1" t="s">
        <v>73</v>
      </c>
      <c r="AD750" t="s">
        <v>66</v>
      </c>
    </row>
    <row r="751" spans="1:30" x14ac:dyDescent="0.25">
      <c r="A751">
        <v>28</v>
      </c>
      <c r="B751" s="1" t="s">
        <v>94</v>
      </c>
      <c r="C751" s="1" t="s">
        <v>95</v>
      </c>
      <c r="D751" s="1" t="s">
        <v>96</v>
      </c>
      <c r="E751" s="1" t="s">
        <v>32</v>
      </c>
      <c r="F751" s="1" t="s">
        <v>32</v>
      </c>
      <c r="G751" s="1" t="s">
        <v>201</v>
      </c>
      <c r="H751" s="1" t="s">
        <v>202</v>
      </c>
      <c r="I751" s="1" t="s">
        <v>35</v>
      </c>
      <c r="J751" s="1" t="s">
        <v>36</v>
      </c>
      <c r="K751">
        <v>12</v>
      </c>
      <c r="L751" s="1" t="s">
        <v>519</v>
      </c>
      <c r="M751" s="1" t="s">
        <v>38</v>
      </c>
      <c r="N751" t="s">
        <v>39</v>
      </c>
      <c r="O751" t="s">
        <v>39</v>
      </c>
      <c r="P751">
        <v>8500</v>
      </c>
      <c r="Q751">
        <v>0</v>
      </c>
      <c r="R751">
        <v>0.89367966339410942</v>
      </c>
      <c r="S751">
        <v>16096.277138849931</v>
      </c>
      <c r="T751" s="1" t="s">
        <v>40</v>
      </c>
      <c r="U751">
        <v>0</v>
      </c>
      <c r="V751">
        <v>0</v>
      </c>
      <c r="W751">
        <v>0.94074923773894348</v>
      </c>
      <c r="X751">
        <v>15142.560448807855</v>
      </c>
      <c r="Y751" t="b">
        <v>0</v>
      </c>
      <c r="Z751" t="b">
        <v>0</v>
      </c>
      <c r="AA751" s="1" t="s">
        <v>66</v>
      </c>
      <c r="AB751" s="1" t="s">
        <v>66</v>
      </c>
      <c r="AC751" s="1" t="s">
        <v>73</v>
      </c>
      <c r="AD751" t="s">
        <v>66</v>
      </c>
    </row>
    <row r="752" spans="1:30" x14ac:dyDescent="0.25">
      <c r="A752">
        <v>36</v>
      </c>
      <c r="B752" s="1" t="s">
        <v>128</v>
      </c>
      <c r="C752" s="1" t="s">
        <v>382</v>
      </c>
      <c r="D752" s="1" t="s">
        <v>329</v>
      </c>
      <c r="E752" s="1" t="s">
        <v>32</v>
      </c>
      <c r="F752" s="1" t="s">
        <v>32</v>
      </c>
      <c r="G752" s="1" t="s">
        <v>201</v>
      </c>
      <c r="H752" s="1" t="s">
        <v>202</v>
      </c>
      <c r="I752" s="1" t="s">
        <v>35</v>
      </c>
      <c r="J752" s="1" t="s">
        <v>36</v>
      </c>
      <c r="K752">
        <v>231</v>
      </c>
      <c r="L752" s="1" t="s">
        <v>520</v>
      </c>
      <c r="M752" s="1" t="s">
        <v>38</v>
      </c>
      <c r="N752" t="s">
        <v>39</v>
      </c>
      <c r="O752" t="s">
        <v>39</v>
      </c>
      <c r="P752">
        <v>10000</v>
      </c>
      <c r="Q752">
        <v>0</v>
      </c>
      <c r="R752">
        <v>0.62393232597184556</v>
      </c>
      <c r="S752">
        <v>16239.323259718454</v>
      </c>
      <c r="T752" s="1" t="s">
        <v>40</v>
      </c>
      <c r="U752">
        <v>0</v>
      </c>
      <c r="V752">
        <v>0</v>
      </c>
      <c r="W752">
        <v>0.93637719669657682</v>
      </c>
      <c r="X752">
        <v>15206.131990184682</v>
      </c>
      <c r="Y752" t="b">
        <v>0</v>
      </c>
      <c r="Z752" t="b">
        <v>0</v>
      </c>
      <c r="AA752" s="1" t="s">
        <v>66</v>
      </c>
      <c r="AB752" s="1" t="s">
        <v>66</v>
      </c>
      <c r="AC752" s="1" t="s">
        <v>73</v>
      </c>
      <c r="AD752" t="s">
        <v>66</v>
      </c>
    </row>
    <row r="753" spans="1:30" x14ac:dyDescent="0.25">
      <c r="A753">
        <v>7</v>
      </c>
      <c r="B753" s="1" t="s">
        <v>29</v>
      </c>
      <c r="C753" s="1" t="s">
        <v>43</v>
      </c>
      <c r="D753" s="1" t="s">
        <v>44</v>
      </c>
      <c r="E753" s="1" t="s">
        <v>32</v>
      </c>
      <c r="F753" s="1" t="s">
        <v>32</v>
      </c>
      <c r="G753" s="1" t="s">
        <v>201</v>
      </c>
      <c r="H753" s="1" t="s">
        <v>202</v>
      </c>
      <c r="I753" s="1" t="s">
        <v>35</v>
      </c>
      <c r="J753" s="1" t="s">
        <v>36</v>
      </c>
      <c r="K753">
        <v>323</v>
      </c>
      <c r="L753" s="1" t="s">
        <v>521</v>
      </c>
      <c r="M753" s="1" t="s">
        <v>38</v>
      </c>
      <c r="N753" t="s">
        <v>39</v>
      </c>
      <c r="O753" t="s">
        <v>39</v>
      </c>
      <c r="P753">
        <v>15000</v>
      </c>
      <c r="Q753">
        <v>0</v>
      </c>
      <c r="R753">
        <v>0.60882316575975093</v>
      </c>
      <c r="S753">
        <v>24132.347486396266</v>
      </c>
      <c r="T753" s="1" t="s">
        <v>40</v>
      </c>
      <c r="U753">
        <v>1</v>
      </c>
      <c r="V753">
        <v>1</v>
      </c>
      <c r="W753">
        <v>0.93783079843594719</v>
      </c>
      <c r="X753">
        <v>22632.058711300731</v>
      </c>
      <c r="Y753" t="b">
        <v>0</v>
      </c>
      <c r="Z753" t="b">
        <v>0</v>
      </c>
      <c r="AA753" s="1" t="s">
        <v>41</v>
      </c>
      <c r="AB753" s="1" t="s">
        <v>44</v>
      </c>
      <c r="AC753" s="1" t="s">
        <v>42</v>
      </c>
      <c r="AD753" t="s">
        <v>850</v>
      </c>
    </row>
    <row r="754" spans="1:30" x14ac:dyDescent="0.25">
      <c r="A754">
        <v>21</v>
      </c>
      <c r="B754" s="1" t="s">
        <v>69</v>
      </c>
      <c r="C754" s="1" t="s">
        <v>135</v>
      </c>
      <c r="D754" s="1" t="s">
        <v>105</v>
      </c>
      <c r="E754" s="1" t="s">
        <v>32</v>
      </c>
      <c r="F754" s="1" t="s">
        <v>32</v>
      </c>
      <c r="G754" s="1" t="s">
        <v>201</v>
      </c>
      <c r="H754" s="1" t="s">
        <v>202</v>
      </c>
      <c r="I754" s="1" t="s">
        <v>35</v>
      </c>
      <c r="J754" s="1" t="s">
        <v>36</v>
      </c>
      <c r="K754">
        <v>161</v>
      </c>
      <c r="L754" s="1" t="s">
        <v>522</v>
      </c>
      <c r="M754" s="1" t="s">
        <v>38</v>
      </c>
      <c r="N754" t="s">
        <v>39</v>
      </c>
      <c r="O754" t="s">
        <v>39</v>
      </c>
      <c r="P754">
        <v>1800</v>
      </c>
      <c r="Q754">
        <v>0</v>
      </c>
      <c r="R754">
        <v>0.85389854395110565</v>
      </c>
      <c r="S754">
        <v>3337.0173791119901</v>
      </c>
      <c r="T754" s="1" t="s">
        <v>40</v>
      </c>
      <c r="U754">
        <v>0</v>
      </c>
      <c r="V754">
        <v>0</v>
      </c>
      <c r="W754">
        <v>0.94570085343520061</v>
      </c>
      <c r="X754">
        <v>3155.8201833543053</v>
      </c>
      <c r="Y754" t="b">
        <v>0</v>
      </c>
      <c r="Z754" t="b">
        <v>0</v>
      </c>
      <c r="AA754" s="1" t="s">
        <v>66</v>
      </c>
      <c r="AB754" s="1" t="s">
        <v>66</v>
      </c>
      <c r="AC754" s="1" t="s">
        <v>73</v>
      </c>
      <c r="AD754" t="s">
        <v>66</v>
      </c>
    </row>
    <row r="755" spans="1:30" x14ac:dyDescent="0.25">
      <c r="A755">
        <v>22</v>
      </c>
      <c r="B755" s="1" t="s">
        <v>136</v>
      </c>
      <c r="C755" s="1" t="s">
        <v>137</v>
      </c>
      <c r="D755" s="1" t="s">
        <v>105</v>
      </c>
      <c r="E755" s="1" t="s">
        <v>32</v>
      </c>
      <c r="F755" s="1" t="s">
        <v>32</v>
      </c>
      <c r="G755" s="1" t="s">
        <v>201</v>
      </c>
      <c r="H755" s="1" t="s">
        <v>202</v>
      </c>
      <c r="I755" s="1" t="s">
        <v>35</v>
      </c>
      <c r="J755" s="1" t="s">
        <v>36</v>
      </c>
      <c r="K755">
        <v>161</v>
      </c>
      <c r="L755" s="1" t="s">
        <v>522</v>
      </c>
      <c r="M755" s="1" t="s">
        <v>38</v>
      </c>
      <c r="N755" t="s">
        <v>39</v>
      </c>
      <c r="O755" t="s">
        <v>39</v>
      </c>
      <c r="P755">
        <v>12500</v>
      </c>
      <c r="Q755">
        <v>0</v>
      </c>
      <c r="R755">
        <v>0.85124977011494252</v>
      </c>
      <c r="S755">
        <v>23140.622126436781</v>
      </c>
      <c r="T755" s="1" t="s">
        <v>40</v>
      </c>
      <c r="U755">
        <v>0</v>
      </c>
      <c r="V755">
        <v>0</v>
      </c>
      <c r="W755">
        <v>0.94598243758658718</v>
      </c>
      <c r="X755">
        <v>21890.622126436781</v>
      </c>
      <c r="Y755" t="b">
        <v>0</v>
      </c>
      <c r="Z755" t="b">
        <v>0</v>
      </c>
      <c r="AA755" s="1" t="s">
        <v>66</v>
      </c>
      <c r="AB755" s="1" t="s">
        <v>66</v>
      </c>
      <c r="AC755" s="1" t="s">
        <v>73</v>
      </c>
      <c r="AD755" t="s">
        <v>66</v>
      </c>
    </row>
    <row r="756" spans="1:30" x14ac:dyDescent="0.25">
      <c r="A756">
        <v>7</v>
      </c>
      <c r="B756" s="1" t="s">
        <v>29</v>
      </c>
      <c r="C756" s="1" t="s">
        <v>43</v>
      </c>
      <c r="D756" s="1" t="s">
        <v>44</v>
      </c>
      <c r="E756" s="1" t="s">
        <v>32</v>
      </c>
      <c r="F756" s="1" t="s">
        <v>32</v>
      </c>
      <c r="G756" s="1" t="s">
        <v>201</v>
      </c>
      <c r="H756" s="1" t="s">
        <v>202</v>
      </c>
      <c r="I756" s="1" t="s">
        <v>35</v>
      </c>
      <c r="J756" s="1" t="s">
        <v>36</v>
      </c>
      <c r="K756">
        <v>322</v>
      </c>
      <c r="L756" s="1" t="s">
        <v>523</v>
      </c>
      <c r="M756" s="1" t="s">
        <v>38</v>
      </c>
      <c r="N756" t="s">
        <v>39</v>
      </c>
      <c r="O756" t="s">
        <v>39</v>
      </c>
      <c r="P756">
        <v>15000</v>
      </c>
      <c r="Q756">
        <v>0</v>
      </c>
      <c r="R756">
        <v>0.60882316575975093</v>
      </c>
      <c r="S756">
        <v>24132.347486396266</v>
      </c>
      <c r="T756" s="1" t="s">
        <v>40</v>
      </c>
      <c r="U756">
        <v>1</v>
      </c>
      <c r="V756">
        <v>1</v>
      </c>
      <c r="W756">
        <v>0.93783079843594719</v>
      </c>
      <c r="X756">
        <v>22632.058711300731</v>
      </c>
      <c r="Y756" t="b">
        <v>0</v>
      </c>
      <c r="Z756" t="b">
        <v>0</v>
      </c>
      <c r="AA756" s="1" t="s">
        <v>41</v>
      </c>
      <c r="AB756" s="1" t="s">
        <v>44</v>
      </c>
      <c r="AC756" s="1" t="s">
        <v>42</v>
      </c>
      <c r="AD756" t="s">
        <v>850</v>
      </c>
    </row>
    <row r="757" spans="1:30" x14ac:dyDescent="0.25">
      <c r="A757">
        <v>7</v>
      </c>
      <c r="B757" s="1" t="s">
        <v>29</v>
      </c>
      <c r="C757" s="1" t="s">
        <v>43</v>
      </c>
      <c r="D757" s="1" t="s">
        <v>44</v>
      </c>
      <c r="E757" s="1" t="s">
        <v>32</v>
      </c>
      <c r="F757" s="1" t="s">
        <v>32</v>
      </c>
      <c r="G757" s="1" t="s">
        <v>201</v>
      </c>
      <c r="H757" s="1" t="s">
        <v>202</v>
      </c>
      <c r="I757" s="1" t="s">
        <v>35</v>
      </c>
      <c r="J757" s="1" t="s">
        <v>36</v>
      </c>
      <c r="K757">
        <v>363</v>
      </c>
      <c r="L757" s="1" t="s">
        <v>524</v>
      </c>
      <c r="M757" s="1" t="s">
        <v>38</v>
      </c>
      <c r="N757" t="s">
        <v>39</v>
      </c>
      <c r="O757" t="s">
        <v>39</v>
      </c>
      <c r="P757">
        <v>750</v>
      </c>
      <c r="Q757">
        <v>0</v>
      </c>
      <c r="R757">
        <v>0.60882316575975093</v>
      </c>
      <c r="S757">
        <v>1206.6173743198133</v>
      </c>
      <c r="T757" s="1" t="s">
        <v>40</v>
      </c>
      <c r="U757">
        <v>1</v>
      </c>
      <c r="V757">
        <v>1</v>
      </c>
      <c r="W757">
        <v>0.93783079843594719</v>
      </c>
      <c r="X757">
        <v>1131.6029355650367</v>
      </c>
      <c r="Y757" t="b">
        <v>0</v>
      </c>
      <c r="Z757" t="b">
        <v>0</v>
      </c>
      <c r="AA757" s="1" t="s">
        <v>41</v>
      </c>
      <c r="AB757" s="1" t="s">
        <v>44</v>
      </c>
      <c r="AC757" s="1" t="s">
        <v>42</v>
      </c>
      <c r="AD757" t="s">
        <v>850</v>
      </c>
    </row>
    <row r="758" spans="1:30" x14ac:dyDescent="0.25">
      <c r="A758">
        <v>7</v>
      </c>
      <c r="B758" s="1" t="s">
        <v>29</v>
      </c>
      <c r="C758" s="1" t="s">
        <v>43</v>
      </c>
      <c r="D758" s="1" t="s">
        <v>44</v>
      </c>
      <c r="E758" s="1" t="s">
        <v>32</v>
      </c>
      <c r="F758" s="1" t="s">
        <v>32</v>
      </c>
      <c r="G758" s="1" t="s">
        <v>201</v>
      </c>
      <c r="H758" s="1" t="s">
        <v>202</v>
      </c>
      <c r="I758" s="1" t="s">
        <v>35</v>
      </c>
      <c r="J758" s="1" t="s">
        <v>36</v>
      </c>
      <c r="K758">
        <v>321</v>
      </c>
      <c r="L758" s="1" t="s">
        <v>525</v>
      </c>
      <c r="M758" s="1" t="s">
        <v>38</v>
      </c>
      <c r="N758" t="s">
        <v>39</v>
      </c>
      <c r="O758" t="s">
        <v>39</v>
      </c>
      <c r="P758">
        <v>1000</v>
      </c>
      <c r="Q758">
        <v>0</v>
      </c>
      <c r="R758">
        <v>0.60882316575975093</v>
      </c>
      <c r="S758">
        <v>1608.823165759751</v>
      </c>
      <c r="T758" s="1" t="s">
        <v>40</v>
      </c>
      <c r="U758">
        <v>1</v>
      </c>
      <c r="V758">
        <v>1</v>
      </c>
      <c r="W758">
        <v>0.93783079843594719</v>
      </c>
      <c r="X758">
        <v>1508.8039140867154</v>
      </c>
      <c r="Y758" t="b">
        <v>0</v>
      </c>
      <c r="Z758" t="b">
        <v>0</v>
      </c>
      <c r="AA758" s="1" t="s">
        <v>41</v>
      </c>
      <c r="AB758" s="1" t="s">
        <v>44</v>
      </c>
      <c r="AC758" s="1" t="s">
        <v>42</v>
      </c>
      <c r="AD758" t="s">
        <v>850</v>
      </c>
    </row>
    <row r="759" spans="1:30" x14ac:dyDescent="0.25">
      <c r="A759">
        <v>11</v>
      </c>
      <c r="B759" s="1" t="s">
        <v>58</v>
      </c>
      <c r="C759" s="1" t="s">
        <v>252</v>
      </c>
      <c r="D759" s="1" t="s">
        <v>253</v>
      </c>
      <c r="E759" s="1" t="s">
        <v>32</v>
      </c>
      <c r="F759" s="1" t="s">
        <v>32</v>
      </c>
      <c r="G759" s="1" t="s">
        <v>201</v>
      </c>
      <c r="H759" s="1" t="s">
        <v>202</v>
      </c>
      <c r="I759" s="1" t="s">
        <v>35</v>
      </c>
      <c r="J759" s="1" t="s">
        <v>36</v>
      </c>
      <c r="K759">
        <v>109</v>
      </c>
      <c r="L759" s="1" t="s">
        <v>526</v>
      </c>
      <c r="M759" s="1" t="s">
        <v>38</v>
      </c>
      <c r="N759" t="s">
        <v>39</v>
      </c>
      <c r="O759" t="s">
        <v>39</v>
      </c>
      <c r="P759">
        <v>25000</v>
      </c>
      <c r="Q759">
        <v>0</v>
      </c>
      <c r="R759">
        <v>0.61104665055107144</v>
      </c>
      <c r="S759">
        <v>40276.166263776788</v>
      </c>
      <c r="T759" s="1" t="s">
        <v>40</v>
      </c>
      <c r="U759">
        <v>1</v>
      </c>
      <c r="V759">
        <v>1</v>
      </c>
      <c r="W759">
        <v>0.93743771683108224</v>
      </c>
      <c r="X759">
        <v>37756.397345023972</v>
      </c>
      <c r="Y759" t="b">
        <v>0</v>
      </c>
      <c r="Z759" t="b">
        <v>0</v>
      </c>
      <c r="AA759" s="1" t="s">
        <v>62</v>
      </c>
      <c r="AB759" s="1" t="s">
        <v>55</v>
      </c>
      <c r="AC759" s="1" t="s">
        <v>42</v>
      </c>
      <c r="AD759" t="s">
        <v>850</v>
      </c>
    </row>
    <row r="760" spans="1:30" x14ac:dyDescent="0.25">
      <c r="A760">
        <v>7</v>
      </c>
      <c r="B760" s="1" t="s">
        <v>29</v>
      </c>
      <c r="C760" s="1" t="s">
        <v>43</v>
      </c>
      <c r="D760" s="1" t="s">
        <v>44</v>
      </c>
      <c r="E760" s="1" t="s">
        <v>32</v>
      </c>
      <c r="F760" s="1" t="s">
        <v>32</v>
      </c>
      <c r="G760" s="1" t="s">
        <v>201</v>
      </c>
      <c r="H760" s="1" t="s">
        <v>202</v>
      </c>
      <c r="I760" s="1" t="s">
        <v>35</v>
      </c>
      <c r="J760" s="1" t="s">
        <v>36</v>
      </c>
      <c r="K760">
        <v>325</v>
      </c>
      <c r="L760" s="1" t="s">
        <v>527</v>
      </c>
      <c r="M760" s="1" t="s">
        <v>38</v>
      </c>
      <c r="N760" t="s">
        <v>39</v>
      </c>
      <c r="O760" t="s">
        <v>39</v>
      </c>
      <c r="P760" t="s">
        <v>46</v>
      </c>
      <c r="Q760">
        <v>0</v>
      </c>
      <c r="R760">
        <v>0.60882316575975093</v>
      </c>
      <c r="S760">
        <v>0</v>
      </c>
      <c r="T760" s="1" t="s">
        <v>40</v>
      </c>
      <c r="U760">
        <v>1</v>
      </c>
      <c r="V760">
        <v>1</v>
      </c>
      <c r="W760">
        <v>0.93783079843594719</v>
      </c>
      <c r="X760">
        <v>0</v>
      </c>
      <c r="Y760" t="b">
        <v>0</v>
      </c>
      <c r="Z760" t="b">
        <v>0</v>
      </c>
      <c r="AA760" s="1" t="s">
        <v>41</v>
      </c>
      <c r="AB760" s="1" t="s">
        <v>44</v>
      </c>
      <c r="AC760" s="1" t="s">
        <v>42</v>
      </c>
      <c r="AD760" t="s">
        <v>850</v>
      </c>
    </row>
    <row r="761" spans="1:30" x14ac:dyDescent="0.25">
      <c r="A761">
        <v>4</v>
      </c>
      <c r="B761" s="1" t="s">
        <v>131</v>
      </c>
      <c r="C761" s="1" t="s">
        <v>132</v>
      </c>
      <c r="D761" s="1" t="s">
        <v>133</v>
      </c>
      <c r="E761" s="1" t="s">
        <v>32</v>
      </c>
      <c r="F761" s="1" t="s">
        <v>32</v>
      </c>
      <c r="G761" s="1" t="s">
        <v>528</v>
      </c>
      <c r="H761" s="1" t="s">
        <v>529</v>
      </c>
      <c r="I761" s="1" t="s">
        <v>91</v>
      </c>
      <c r="J761" s="1" t="s">
        <v>92</v>
      </c>
      <c r="K761">
        <v>86</v>
      </c>
      <c r="L761" s="1" t="s">
        <v>530</v>
      </c>
      <c r="M761" s="1" t="s">
        <v>38</v>
      </c>
      <c r="N761" t="s">
        <v>39</v>
      </c>
      <c r="O761" t="s">
        <v>39</v>
      </c>
      <c r="P761">
        <v>4200</v>
      </c>
      <c r="Q761">
        <v>0</v>
      </c>
      <c r="R761">
        <v>0.61530311890838207</v>
      </c>
      <c r="S761">
        <v>6784.2730994152053</v>
      </c>
      <c r="T761" s="1" t="s">
        <v>40</v>
      </c>
      <c r="U761">
        <v>0</v>
      </c>
      <c r="V761">
        <v>1</v>
      </c>
      <c r="W761">
        <v>0.93664397716528258</v>
      </c>
      <c r="X761">
        <v>6354.4485380116967</v>
      </c>
      <c r="Y761" t="b">
        <v>0</v>
      </c>
      <c r="Z761" t="b">
        <v>0</v>
      </c>
      <c r="AA761" s="1" t="s">
        <v>66</v>
      </c>
      <c r="AB761" s="1" t="s">
        <v>66</v>
      </c>
      <c r="AC761" s="1" t="s">
        <v>42</v>
      </c>
      <c r="AD761" t="s">
        <v>66</v>
      </c>
    </row>
    <row r="762" spans="1:30" x14ac:dyDescent="0.25">
      <c r="A762">
        <v>12</v>
      </c>
      <c r="B762" s="1" t="s">
        <v>63</v>
      </c>
      <c r="C762" s="1" t="s">
        <v>64</v>
      </c>
      <c r="D762" s="1" t="s">
        <v>65</v>
      </c>
      <c r="E762" s="1" t="s">
        <v>32</v>
      </c>
      <c r="F762" s="1" t="s">
        <v>32</v>
      </c>
      <c r="G762" s="1" t="s">
        <v>528</v>
      </c>
      <c r="H762" s="1" t="s">
        <v>529</v>
      </c>
      <c r="I762" s="1" t="s">
        <v>91</v>
      </c>
      <c r="J762" s="1" t="s">
        <v>92</v>
      </c>
      <c r="K762">
        <v>86</v>
      </c>
      <c r="L762" s="1" t="s">
        <v>530</v>
      </c>
      <c r="M762" s="1" t="s">
        <v>38</v>
      </c>
      <c r="N762" t="s">
        <v>39</v>
      </c>
      <c r="O762" t="s">
        <v>39</v>
      </c>
      <c r="P762">
        <v>7000</v>
      </c>
      <c r="Q762">
        <v>0</v>
      </c>
      <c r="R762">
        <v>0.62599123365146692</v>
      </c>
      <c r="S762">
        <v>11381.938635560269</v>
      </c>
      <c r="T762" s="1" t="s">
        <v>40</v>
      </c>
      <c r="U762">
        <v>0</v>
      </c>
      <c r="V762">
        <v>1</v>
      </c>
      <c r="W762">
        <v>0.93478160489948414</v>
      </c>
      <c r="X762">
        <v>10639.626864616474</v>
      </c>
      <c r="Y762" t="b">
        <v>0</v>
      </c>
      <c r="Z762" t="b">
        <v>0</v>
      </c>
      <c r="AA762" s="1" t="s">
        <v>66</v>
      </c>
      <c r="AB762" s="1" t="s">
        <v>66</v>
      </c>
      <c r="AC762" s="1" t="s">
        <v>42</v>
      </c>
      <c r="AD762" t="s">
        <v>66</v>
      </c>
    </row>
    <row r="763" spans="1:30" x14ac:dyDescent="0.25">
      <c r="A763">
        <v>11</v>
      </c>
      <c r="B763" s="1" t="s">
        <v>58</v>
      </c>
      <c r="C763" s="1" t="s">
        <v>252</v>
      </c>
      <c r="D763" s="1" t="s">
        <v>253</v>
      </c>
      <c r="E763" s="1" t="s">
        <v>32</v>
      </c>
      <c r="F763" s="1" t="s">
        <v>32</v>
      </c>
      <c r="G763" s="1" t="s">
        <v>531</v>
      </c>
      <c r="H763" s="1" t="s">
        <v>532</v>
      </c>
      <c r="I763" s="1" t="s">
        <v>91</v>
      </c>
      <c r="J763" s="1" t="s">
        <v>92</v>
      </c>
      <c r="K763">
        <v>108</v>
      </c>
      <c r="L763" s="1" t="s">
        <v>533</v>
      </c>
      <c r="M763" s="1" t="s">
        <v>38</v>
      </c>
      <c r="N763" t="s">
        <v>39</v>
      </c>
      <c r="O763" t="s">
        <v>39</v>
      </c>
      <c r="P763">
        <v>80000</v>
      </c>
      <c r="Q763">
        <v>0</v>
      </c>
      <c r="R763">
        <v>0.61104665055107144</v>
      </c>
      <c r="S763">
        <v>128883.73204408571</v>
      </c>
      <c r="T763" s="1" t="s">
        <v>40</v>
      </c>
      <c r="U763">
        <v>1</v>
      </c>
      <c r="V763">
        <v>1</v>
      </c>
      <c r="W763">
        <v>0.93743771683108224</v>
      </c>
      <c r="X763">
        <v>120820.4715040767</v>
      </c>
      <c r="Y763" t="b">
        <v>0</v>
      </c>
      <c r="Z763" t="b">
        <v>0</v>
      </c>
      <c r="AA763" s="1" t="s">
        <v>62</v>
      </c>
      <c r="AB763" s="1" t="s">
        <v>55</v>
      </c>
      <c r="AC763" s="1" t="s">
        <v>42</v>
      </c>
      <c r="AD763" t="s">
        <v>850</v>
      </c>
    </row>
    <row r="764" spans="1:30" x14ac:dyDescent="0.25">
      <c r="A764">
        <v>7</v>
      </c>
      <c r="B764" s="1" t="s">
        <v>29</v>
      </c>
      <c r="C764" s="1" t="s">
        <v>43</v>
      </c>
      <c r="D764" s="1" t="s">
        <v>44</v>
      </c>
      <c r="E764" s="1" t="s">
        <v>32</v>
      </c>
      <c r="F764" s="1" t="s">
        <v>32</v>
      </c>
      <c r="G764" s="1" t="s">
        <v>534</v>
      </c>
      <c r="H764" s="1" t="s">
        <v>535</v>
      </c>
      <c r="I764" s="1" t="s">
        <v>35</v>
      </c>
      <c r="J764" s="1" t="s">
        <v>36</v>
      </c>
      <c r="K764">
        <v>351</v>
      </c>
      <c r="L764" s="1" t="s">
        <v>536</v>
      </c>
      <c r="M764" s="1" t="s">
        <v>38</v>
      </c>
      <c r="N764" t="s">
        <v>39</v>
      </c>
      <c r="O764" t="s">
        <v>39</v>
      </c>
      <c r="P764">
        <v>15000</v>
      </c>
      <c r="Q764">
        <v>0</v>
      </c>
      <c r="R764">
        <v>0.60882316575975093</v>
      </c>
      <c r="S764">
        <v>24132.347486396266</v>
      </c>
      <c r="T764" s="1" t="s">
        <v>40</v>
      </c>
      <c r="U764">
        <v>1</v>
      </c>
      <c r="V764">
        <v>1</v>
      </c>
      <c r="W764">
        <v>0.93783079843594719</v>
      </c>
      <c r="X764">
        <v>22632.058711300731</v>
      </c>
      <c r="Y764" t="b">
        <v>0</v>
      </c>
      <c r="Z764" t="b">
        <v>0</v>
      </c>
      <c r="AA764" s="1" t="s">
        <v>41</v>
      </c>
      <c r="AB764" s="1" t="s">
        <v>44</v>
      </c>
      <c r="AC764" s="1" t="s">
        <v>42</v>
      </c>
      <c r="AD764" t="s">
        <v>850</v>
      </c>
    </row>
    <row r="765" spans="1:30" x14ac:dyDescent="0.25">
      <c r="A765">
        <v>7</v>
      </c>
      <c r="B765" s="1" t="s">
        <v>29</v>
      </c>
      <c r="C765" s="1" t="s">
        <v>43</v>
      </c>
      <c r="D765" s="1" t="s">
        <v>44</v>
      </c>
      <c r="E765" s="1" t="s">
        <v>32</v>
      </c>
      <c r="F765" s="1" t="s">
        <v>32</v>
      </c>
      <c r="G765" s="1" t="s">
        <v>534</v>
      </c>
      <c r="H765" s="1" t="s">
        <v>535</v>
      </c>
      <c r="I765" s="1" t="s">
        <v>35</v>
      </c>
      <c r="J765" s="1" t="s">
        <v>36</v>
      </c>
      <c r="K765">
        <v>352</v>
      </c>
      <c r="L765" s="1" t="s">
        <v>537</v>
      </c>
      <c r="M765" s="1" t="s">
        <v>38</v>
      </c>
      <c r="N765" t="s">
        <v>39</v>
      </c>
      <c r="O765" t="s">
        <v>39</v>
      </c>
      <c r="P765">
        <v>5000</v>
      </c>
      <c r="Q765">
        <v>0</v>
      </c>
      <c r="R765">
        <v>0.60882316575975093</v>
      </c>
      <c r="S765">
        <v>8044.1158287987546</v>
      </c>
      <c r="T765" s="1" t="s">
        <v>40</v>
      </c>
      <c r="U765">
        <v>1</v>
      </c>
      <c r="V765">
        <v>1</v>
      </c>
      <c r="W765">
        <v>0.93783079843594719</v>
      </c>
      <c r="X765">
        <v>7544.0195704335774</v>
      </c>
      <c r="Y765" t="b">
        <v>0</v>
      </c>
      <c r="Z765" t="b">
        <v>0</v>
      </c>
      <c r="AA765" s="1" t="s">
        <v>41</v>
      </c>
      <c r="AB765" s="1" t="s">
        <v>44</v>
      </c>
      <c r="AC765" s="1" t="s">
        <v>42</v>
      </c>
      <c r="AD765" t="s">
        <v>850</v>
      </c>
    </row>
    <row r="766" spans="1:30" x14ac:dyDescent="0.25">
      <c r="A766">
        <v>7</v>
      </c>
      <c r="B766" s="1" t="s">
        <v>29</v>
      </c>
      <c r="C766" s="1" t="s">
        <v>43</v>
      </c>
      <c r="D766" s="1" t="s">
        <v>44</v>
      </c>
      <c r="E766" s="1" t="s">
        <v>32</v>
      </c>
      <c r="F766" s="1" t="s">
        <v>32</v>
      </c>
      <c r="G766" s="1" t="s">
        <v>534</v>
      </c>
      <c r="H766" s="1" t="s">
        <v>535</v>
      </c>
      <c r="I766" s="1" t="s">
        <v>35</v>
      </c>
      <c r="J766" s="1" t="s">
        <v>36</v>
      </c>
      <c r="K766">
        <v>343</v>
      </c>
      <c r="L766" s="1" t="s">
        <v>538</v>
      </c>
      <c r="M766" s="1" t="s">
        <v>38</v>
      </c>
      <c r="N766" t="s">
        <v>39</v>
      </c>
      <c r="O766" t="s">
        <v>39</v>
      </c>
      <c r="P766" t="s">
        <v>46</v>
      </c>
      <c r="Q766">
        <v>0</v>
      </c>
      <c r="R766">
        <v>0.60882316575975093</v>
      </c>
      <c r="S766">
        <v>0</v>
      </c>
      <c r="T766" s="1" t="s">
        <v>40</v>
      </c>
      <c r="U766">
        <v>1</v>
      </c>
      <c r="V766">
        <v>1</v>
      </c>
      <c r="W766">
        <v>0.93783079843594719</v>
      </c>
      <c r="X766">
        <v>0</v>
      </c>
      <c r="Y766" t="b">
        <v>0</v>
      </c>
      <c r="Z766" t="b">
        <v>0</v>
      </c>
      <c r="AA766" s="1" t="s">
        <v>41</v>
      </c>
      <c r="AB766" s="1" t="s">
        <v>44</v>
      </c>
      <c r="AC766" s="1" t="s">
        <v>42</v>
      </c>
      <c r="AD766" t="s">
        <v>850</v>
      </c>
    </row>
    <row r="767" spans="1:30" x14ac:dyDescent="0.25">
      <c r="A767">
        <v>7</v>
      </c>
      <c r="B767" s="1" t="s">
        <v>29</v>
      </c>
      <c r="C767" s="1" t="s">
        <v>43</v>
      </c>
      <c r="D767" s="1" t="s">
        <v>44</v>
      </c>
      <c r="E767" s="1" t="s">
        <v>32</v>
      </c>
      <c r="F767" s="1" t="s">
        <v>32</v>
      </c>
      <c r="G767" s="1" t="s">
        <v>534</v>
      </c>
      <c r="H767" s="1" t="s">
        <v>535</v>
      </c>
      <c r="I767" s="1" t="s">
        <v>35</v>
      </c>
      <c r="J767" s="1" t="s">
        <v>36</v>
      </c>
      <c r="K767">
        <v>350</v>
      </c>
      <c r="L767" s="1" t="s">
        <v>539</v>
      </c>
      <c r="M767" s="1" t="s">
        <v>38</v>
      </c>
      <c r="N767" t="s">
        <v>39</v>
      </c>
      <c r="O767" t="s">
        <v>39</v>
      </c>
      <c r="P767" t="s">
        <v>46</v>
      </c>
      <c r="Q767">
        <v>0</v>
      </c>
      <c r="R767">
        <v>0.60882316575975093</v>
      </c>
      <c r="S767">
        <v>0</v>
      </c>
      <c r="T767" s="1" t="s">
        <v>40</v>
      </c>
      <c r="U767">
        <v>1</v>
      </c>
      <c r="V767">
        <v>1</v>
      </c>
      <c r="W767">
        <v>0.93783079843594719</v>
      </c>
      <c r="X767">
        <v>0</v>
      </c>
      <c r="Y767" t="b">
        <v>0</v>
      </c>
      <c r="Z767" t="b">
        <v>0</v>
      </c>
      <c r="AA767" s="1" t="s">
        <v>41</v>
      </c>
      <c r="AB767" s="1" t="s">
        <v>44</v>
      </c>
      <c r="AC767" s="1" t="s">
        <v>42</v>
      </c>
      <c r="AD767" t="s">
        <v>850</v>
      </c>
    </row>
    <row r="768" spans="1:30" x14ac:dyDescent="0.25">
      <c r="A768">
        <v>4</v>
      </c>
      <c r="B768" s="1" t="s">
        <v>131</v>
      </c>
      <c r="C768" s="1" t="s">
        <v>132</v>
      </c>
      <c r="D768" s="1" t="s">
        <v>133</v>
      </c>
      <c r="E768" s="1" t="s">
        <v>32</v>
      </c>
      <c r="F768" s="1" t="s">
        <v>32</v>
      </c>
      <c r="G768" s="1" t="s">
        <v>534</v>
      </c>
      <c r="H768" s="1" t="s">
        <v>535</v>
      </c>
      <c r="I768" s="1" t="s">
        <v>35</v>
      </c>
      <c r="J768" s="1" t="s">
        <v>36</v>
      </c>
      <c r="K768">
        <v>62</v>
      </c>
      <c r="L768" s="1" t="s">
        <v>540</v>
      </c>
      <c r="M768" s="1" t="s">
        <v>38</v>
      </c>
      <c r="N768" t="s">
        <v>39</v>
      </c>
      <c r="O768" t="s">
        <v>39</v>
      </c>
      <c r="P768">
        <v>4500</v>
      </c>
      <c r="Q768">
        <v>0</v>
      </c>
      <c r="R768">
        <v>0.61530311890838207</v>
      </c>
      <c r="S768">
        <v>7268.8640350877195</v>
      </c>
      <c r="T768" s="1" t="s">
        <v>40</v>
      </c>
      <c r="U768">
        <v>0</v>
      </c>
      <c r="V768">
        <v>1</v>
      </c>
      <c r="W768">
        <v>0.93664397716528258</v>
      </c>
      <c r="X768">
        <v>6808.3377192982462</v>
      </c>
      <c r="Y768" t="b">
        <v>0</v>
      </c>
      <c r="Z768" t="b">
        <v>0</v>
      </c>
      <c r="AA768" s="1" t="s">
        <v>66</v>
      </c>
      <c r="AB768" s="1" t="s">
        <v>66</v>
      </c>
      <c r="AC768" s="1" t="s">
        <v>42</v>
      </c>
      <c r="AD768" t="s">
        <v>66</v>
      </c>
    </row>
    <row r="769" spans="1:30" x14ac:dyDescent="0.25">
      <c r="A769">
        <v>6</v>
      </c>
      <c r="B769" s="1" t="s">
        <v>112</v>
      </c>
      <c r="C769" s="1" t="s">
        <v>113</v>
      </c>
      <c r="D769" s="1" t="s">
        <v>114</v>
      </c>
      <c r="E769" s="1" t="s">
        <v>32</v>
      </c>
      <c r="F769" s="1" t="s">
        <v>32</v>
      </c>
      <c r="G769" s="1" t="s">
        <v>534</v>
      </c>
      <c r="H769" s="1" t="s">
        <v>535</v>
      </c>
      <c r="I769" s="1" t="s">
        <v>35</v>
      </c>
      <c r="J769" s="1" t="s">
        <v>36</v>
      </c>
      <c r="K769">
        <v>62</v>
      </c>
      <c r="L769" s="1" t="s">
        <v>540</v>
      </c>
      <c r="M769" s="1" t="s">
        <v>38</v>
      </c>
      <c r="N769" t="s">
        <v>39</v>
      </c>
      <c r="O769" t="s">
        <v>39</v>
      </c>
      <c r="P769">
        <v>4500</v>
      </c>
      <c r="Q769">
        <v>0</v>
      </c>
      <c r="R769">
        <v>0.6505859259259259</v>
      </c>
      <c r="S769">
        <v>7427.6366666666663</v>
      </c>
      <c r="T769" s="1" t="s">
        <v>40</v>
      </c>
      <c r="U769">
        <v>0</v>
      </c>
      <c r="V769">
        <v>1</v>
      </c>
      <c r="W769">
        <v>0.93268383707513969</v>
      </c>
      <c r="X769">
        <v>6927.6366666666663</v>
      </c>
      <c r="Y769" t="b">
        <v>1</v>
      </c>
      <c r="Z769" t="b">
        <v>0</v>
      </c>
      <c r="AA769" s="1" t="s">
        <v>66</v>
      </c>
      <c r="AB769" s="1" t="s">
        <v>66</v>
      </c>
      <c r="AC769" s="1" t="s">
        <v>42</v>
      </c>
      <c r="AD769" t="s">
        <v>66</v>
      </c>
    </row>
    <row r="770" spans="1:30" x14ac:dyDescent="0.25">
      <c r="A770">
        <v>28</v>
      </c>
      <c r="B770" s="1" t="s">
        <v>94</v>
      </c>
      <c r="C770" s="1" t="s">
        <v>110</v>
      </c>
      <c r="D770" s="1" t="s">
        <v>111</v>
      </c>
      <c r="E770" s="1" t="s">
        <v>32</v>
      </c>
      <c r="F770" s="1" t="s">
        <v>32</v>
      </c>
      <c r="G770" s="1" t="s">
        <v>534</v>
      </c>
      <c r="H770" s="1" t="s">
        <v>535</v>
      </c>
      <c r="I770" s="1" t="s">
        <v>35</v>
      </c>
      <c r="J770" s="1" t="s">
        <v>36</v>
      </c>
      <c r="K770">
        <v>62</v>
      </c>
      <c r="L770" s="1" t="s">
        <v>540</v>
      </c>
      <c r="M770" s="1" t="s">
        <v>38</v>
      </c>
      <c r="N770" t="s">
        <v>39</v>
      </c>
      <c r="O770" t="s">
        <v>39</v>
      </c>
      <c r="P770">
        <v>4500</v>
      </c>
      <c r="Q770">
        <v>0</v>
      </c>
      <c r="R770">
        <v>0.866044766505636</v>
      </c>
      <c r="S770">
        <v>8397.2014492753624</v>
      </c>
      <c r="T770" s="1" t="s">
        <v>40</v>
      </c>
      <c r="U770">
        <v>0</v>
      </c>
      <c r="V770">
        <v>0</v>
      </c>
      <c r="W770">
        <v>0.94390815849793985</v>
      </c>
      <c r="X770">
        <v>7926.1869565217394</v>
      </c>
      <c r="Y770" t="b">
        <v>0</v>
      </c>
      <c r="Z770" t="b">
        <v>0</v>
      </c>
      <c r="AA770" s="1" t="s">
        <v>66</v>
      </c>
      <c r="AB770" s="1" t="s">
        <v>66</v>
      </c>
      <c r="AC770" s="1" t="s">
        <v>73</v>
      </c>
      <c r="AD770" t="s">
        <v>66</v>
      </c>
    </row>
    <row r="771" spans="1:30" x14ac:dyDescent="0.25">
      <c r="A771">
        <v>34</v>
      </c>
      <c r="B771" s="1" t="s">
        <v>374</v>
      </c>
      <c r="C771" s="1" t="s">
        <v>375</v>
      </c>
      <c r="D771" s="1" t="s">
        <v>376</v>
      </c>
      <c r="E771" s="1" t="s">
        <v>32</v>
      </c>
      <c r="F771" s="1" t="s">
        <v>32</v>
      </c>
      <c r="G771" s="1" t="s">
        <v>534</v>
      </c>
      <c r="H771" s="1" t="s">
        <v>535</v>
      </c>
      <c r="I771" s="1" t="s">
        <v>35</v>
      </c>
      <c r="J771" s="1" t="s">
        <v>36</v>
      </c>
      <c r="K771">
        <v>62</v>
      </c>
      <c r="L771" s="1" t="s">
        <v>540</v>
      </c>
      <c r="M771" s="1" t="s">
        <v>38</v>
      </c>
      <c r="N771" t="s">
        <v>39</v>
      </c>
      <c r="O771" t="s">
        <v>39</v>
      </c>
      <c r="P771">
        <v>4500</v>
      </c>
      <c r="Q771">
        <v>0</v>
      </c>
      <c r="R771">
        <v>1.449142338494394</v>
      </c>
      <c r="S771">
        <v>11021.140523224773</v>
      </c>
      <c r="T771" s="1" t="s">
        <v>40</v>
      </c>
      <c r="U771">
        <v>0</v>
      </c>
      <c r="V771">
        <v>0</v>
      </c>
      <c r="W771">
        <v>0.95640083295336664</v>
      </c>
      <c r="X771">
        <v>10540.627976508276</v>
      </c>
      <c r="Y771" t="b">
        <v>1</v>
      </c>
      <c r="Z771" t="b">
        <v>0</v>
      </c>
      <c r="AA771" s="1" t="s">
        <v>66</v>
      </c>
      <c r="AB771" s="1" t="s">
        <v>66</v>
      </c>
      <c r="AC771" s="1" t="s">
        <v>73</v>
      </c>
      <c r="AD771" t="s">
        <v>66</v>
      </c>
    </row>
    <row r="772" spans="1:30" x14ac:dyDescent="0.25">
      <c r="A772">
        <v>23</v>
      </c>
      <c r="B772" s="1" t="s">
        <v>178</v>
      </c>
      <c r="C772" s="1" t="s">
        <v>330</v>
      </c>
      <c r="D772" s="1" t="s">
        <v>105</v>
      </c>
      <c r="E772" s="1" t="s">
        <v>32</v>
      </c>
      <c r="F772" s="1" t="s">
        <v>32</v>
      </c>
      <c r="G772" s="1" t="s">
        <v>534</v>
      </c>
      <c r="H772" s="1" t="s">
        <v>535</v>
      </c>
      <c r="I772" s="1" t="s">
        <v>106</v>
      </c>
      <c r="J772" s="1" t="s">
        <v>107</v>
      </c>
      <c r="K772">
        <v>140</v>
      </c>
      <c r="L772" s="1" t="s">
        <v>541</v>
      </c>
      <c r="M772" s="1" t="s">
        <v>38</v>
      </c>
      <c r="N772" t="s">
        <v>39</v>
      </c>
      <c r="O772" t="s">
        <v>39</v>
      </c>
      <c r="P772">
        <v>3500</v>
      </c>
      <c r="Q772">
        <v>0</v>
      </c>
      <c r="R772">
        <v>0.85517256346179138</v>
      </c>
      <c r="S772">
        <v>6493.1039721162706</v>
      </c>
      <c r="T772" s="1" t="s">
        <v>40</v>
      </c>
      <c r="U772">
        <v>0</v>
      </c>
      <c r="V772">
        <v>0</v>
      </c>
      <c r="W772">
        <v>0.94540895322943974</v>
      </c>
      <c r="X772">
        <v>6138.6386294883605</v>
      </c>
      <c r="Y772" t="b">
        <v>0</v>
      </c>
      <c r="Z772" t="b">
        <v>0</v>
      </c>
      <c r="AA772" s="1" t="s">
        <v>66</v>
      </c>
      <c r="AB772" s="1" t="s">
        <v>66</v>
      </c>
      <c r="AC772" s="1" t="s">
        <v>73</v>
      </c>
      <c r="AD772" t="s">
        <v>66</v>
      </c>
    </row>
    <row r="773" spans="1:30" x14ac:dyDescent="0.25">
      <c r="A773">
        <v>4</v>
      </c>
      <c r="B773" s="1" t="s">
        <v>131</v>
      </c>
      <c r="C773" s="1" t="s">
        <v>132</v>
      </c>
      <c r="D773" s="1" t="s">
        <v>133</v>
      </c>
      <c r="E773" s="1" t="s">
        <v>32</v>
      </c>
      <c r="F773" s="1" t="s">
        <v>32</v>
      </c>
      <c r="G773" s="1" t="s">
        <v>534</v>
      </c>
      <c r="H773" s="1" t="s">
        <v>535</v>
      </c>
      <c r="I773" s="1" t="s">
        <v>35</v>
      </c>
      <c r="J773" s="1" t="s">
        <v>36</v>
      </c>
      <c r="K773">
        <v>85</v>
      </c>
      <c r="L773" s="1" t="s">
        <v>542</v>
      </c>
      <c r="M773" s="1" t="s">
        <v>38</v>
      </c>
      <c r="N773" t="s">
        <v>39</v>
      </c>
      <c r="O773" t="s">
        <v>39</v>
      </c>
      <c r="P773">
        <v>12000</v>
      </c>
      <c r="Q773">
        <v>0</v>
      </c>
      <c r="R773">
        <v>0.61530311890838207</v>
      </c>
      <c r="S773">
        <v>19383.637426900586</v>
      </c>
      <c r="T773" s="1" t="s">
        <v>40</v>
      </c>
      <c r="U773">
        <v>0</v>
      </c>
      <c r="V773">
        <v>1</v>
      </c>
      <c r="W773">
        <v>0.93664397716528258</v>
      </c>
      <c r="X773">
        <v>18155.567251461991</v>
      </c>
      <c r="Y773" t="b">
        <v>0</v>
      </c>
      <c r="Z773" t="b">
        <v>0</v>
      </c>
      <c r="AA773" s="1" t="s">
        <v>66</v>
      </c>
      <c r="AB773" s="1" t="s">
        <v>66</v>
      </c>
      <c r="AC773" s="1" t="s">
        <v>42</v>
      </c>
      <c r="AD773" t="s">
        <v>66</v>
      </c>
    </row>
    <row r="774" spans="1:30" x14ac:dyDescent="0.25">
      <c r="A774">
        <v>5</v>
      </c>
      <c r="B774" s="1" t="s">
        <v>145</v>
      </c>
      <c r="C774" s="1" t="s">
        <v>146</v>
      </c>
      <c r="D774" s="1" t="s">
        <v>44</v>
      </c>
      <c r="E774" s="1" t="s">
        <v>32</v>
      </c>
      <c r="F774" s="1" t="s">
        <v>32</v>
      </c>
      <c r="G774" s="1" t="s">
        <v>534</v>
      </c>
      <c r="H774" s="1" t="s">
        <v>535</v>
      </c>
      <c r="I774" s="1" t="s">
        <v>35</v>
      </c>
      <c r="J774" s="1" t="s">
        <v>36</v>
      </c>
      <c r="K774">
        <v>85</v>
      </c>
      <c r="L774" s="1" t="s">
        <v>542</v>
      </c>
      <c r="M774" s="1" t="s">
        <v>38</v>
      </c>
      <c r="N774" t="s">
        <v>39</v>
      </c>
      <c r="O774" t="s">
        <v>39</v>
      </c>
      <c r="P774">
        <v>15000</v>
      </c>
      <c r="Q774">
        <v>0</v>
      </c>
      <c r="R774">
        <v>0.61426500237004267</v>
      </c>
      <c r="S774">
        <v>24213.97503555064</v>
      </c>
      <c r="T774" s="1" t="s">
        <v>40</v>
      </c>
      <c r="U774">
        <v>0</v>
      </c>
      <c r="V774">
        <v>1</v>
      </c>
      <c r="W774">
        <v>0.93735736075285181</v>
      </c>
      <c r="X774">
        <v>22697.147732659188</v>
      </c>
      <c r="Y774" t="b">
        <v>0</v>
      </c>
      <c r="Z774" t="b">
        <v>0</v>
      </c>
      <c r="AA774" s="1" t="s">
        <v>66</v>
      </c>
      <c r="AB774" s="1" t="s">
        <v>66</v>
      </c>
      <c r="AC774" s="1" t="s">
        <v>42</v>
      </c>
      <c r="AD774" t="s">
        <v>66</v>
      </c>
    </row>
    <row r="775" spans="1:30" x14ac:dyDescent="0.25">
      <c r="A775">
        <v>12</v>
      </c>
      <c r="B775" s="1" t="s">
        <v>63</v>
      </c>
      <c r="C775" s="1" t="s">
        <v>64</v>
      </c>
      <c r="D775" s="1" t="s">
        <v>65</v>
      </c>
      <c r="E775" s="1" t="s">
        <v>32</v>
      </c>
      <c r="F775" s="1" t="s">
        <v>32</v>
      </c>
      <c r="G775" s="1" t="s">
        <v>534</v>
      </c>
      <c r="H775" s="1" t="s">
        <v>535</v>
      </c>
      <c r="I775" s="1" t="s">
        <v>35</v>
      </c>
      <c r="J775" s="1" t="s">
        <v>36</v>
      </c>
      <c r="K775">
        <v>85</v>
      </c>
      <c r="L775" s="1" t="s">
        <v>542</v>
      </c>
      <c r="M775" s="1" t="s">
        <v>38</v>
      </c>
      <c r="N775" t="s">
        <v>39</v>
      </c>
      <c r="O775" t="s">
        <v>39</v>
      </c>
      <c r="P775">
        <v>10000</v>
      </c>
      <c r="Q775">
        <v>0</v>
      </c>
      <c r="R775">
        <v>0.62599123365146692</v>
      </c>
      <c r="S775">
        <v>16259.91233651467</v>
      </c>
      <c r="T775" s="1" t="s">
        <v>40</v>
      </c>
      <c r="U775">
        <v>0</v>
      </c>
      <c r="V775">
        <v>1</v>
      </c>
      <c r="W775">
        <v>0.93478160489948414</v>
      </c>
      <c r="X775">
        <v>15199.466949452104</v>
      </c>
      <c r="Y775" t="b">
        <v>0</v>
      </c>
      <c r="Z775" t="b">
        <v>0</v>
      </c>
      <c r="AA775" s="1" t="s">
        <v>66</v>
      </c>
      <c r="AB775" s="1" t="s">
        <v>66</v>
      </c>
      <c r="AC775" s="1" t="s">
        <v>42</v>
      </c>
      <c r="AD775" t="s">
        <v>66</v>
      </c>
    </row>
    <row r="776" spans="1:30" x14ac:dyDescent="0.25">
      <c r="A776">
        <v>15</v>
      </c>
      <c r="B776" s="1" t="s">
        <v>50</v>
      </c>
      <c r="C776" s="1" t="s">
        <v>149</v>
      </c>
      <c r="D776" s="1" t="s">
        <v>150</v>
      </c>
      <c r="E776" s="1" t="s">
        <v>32</v>
      </c>
      <c r="F776" s="1" t="s">
        <v>32</v>
      </c>
      <c r="G776" s="1" t="s">
        <v>534</v>
      </c>
      <c r="H776" s="1" t="s">
        <v>535</v>
      </c>
      <c r="I776" s="1" t="s">
        <v>35</v>
      </c>
      <c r="J776" s="1" t="s">
        <v>36</v>
      </c>
      <c r="K776">
        <v>85</v>
      </c>
      <c r="L776" s="1" t="s">
        <v>542</v>
      </c>
      <c r="M776" s="1" t="s">
        <v>38</v>
      </c>
      <c r="N776" t="s">
        <v>39</v>
      </c>
      <c r="O776" t="s">
        <v>39</v>
      </c>
      <c r="P776">
        <v>25000</v>
      </c>
      <c r="Q776">
        <v>0</v>
      </c>
      <c r="R776">
        <v>0.62371707841031143</v>
      </c>
      <c r="S776">
        <v>40592.926960257784</v>
      </c>
      <c r="T776" s="1" t="s">
        <v>40</v>
      </c>
      <c r="U776">
        <v>1</v>
      </c>
      <c r="V776">
        <v>1</v>
      </c>
      <c r="W776">
        <v>0.93384845978707409</v>
      </c>
      <c r="X776">
        <v>37907.642320085928</v>
      </c>
      <c r="Y776" t="b">
        <v>0</v>
      </c>
      <c r="Z776" t="b">
        <v>0</v>
      </c>
      <c r="AA776" s="1" t="s">
        <v>54</v>
      </c>
      <c r="AB776" s="1" t="s">
        <v>55</v>
      </c>
      <c r="AC776" s="1" t="s">
        <v>42</v>
      </c>
      <c r="AD776" t="s">
        <v>850</v>
      </c>
    </row>
    <row r="777" spans="1:30" x14ac:dyDescent="0.25">
      <c r="A777">
        <v>23</v>
      </c>
      <c r="B777" s="1" t="s">
        <v>178</v>
      </c>
      <c r="C777" s="1" t="s">
        <v>330</v>
      </c>
      <c r="D777" s="1" t="s">
        <v>105</v>
      </c>
      <c r="E777" s="1" t="s">
        <v>32</v>
      </c>
      <c r="F777" s="1" t="s">
        <v>32</v>
      </c>
      <c r="G777" s="1" t="s">
        <v>534</v>
      </c>
      <c r="H777" s="1" t="s">
        <v>535</v>
      </c>
      <c r="I777" s="1" t="s">
        <v>35</v>
      </c>
      <c r="J777" s="1" t="s">
        <v>36</v>
      </c>
      <c r="K777">
        <v>138</v>
      </c>
      <c r="L777" s="1" t="s">
        <v>543</v>
      </c>
      <c r="M777" s="1" t="s">
        <v>38</v>
      </c>
      <c r="N777" t="s">
        <v>39</v>
      </c>
      <c r="O777" t="s">
        <v>39</v>
      </c>
      <c r="P777">
        <v>5000</v>
      </c>
      <c r="Q777">
        <v>0</v>
      </c>
      <c r="R777">
        <v>0.85517256346179138</v>
      </c>
      <c r="S777">
        <v>9275.8628173089583</v>
      </c>
      <c r="T777" s="1" t="s">
        <v>40</v>
      </c>
      <c r="U777">
        <v>0</v>
      </c>
      <c r="V777">
        <v>0</v>
      </c>
      <c r="W777">
        <v>0.94540895322943974</v>
      </c>
      <c r="X777">
        <v>8769.4837564119443</v>
      </c>
      <c r="Y777" t="b">
        <v>0</v>
      </c>
      <c r="Z777" t="b">
        <v>0</v>
      </c>
      <c r="AA777" s="1" t="s">
        <v>66</v>
      </c>
      <c r="AB777" s="1" t="s">
        <v>66</v>
      </c>
      <c r="AC777" s="1" t="s">
        <v>73</v>
      </c>
      <c r="AD777" t="s">
        <v>66</v>
      </c>
    </row>
    <row r="778" spans="1:30" x14ac:dyDescent="0.25">
      <c r="A778">
        <v>25</v>
      </c>
      <c r="B778" s="1" t="s">
        <v>138</v>
      </c>
      <c r="C778" s="1" t="s">
        <v>334</v>
      </c>
      <c r="D778" s="1" t="s">
        <v>335</v>
      </c>
      <c r="E778" s="1" t="s">
        <v>32</v>
      </c>
      <c r="F778" s="1" t="s">
        <v>32</v>
      </c>
      <c r="G778" s="1" t="s">
        <v>534</v>
      </c>
      <c r="H778" s="1" t="s">
        <v>535</v>
      </c>
      <c r="I778" s="1" t="s">
        <v>35</v>
      </c>
      <c r="J778" s="1" t="s">
        <v>36</v>
      </c>
      <c r="K778">
        <v>138</v>
      </c>
      <c r="L778" s="1" t="s">
        <v>543</v>
      </c>
      <c r="M778" s="1" t="s">
        <v>38</v>
      </c>
      <c r="N778" t="s">
        <v>39</v>
      </c>
      <c r="O778" t="s">
        <v>39</v>
      </c>
      <c r="P778">
        <v>5000</v>
      </c>
      <c r="Q778">
        <v>0</v>
      </c>
      <c r="R778">
        <v>0.89050482315112545</v>
      </c>
      <c r="S778">
        <v>9452.5241157556266</v>
      </c>
      <c r="T778" s="1" t="s">
        <v>40</v>
      </c>
      <c r="U778">
        <v>0</v>
      </c>
      <c r="V778">
        <v>0</v>
      </c>
      <c r="W778">
        <v>0.94047082475121058</v>
      </c>
      <c r="X778">
        <v>8889.8231511254016</v>
      </c>
      <c r="Y778" t="b">
        <v>0</v>
      </c>
      <c r="Z778" t="b">
        <v>0</v>
      </c>
      <c r="AA778" s="1" t="s">
        <v>66</v>
      </c>
      <c r="AB778" s="1" t="s">
        <v>66</v>
      </c>
      <c r="AC778" s="1" t="s">
        <v>73</v>
      </c>
      <c r="AD778" t="s">
        <v>66</v>
      </c>
    </row>
    <row r="779" spans="1:30" x14ac:dyDescent="0.25">
      <c r="A779">
        <v>35</v>
      </c>
      <c r="B779" s="1" t="s">
        <v>97</v>
      </c>
      <c r="C779" s="1" t="s">
        <v>381</v>
      </c>
      <c r="D779" s="1" t="s">
        <v>105</v>
      </c>
      <c r="E779" s="1" t="s">
        <v>32</v>
      </c>
      <c r="F779" s="1" t="s">
        <v>32</v>
      </c>
      <c r="G779" s="1" t="s">
        <v>534</v>
      </c>
      <c r="H779" s="1" t="s">
        <v>535</v>
      </c>
      <c r="I779" s="1" t="s">
        <v>35</v>
      </c>
      <c r="J779" s="1" t="s">
        <v>36</v>
      </c>
      <c r="K779">
        <v>138</v>
      </c>
      <c r="L779" s="1" t="s">
        <v>543</v>
      </c>
      <c r="M779" s="1" t="s">
        <v>38</v>
      </c>
      <c r="N779" t="s">
        <v>39</v>
      </c>
      <c r="O779" t="s">
        <v>39</v>
      </c>
      <c r="P779">
        <v>3500</v>
      </c>
      <c r="Q779">
        <v>0</v>
      </c>
      <c r="R779">
        <v>0.61101110530168357</v>
      </c>
      <c r="S779">
        <v>5638.5388685558928</v>
      </c>
      <c r="T779" s="1" t="s">
        <v>40</v>
      </c>
      <c r="U779">
        <v>0</v>
      </c>
      <c r="V779">
        <v>0</v>
      </c>
      <c r="W779">
        <v>0.93768701684070688</v>
      </c>
      <c r="X779">
        <v>5287.1846909965498</v>
      </c>
      <c r="Y779" t="b">
        <v>0</v>
      </c>
      <c r="Z779" t="b">
        <v>1</v>
      </c>
      <c r="AA779" s="1" t="s">
        <v>66</v>
      </c>
      <c r="AB779" s="1" t="s">
        <v>66</v>
      </c>
      <c r="AC779" s="1" t="s">
        <v>73</v>
      </c>
      <c r="AD779" t="s">
        <v>66</v>
      </c>
    </row>
    <row r="780" spans="1:30" x14ac:dyDescent="0.25">
      <c r="A780">
        <v>7</v>
      </c>
      <c r="B780" s="1" t="s">
        <v>29</v>
      </c>
      <c r="C780" s="1" t="s">
        <v>43</v>
      </c>
      <c r="D780" s="1" t="s">
        <v>44</v>
      </c>
      <c r="E780" s="1" t="s">
        <v>32</v>
      </c>
      <c r="F780" s="1" t="s">
        <v>32</v>
      </c>
      <c r="G780" s="1" t="s">
        <v>534</v>
      </c>
      <c r="H780" s="1" t="s">
        <v>535</v>
      </c>
      <c r="I780" s="1" t="s">
        <v>35</v>
      </c>
      <c r="J780" s="1" t="s">
        <v>36</v>
      </c>
      <c r="K780">
        <v>353</v>
      </c>
      <c r="L780" s="1" t="s">
        <v>544</v>
      </c>
      <c r="M780" s="1" t="s">
        <v>38</v>
      </c>
      <c r="N780" t="s">
        <v>39</v>
      </c>
      <c r="O780" t="s">
        <v>39</v>
      </c>
      <c r="P780">
        <v>7500</v>
      </c>
      <c r="Q780">
        <v>0</v>
      </c>
      <c r="R780">
        <v>0.60882316575975093</v>
      </c>
      <c r="S780">
        <v>12066.173743198133</v>
      </c>
      <c r="T780" s="1" t="s">
        <v>40</v>
      </c>
      <c r="U780">
        <v>1</v>
      </c>
      <c r="V780">
        <v>1</v>
      </c>
      <c r="W780">
        <v>0.93783079843594719</v>
      </c>
      <c r="X780">
        <v>11316.029355650366</v>
      </c>
      <c r="Y780" t="b">
        <v>0</v>
      </c>
      <c r="Z780" t="b">
        <v>0</v>
      </c>
      <c r="AA780" s="1" t="s">
        <v>41</v>
      </c>
      <c r="AB780" s="1" t="s">
        <v>44</v>
      </c>
      <c r="AC780" s="1" t="s">
        <v>42</v>
      </c>
      <c r="AD780" t="s">
        <v>850</v>
      </c>
    </row>
    <row r="781" spans="1:30" x14ac:dyDescent="0.25">
      <c r="A781">
        <v>1</v>
      </c>
      <c r="B781" s="1" t="s">
        <v>184</v>
      </c>
      <c r="C781" s="1" t="s">
        <v>185</v>
      </c>
      <c r="D781" s="1" t="s">
        <v>186</v>
      </c>
      <c r="E781" s="1" t="s">
        <v>545</v>
      </c>
      <c r="F781" s="1" t="s">
        <v>546</v>
      </c>
      <c r="G781" s="1" t="s">
        <v>189</v>
      </c>
      <c r="H781" s="1" t="s">
        <v>190</v>
      </c>
      <c r="I781" s="1" t="s">
        <v>191</v>
      </c>
      <c r="J781" s="1" t="s">
        <v>192</v>
      </c>
      <c r="K781">
        <v>97</v>
      </c>
      <c r="L781" s="1" t="s">
        <v>193</v>
      </c>
      <c r="M781" s="1" t="s">
        <v>38</v>
      </c>
      <c r="N781" t="s">
        <v>39</v>
      </c>
      <c r="O781" t="s">
        <v>39</v>
      </c>
      <c r="P781">
        <v>237000</v>
      </c>
      <c r="Q781">
        <v>381397.37059278123</v>
      </c>
      <c r="R781">
        <v>0.60927160587671403</v>
      </c>
      <c r="S781">
        <v>0</v>
      </c>
      <c r="T781" s="1" t="s">
        <v>194</v>
      </c>
      <c r="U781">
        <v>1</v>
      </c>
      <c r="V781">
        <v>1</v>
      </c>
      <c r="W781">
        <v>0.93780733982397801</v>
      </c>
      <c r="X781">
        <v>0</v>
      </c>
      <c r="Y781" t="b">
        <v>0</v>
      </c>
      <c r="Z781" t="b">
        <v>0</v>
      </c>
      <c r="AA781" s="1" t="s">
        <v>62</v>
      </c>
      <c r="AB781" s="1" t="s">
        <v>547</v>
      </c>
      <c r="AC781" s="1" t="s">
        <v>42</v>
      </c>
      <c r="AD781" t="s">
        <v>850</v>
      </c>
    </row>
    <row r="782" spans="1:30" x14ac:dyDescent="0.25">
      <c r="A782">
        <v>1</v>
      </c>
      <c r="B782" s="1" t="s">
        <v>184</v>
      </c>
      <c r="C782" s="1" t="s">
        <v>185</v>
      </c>
      <c r="D782" s="1" t="s">
        <v>186</v>
      </c>
      <c r="E782" s="1" t="s">
        <v>545</v>
      </c>
      <c r="F782" s="1" t="s">
        <v>546</v>
      </c>
      <c r="G782" s="1" t="s">
        <v>196</v>
      </c>
      <c r="H782" s="1" t="s">
        <v>197</v>
      </c>
      <c r="I782" s="1" t="s">
        <v>191</v>
      </c>
      <c r="J782" s="1" t="s">
        <v>192</v>
      </c>
      <c r="K782">
        <v>114</v>
      </c>
      <c r="L782" s="1" t="s">
        <v>198</v>
      </c>
      <c r="M782" s="1" t="s">
        <v>38</v>
      </c>
      <c r="N782" t="s">
        <v>39</v>
      </c>
      <c r="O782" t="s">
        <v>39</v>
      </c>
      <c r="P782">
        <v>346500</v>
      </c>
      <c r="Q782">
        <v>557612.61143628135</v>
      </c>
      <c r="R782">
        <v>0.60927160587671403</v>
      </c>
      <c r="S782">
        <v>0</v>
      </c>
      <c r="T782" s="1" t="s">
        <v>194</v>
      </c>
      <c r="U782">
        <v>1</v>
      </c>
      <c r="V782">
        <v>1</v>
      </c>
      <c r="W782">
        <v>0.93780733982397801</v>
      </c>
      <c r="X782">
        <v>0</v>
      </c>
      <c r="Y782" t="b">
        <v>0</v>
      </c>
      <c r="Z782" t="b">
        <v>0</v>
      </c>
      <c r="AA782" s="1" t="s">
        <v>62</v>
      </c>
      <c r="AB782" s="1" t="s">
        <v>547</v>
      </c>
      <c r="AC782" s="1" t="s">
        <v>42</v>
      </c>
      <c r="AD782" t="s">
        <v>850</v>
      </c>
    </row>
    <row r="783" spans="1:30" x14ac:dyDescent="0.25">
      <c r="A783">
        <v>1</v>
      </c>
      <c r="B783" s="1" t="s">
        <v>184</v>
      </c>
      <c r="C783" s="1" t="s">
        <v>185</v>
      </c>
      <c r="D783" s="1" t="s">
        <v>186</v>
      </c>
      <c r="E783" s="1" t="s">
        <v>545</v>
      </c>
      <c r="F783" s="1" t="s">
        <v>546</v>
      </c>
      <c r="G783" s="1" t="s">
        <v>199</v>
      </c>
      <c r="H783" s="1" t="s">
        <v>200</v>
      </c>
      <c r="I783" s="1" t="s">
        <v>191</v>
      </c>
      <c r="J783" s="1" t="s">
        <v>192</v>
      </c>
      <c r="K783">
        <v>116</v>
      </c>
      <c r="L783" s="1" t="s">
        <v>200</v>
      </c>
      <c r="M783" s="1" t="s">
        <v>38</v>
      </c>
      <c r="N783" t="s">
        <v>39</v>
      </c>
      <c r="O783" t="s">
        <v>39</v>
      </c>
      <c r="P783" t="s">
        <v>46</v>
      </c>
      <c r="Q783">
        <v>0</v>
      </c>
      <c r="R783">
        <v>0.60927160587671403</v>
      </c>
      <c r="S783">
        <v>0</v>
      </c>
      <c r="T783" s="1" t="s">
        <v>194</v>
      </c>
      <c r="U783">
        <v>1</v>
      </c>
      <c r="V783">
        <v>1</v>
      </c>
      <c r="W783">
        <v>0.93780733982397801</v>
      </c>
      <c r="X783">
        <v>0</v>
      </c>
      <c r="Y783" t="b">
        <v>0</v>
      </c>
      <c r="Z783" t="b">
        <v>0</v>
      </c>
      <c r="AA783" s="1" t="s">
        <v>62</v>
      </c>
      <c r="AB783" s="1" t="s">
        <v>547</v>
      </c>
      <c r="AC783" s="1" t="s">
        <v>42</v>
      </c>
      <c r="AD783" t="s">
        <v>850</v>
      </c>
    </row>
    <row r="784" spans="1:30" x14ac:dyDescent="0.25">
      <c r="A784">
        <v>1</v>
      </c>
      <c r="B784" s="1" t="s">
        <v>184</v>
      </c>
      <c r="C784" s="1" t="s">
        <v>185</v>
      </c>
      <c r="D784" s="1" t="s">
        <v>186</v>
      </c>
      <c r="E784" s="1" t="s">
        <v>545</v>
      </c>
      <c r="F784" s="1" t="s">
        <v>546</v>
      </c>
      <c r="G784" s="1" t="s">
        <v>204</v>
      </c>
      <c r="H784" s="1" t="s">
        <v>205</v>
      </c>
      <c r="I784" s="1" t="s">
        <v>191</v>
      </c>
      <c r="J784" s="1" t="s">
        <v>192</v>
      </c>
      <c r="K784">
        <v>99</v>
      </c>
      <c r="L784" s="1" t="s">
        <v>205</v>
      </c>
      <c r="M784" s="1" t="s">
        <v>38</v>
      </c>
      <c r="N784" t="s">
        <v>39</v>
      </c>
      <c r="O784" t="s">
        <v>39</v>
      </c>
      <c r="P784">
        <v>296500</v>
      </c>
      <c r="Q784">
        <v>477149.03114244569</v>
      </c>
      <c r="R784">
        <v>0.60927160587671403</v>
      </c>
      <c r="S784">
        <v>0</v>
      </c>
      <c r="T784" s="1" t="s">
        <v>194</v>
      </c>
      <c r="U784">
        <v>1</v>
      </c>
      <c r="V784">
        <v>1</v>
      </c>
      <c r="W784">
        <v>0.93780733982397801</v>
      </c>
      <c r="X784">
        <v>0</v>
      </c>
      <c r="Y784" t="b">
        <v>0</v>
      </c>
      <c r="Z784" t="b">
        <v>0</v>
      </c>
      <c r="AA784" s="1" t="s">
        <v>62</v>
      </c>
      <c r="AB784" s="1" t="s">
        <v>547</v>
      </c>
      <c r="AC784" s="1" t="s">
        <v>42</v>
      </c>
      <c r="AD784" t="s">
        <v>850</v>
      </c>
    </row>
    <row r="785" spans="1:30" x14ac:dyDescent="0.25">
      <c r="A785">
        <v>1</v>
      </c>
      <c r="B785" s="1" t="s">
        <v>184</v>
      </c>
      <c r="C785" s="1" t="s">
        <v>185</v>
      </c>
      <c r="D785" s="1" t="s">
        <v>186</v>
      </c>
      <c r="E785" s="1" t="s">
        <v>545</v>
      </c>
      <c r="F785" s="1" t="s">
        <v>546</v>
      </c>
      <c r="G785" s="1" t="s">
        <v>204</v>
      </c>
      <c r="H785" s="1" t="s">
        <v>205</v>
      </c>
      <c r="I785" s="1" t="s">
        <v>204</v>
      </c>
      <c r="J785" s="1" t="s">
        <v>205</v>
      </c>
      <c r="K785">
        <v>389</v>
      </c>
      <c r="L785" s="1" t="s">
        <v>206</v>
      </c>
      <c r="M785" s="1" t="s">
        <v>38</v>
      </c>
      <c r="N785" t="s">
        <v>39</v>
      </c>
      <c r="O785" t="s">
        <v>39</v>
      </c>
      <c r="P785">
        <v>189949.07</v>
      </c>
      <c r="Q785">
        <v>305679.64491368836</v>
      </c>
      <c r="R785">
        <v>0.60927160587671403</v>
      </c>
      <c r="S785">
        <v>0</v>
      </c>
      <c r="T785" s="1" t="s">
        <v>194</v>
      </c>
      <c r="U785">
        <v>1</v>
      </c>
      <c r="V785">
        <v>1</v>
      </c>
      <c r="W785">
        <v>0.93780733982397801</v>
      </c>
      <c r="X785">
        <v>0</v>
      </c>
      <c r="Y785" t="b">
        <v>0</v>
      </c>
      <c r="Z785" t="b">
        <v>0</v>
      </c>
      <c r="AA785" s="1" t="s">
        <v>62</v>
      </c>
      <c r="AB785" s="1" t="s">
        <v>547</v>
      </c>
      <c r="AC785" s="1" t="s">
        <v>42</v>
      </c>
      <c r="AD785" t="s">
        <v>850</v>
      </c>
    </row>
    <row r="786" spans="1:30" x14ac:dyDescent="0.25">
      <c r="A786">
        <v>1</v>
      </c>
      <c r="B786" s="1" t="s">
        <v>184</v>
      </c>
      <c r="C786" s="1" t="s">
        <v>185</v>
      </c>
      <c r="D786" s="1" t="s">
        <v>186</v>
      </c>
      <c r="E786" s="1" t="s">
        <v>545</v>
      </c>
      <c r="F786" s="1" t="s">
        <v>546</v>
      </c>
      <c r="G786" s="1" t="s">
        <v>207</v>
      </c>
      <c r="H786" s="1" t="s">
        <v>208</v>
      </c>
      <c r="I786" s="1" t="s">
        <v>191</v>
      </c>
      <c r="J786" s="1" t="s">
        <v>192</v>
      </c>
      <c r="K786">
        <v>98</v>
      </c>
      <c r="L786" s="1" t="s">
        <v>209</v>
      </c>
      <c r="M786" s="1" t="s">
        <v>38</v>
      </c>
      <c r="N786" t="s">
        <v>39</v>
      </c>
      <c r="O786" t="s">
        <v>39</v>
      </c>
      <c r="P786">
        <v>355500</v>
      </c>
      <c r="Q786">
        <v>572096.05588917178</v>
      </c>
      <c r="R786">
        <v>0.60927160587671403</v>
      </c>
      <c r="S786">
        <v>0</v>
      </c>
      <c r="T786" s="1" t="s">
        <v>194</v>
      </c>
      <c r="U786">
        <v>1</v>
      </c>
      <c r="V786">
        <v>1</v>
      </c>
      <c r="W786">
        <v>0.93780733982397801</v>
      </c>
      <c r="X786">
        <v>0</v>
      </c>
      <c r="Y786" t="b">
        <v>0</v>
      </c>
      <c r="Z786" t="b">
        <v>0</v>
      </c>
      <c r="AA786" s="1" t="s">
        <v>62</v>
      </c>
      <c r="AB786" s="1" t="s">
        <v>547</v>
      </c>
      <c r="AC786" s="1" t="s">
        <v>42</v>
      </c>
      <c r="AD786" t="s">
        <v>850</v>
      </c>
    </row>
    <row r="787" spans="1:30" x14ac:dyDescent="0.25">
      <c r="A787">
        <v>1</v>
      </c>
      <c r="B787" s="1" t="s">
        <v>184</v>
      </c>
      <c r="C787" s="1" t="s">
        <v>185</v>
      </c>
      <c r="D787" s="1" t="s">
        <v>186</v>
      </c>
      <c r="E787" s="1" t="s">
        <v>545</v>
      </c>
      <c r="F787" s="1" t="s">
        <v>546</v>
      </c>
      <c r="G787" s="1" t="s">
        <v>210</v>
      </c>
      <c r="H787" s="1" t="s">
        <v>211</v>
      </c>
      <c r="I787" s="1" t="s">
        <v>191</v>
      </c>
      <c r="J787" s="1" t="s">
        <v>192</v>
      </c>
      <c r="K787">
        <v>100</v>
      </c>
      <c r="L787" s="1" t="s">
        <v>212</v>
      </c>
      <c r="M787" s="1" t="s">
        <v>38</v>
      </c>
      <c r="N787" t="s">
        <v>39</v>
      </c>
      <c r="O787" t="s">
        <v>39</v>
      </c>
      <c r="P787">
        <v>17300</v>
      </c>
      <c r="Q787">
        <v>27840.398781667154</v>
      </c>
      <c r="R787">
        <v>0.60927160587671403</v>
      </c>
      <c r="S787">
        <v>0</v>
      </c>
      <c r="T787" s="1" t="s">
        <v>194</v>
      </c>
      <c r="U787">
        <v>1</v>
      </c>
      <c r="V787">
        <v>1</v>
      </c>
      <c r="W787">
        <v>0.93780733982397801</v>
      </c>
      <c r="X787">
        <v>0</v>
      </c>
      <c r="Y787" t="b">
        <v>0</v>
      </c>
      <c r="Z787" t="b">
        <v>0</v>
      </c>
      <c r="AA787" s="1" t="s">
        <v>62</v>
      </c>
      <c r="AB787" s="1" t="s">
        <v>547</v>
      </c>
      <c r="AC787" s="1" t="s">
        <v>42</v>
      </c>
      <c r="AD787" t="s">
        <v>850</v>
      </c>
    </row>
    <row r="788" spans="1:30" x14ac:dyDescent="0.25">
      <c r="A788">
        <v>1</v>
      </c>
      <c r="B788" s="1" t="s">
        <v>184</v>
      </c>
      <c r="C788" s="1" t="s">
        <v>185</v>
      </c>
      <c r="D788" s="1" t="s">
        <v>186</v>
      </c>
      <c r="E788" s="1" t="s">
        <v>545</v>
      </c>
      <c r="F788" s="1" t="s">
        <v>546</v>
      </c>
      <c r="G788" s="1" t="s">
        <v>438</v>
      </c>
      <c r="H788" s="1" t="s">
        <v>439</v>
      </c>
      <c r="I788" s="1" t="s">
        <v>91</v>
      </c>
      <c r="J788" s="1" t="s">
        <v>92</v>
      </c>
      <c r="K788">
        <v>149</v>
      </c>
      <c r="L788" s="1" t="s">
        <v>548</v>
      </c>
      <c r="M788" s="1" t="s">
        <v>441</v>
      </c>
      <c r="N788">
        <v>1494</v>
      </c>
      <c r="O788">
        <v>85</v>
      </c>
      <c r="P788">
        <v>126990</v>
      </c>
      <c r="Q788">
        <v>204361.40123028393</v>
      </c>
      <c r="R788">
        <v>0.60927160587671403</v>
      </c>
      <c r="S788">
        <v>204361.40123028393</v>
      </c>
      <c r="T788" s="1" t="s">
        <v>40</v>
      </c>
      <c r="U788">
        <v>1</v>
      </c>
      <c r="V788">
        <v>1</v>
      </c>
      <c r="W788">
        <v>0.93780733982397801</v>
      </c>
      <c r="X788">
        <v>191651.6220504732</v>
      </c>
      <c r="Y788" t="b">
        <v>0</v>
      </c>
      <c r="Z788" t="b">
        <v>0</v>
      </c>
      <c r="AA788" s="1" t="s">
        <v>62</v>
      </c>
      <c r="AB788" s="1" t="s">
        <v>547</v>
      </c>
      <c r="AC788" s="1" t="s">
        <v>42</v>
      </c>
      <c r="AD788" t="s">
        <v>850</v>
      </c>
    </row>
    <row r="789" spans="1:30" x14ac:dyDescent="0.25">
      <c r="A789">
        <v>1</v>
      </c>
      <c r="B789" s="1" t="s">
        <v>184</v>
      </c>
      <c r="C789" s="1" t="s">
        <v>185</v>
      </c>
      <c r="D789" s="1" t="s">
        <v>186</v>
      </c>
      <c r="E789" s="1" t="s">
        <v>545</v>
      </c>
      <c r="F789" s="1" t="s">
        <v>546</v>
      </c>
      <c r="G789" s="1" t="s">
        <v>438</v>
      </c>
      <c r="H789" s="1" t="s">
        <v>439</v>
      </c>
      <c r="I789" s="1" t="s">
        <v>91</v>
      </c>
      <c r="J789" s="1" t="s">
        <v>92</v>
      </c>
      <c r="K789">
        <v>150</v>
      </c>
      <c r="L789" s="1" t="s">
        <v>549</v>
      </c>
      <c r="M789" s="1" t="s">
        <v>441</v>
      </c>
      <c r="N789">
        <v>1494</v>
      </c>
      <c r="O789">
        <v>1500</v>
      </c>
      <c r="P789">
        <v>2241000</v>
      </c>
      <c r="Q789">
        <v>3606377.6687697163</v>
      </c>
      <c r="R789">
        <v>0.60927160587671403</v>
      </c>
      <c r="S789">
        <v>3606377.6687697163</v>
      </c>
      <c r="T789" s="1" t="s">
        <v>40</v>
      </c>
      <c r="U789">
        <v>1</v>
      </c>
      <c r="V789">
        <v>1</v>
      </c>
      <c r="W789">
        <v>0.93780733982397801</v>
      </c>
      <c r="X789">
        <v>3382087.4479495268</v>
      </c>
      <c r="Y789" t="b">
        <v>0</v>
      </c>
      <c r="Z789" t="b">
        <v>0</v>
      </c>
      <c r="AA789" s="1" t="s">
        <v>62</v>
      </c>
      <c r="AB789" s="1" t="s">
        <v>547</v>
      </c>
      <c r="AC789" s="1" t="s">
        <v>42</v>
      </c>
      <c r="AD789" t="s">
        <v>850</v>
      </c>
    </row>
    <row r="790" spans="1:30" x14ac:dyDescent="0.25">
      <c r="A790">
        <v>1</v>
      </c>
      <c r="B790" s="1" t="s">
        <v>184</v>
      </c>
      <c r="C790" s="1" t="s">
        <v>185</v>
      </c>
      <c r="D790" s="1" t="s">
        <v>186</v>
      </c>
      <c r="E790" s="1" t="s">
        <v>550</v>
      </c>
      <c r="F790" s="1" t="s">
        <v>551</v>
      </c>
      <c r="G790" s="1" t="s">
        <v>189</v>
      </c>
      <c r="H790" s="1" t="s">
        <v>190</v>
      </c>
      <c r="I790" s="1" t="s">
        <v>191</v>
      </c>
      <c r="J790" s="1" t="s">
        <v>192</v>
      </c>
      <c r="K790">
        <v>97</v>
      </c>
      <c r="L790" s="1" t="s">
        <v>193</v>
      </c>
      <c r="M790" s="1" t="s">
        <v>38</v>
      </c>
      <c r="N790" t="s">
        <v>39</v>
      </c>
      <c r="O790" t="s">
        <v>39</v>
      </c>
      <c r="P790">
        <v>37000</v>
      </c>
      <c r="Q790">
        <v>59571.211818796488</v>
      </c>
      <c r="R790">
        <v>0.61003275185936445</v>
      </c>
      <c r="S790">
        <v>0</v>
      </c>
      <c r="T790" s="1" t="s">
        <v>194</v>
      </c>
      <c r="U790">
        <v>1</v>
      </c>
      <c r="V790">
        <v>1</v>
      </c>
      <c r="W790">
        <v>0.93784746730361035</v>
      </c>
      <c r="X790">
        <v>0</v>
      </c>
      <c r="Y790" t="b">
        <v>0</v>
      </c>
      <c r="Z790" t="b">
        <v>0</v>
      </c>
      <c r="AA790" s="1" t="s">
        <v>54</v>
      </c>
      <c r="AB790" s="1" t="s">
        <v>483</v>
      </c>
      <c r="AC790" s="1" t="s">
        <v>42</v>
      </c>
      <c r="AD790" t="s">
        <v>850</v>
      </c>
    </row>
    <row r="791" spans="1:30" x14ac:dyDescent="0.25">
      <c r="A791">
        <v>2</v>
      </c>
      <c r="B791" s="1" t="s">
        <v>86</v>
      </c>
      <c r="C791" s="1" t="s">
        <v>87</v>
      </c>
      <c r="D791" s="1" t="s">
        <v>88</v>
      </c>
      <c r="E791" s="1" t="s">
        <v>32</v>
      </c>
      <c r="F791" s="1" t="s">
        <v>32</v>
      </c>
      <c r="G791" s="1" t="s">
        <v>204</v>
      </c>
      <c r="H791" s="1" t="s">
        <v>205</v>
      </c>
      <c r="I791" s="1" t="s">
        <v>191</v>
      </c>
      <c r="J791" s="1" t="s">
        <v>192</v>
      </c>
      <c r="K791">
        <v>99</v>
      </c>
      <c r="L791" s="1" t="s">
        <v>205</v>
      </c>
      <c r="M791" s="1" t="s">
        <v>38</v>
      </c>
      <c r="N791" t="s">
        <v>39</v>
      </c>
      <c r="O791" t="s">
        <v>39</v>
      </c>
      <c r="P791">
        <v>44000</v>
      </c>
      <c r="Q791">
        <v>0</v>
      </c>
      <c r="R791">
        <v>0.61115857163181109</v>
      </c>
      <c r="S791">
        <v>0</v>
      </c>
      <c r="T791" s="1" t="s">
        <v>194</v>
      </c>
      <c r="U791">
        <v>0</v>
      </c>
      <c r="V791">
        <v>1</v>
      </c>
      <c r="W791">
        <v>0.9373059220931953</v>
      </c>
      <c r="X791">
        <v>0</v>
      </c>
      <c r="Y791" t="b">
        <v>0</v>
      </c>
      <c r="Z791" t="b">
        <v>0</v>
      </c>
      <c r="AA791" s="1" t="s">
        <v>66</v>
      </c>
      <c r="AB791" s="1" t="s">
        <v>66</v>
      </c>
      <c r="AC791" s="1" t="s">
        <v>42</v>
      </c>
      <c r="AD791" t="s">
        <v>66</v>
      </c>
    </row>
    <row r="792" spans="1:30" x14ac:dyDescent="0.25">
      <c r="A792">
        <v>2</v>
      </c>
      <c r="B792" s="1" t="s">
        <v>86</v>
      </c>
      <c r="C792" s="1" t="s">
        <v>220</v>
      </c>
      <c r="D792" s="1" t="s">
        <v>221</v>
      </c>
      <c r="E792" s="1" t="s">
        <v>32</v>
      </c>
      <c r="F792" s="1" t="s">
        <v>32</v>
      </c>
      <c r="G792" s="1" t="s">
        <v>204</v>
      </c>
      <c r="H792" s="1" t="s">
        <v>205</v>
      </c>
      <c r="I792" s="1" t="s">
        <v>191</v>
      </c>
      <c r="J792" s="1" t="s">
        <v>192</v>
      </c>
      <c r="K792">
        <v>99</v>
      </c>
      <c r="L792" s="1" t="s">
        <v>205</v>
      </c>
      <c r="M792" s="1" t="s">
        <v>38</v>
      </c>
      <c r="N792" t="s">
        <v>39</v>
      </c>
      <c r="O792" t="s">
        <v>39</v>
      </c>
      <c r="P792">
        <v>6000</v>
      </c>
      <c r="Q792">
        <v>0</v>
      </c>
      <c r="R792">
        <v>0.62749010011123474</v>
      </c>
      <c r="S792">
        <v>0</v>
      </c>
      <c r="T792" s="1" t="s">
        <v>194</v>
      </c>
      <c r="U792">
        <v>0</v>
      </c>
      <c r="V792">
        <v>1</v>
      </c>
      <c r="W792">
        <v>0.93848734643707776</v>
      </c>
      <c r="X792">
        <v>0</v>
      </c>
      <c r="Y792" t="b">
        <v>0</v>
      </c>
      <c r="Z792" t="b">
        <v>0</v>
      </c>
      <c r="AA792" s="1" t="s">
        <v>66</v>
      </c>
      <c r="AB792" s="1" t="s">
        <v>66</v>
      </c>
      <c r="AC792" s="1" t="s">
        <v>42</v>
      </c>
      <c r="AD792" t="s">
        <v>66</v>
      </c>
    </row>
    <row r="793" spans="1:30" x14ac:dyDescent="0.25">
      <c r="A793">
        <v>2</v>
      </c>
      <c r="B793" s="1" t="s">
        <v>86</v>
      </c>
      <c r="C793" s="1" t="s">
        <v>222</v>
      </c>
      <c r="D793" s="1" t="s">
        <v>223</v>
      </c>
      <c r="E793" s="1" t="s">
        <v>32</v>
      </c>
      <c r="F793" s="1" t="s">
        <v>32</v>
      </c>
      <c r="G793" s="1" t="s">
        <v>204</v>
      </c>
      <c r="H793" s="1" t="s">
        <v>205</v>
      </c>
      <c r="I793" s="1" t="s">
        <v>191</v>
      </c>
      <c r="J793" s="1" t="s">
        <v>192</v>
      </c>
      <c r="K793">
        <v>99</v>
      </c>
      <c r="L793" s="1" t="s">
        <v>205</v>
      </c>
      <c r="M793" s="1" t="s">
        <v>38</v>
      </c>
      <c r="N793" t="s">
        <v>39</v>
      </c>
      <c r="O793" t="s">
        <v>39</v>
      </c>
      <c r="P793">
        <v>5000</v>
      </c>
      <c r="Q793">
        <v>0</v>
      </c>
      <c r="R793">
        <v>0.63357523056653497</v>
      </c>
      <c r="S793">
        <v>0</v>
      </c>
      <c r="T793" s="1" t="s">
        <v>194</v>
      </c>
      <c r="U793">
        <v>0</v>
      </c>
      <c r="V793">
        <v>1</v>
      </c>
      <c r="W793">
        <v>0.9354778142077208</v>
      </c>
      <c r="X793">
        <v>0</v>
      </c>
      <c r="Y793" t="b">
        <v>0</v>
      </c>
      <c r="Z793" t="b">
        <v>0</v>
      </c>
      <c r="AA793" s="1" t="s">
        <v>66</v>
      </c>
      <c r="AB793" s="1" t="s">
        <v>66</v>
      </c>
      <c r="AC793" s="1" t="s">
        <v>42</v>
      </c>
      <c r="AD793" t="s">
        <v>66</v>
      </c>
    </row>
    <row r="794" spans="1:30" x14ac:dyDescent="0.25">
      <c r="A794">
        <v>2</v>
      </c>
      <c r="B794" s="1" t="s">
        <v>86</v>
      </c>
      <c r="C794" s="1" t="s">
        <v>224</v>
      </c>
      <c r="D794" s="1" t="s">
        <v>225</v>
      </c>
      <c r="E794" s="1" t="s">
        <v>32</v>
      </c>
      <c r="F794" s="1" t="s">
        <v>32</v>
      </c>
      <c r="G794" s="1" t="s">
        <v>204</v>
      </c>
      <c r="H794" s="1" t="s">
        <v>205</v>
      </c>
      <c r="I794" s="1" t="s">
        <v>191</v>
      </c>
      <c r="J794" s="1" t="s">
        <v>192</v>
      </c>
      <c r="K794">
        <v>99</v>
      </c>
      <c r="L794" s="1" t="s">
        <v>205</v>
      </c>
      <c r="M794" s="1" t="s">
        <v>38</v>
      </c>
      <c r="N794" t="s">
        <v>39</v>
      </c>
      <c r="O794" t="s">
        <v>39</v>
      </c>
      <c r="P794">
        <v>2500</v>
      </c>
      <c r="Q794">
        <v>0</v>
      </c>
      <c r="R794">
        <v>0.66988145896656526</v>
      </c>
      <c r="S794">
        <v>0</v>
      </c>
      <c r="T794" s="1" t="s">
        <v>194</v>
      </c>
      <c r="U794">
        <v>0</v>
      </c>
      <c r="V794">
        <v>1</v>
      </c>
      <c r="W794">
        <v>0.9271921090807822</v>
      </c>
      <c r="X794">
        <v>0</v>
      </c>
      <c r="Y794" t="b">
        <v>0</v>
      </c>
      <c r="Z794" t="b">
        <v>0</v>
      </c>
      <c r="AA794" s="1" t="s">
        <v>66</v>
      </c>
      <c r="AB794" s="1" t="s">
        <v>66</v>
      </c>
      <c r="AC794" s="1" t="s">
        <v>42</v>
      </c>
      <c r="AD794" t="s">
        <v>66</v>
      </c>
    </row>
    <row r="795" spans="1:30" x14ac:dyDescent="0.25">
      <c r="A795">
        <v>2</v>
      </c>
      <c r="B795" s="1" t="s">
        <v>86</v>
      </c>
      <c r="C795" s="1" t="s">
        <v>226</v>
      </c>
      <c r="D795" s="1" t="s">
        <v>105</v>
      </c>
      <c r="E795" s="1" t="s">
        <v>32</v>
      </c>
      <c r="F795" s="1" t="s">
        <v>32</v>
      </c>
      <c r="G795" s="1" t="s">
        <v>204</v>
      </c>
      <c r="H795" s="1" t="s">
        <v>205</v>
      </c>
      <c r="I795" s="1" t="s">
        <v>191</v>
      </c>
      <c r="J795" s="1" t="s">
        <v>192</v>
      </c>
      <c r="K795">
        <v>99</v>
      </c>
      <c r="L795" s="1" t="s">
        <v>205</v>
      </c>
      <c r="M795" s="1" t="s">
        <v>38</v>
      </c>
      <c r="N795" t="s">
        <v>39</v>
      </c>
      <c r="O795" t="s">
        <v>39</v>
      </c>
      <c r="P795">
        <v>31000</v>
      </c>
      <c r="Q795">
        <v>0</v>
      </c>
      <c r="R795">
        <v>0.61287047812817896</v>
      </c>
      <c r="S795">
        <v>0</v>
      </c>
      <c r="T795" s="1" t="s">
        <v>194</v>
      </c>
      <c r="U795">
        <v>0</v>
      </c>
      <c r="V795">
        <v>1</v>
      </c>
      <c r="W795">
        <v>0.93692649150934704</v>
      </c>
      <c r="X795">
        <v>0</v>
      </c>
      <c r="Y795" t="b">
        <v>0</v>
      </c>
      <c r="Z795" t="b">
        <v>0</v>
      </c>
      <c r="AA795" s="1" t="s">
        <v>66</v>
      </c>
      <c r="AB795" s="1" t="s">
        <v>66</v>
      </c>
      <c r="AC795" s="1" t="s">
        <v>42</v>
      </c>
      <c r="AD795" t="s">
        <v>66</v>
      </c>
    </row>
    <row r="796" spans="1:30" x14ac:dyDescent="0.25">
      <c r="A796">
        <v>3</v>
      </c>
      <c r="B796" s="1" t="s">
        <v>75</v>
      </c>
      <c r="C796" s="1" t="s">
        <v>76</v>
      </c>
      <c r="D796" s="1" t="s">
        <v>77</v>
      </c>
      <c r="E796" s="1" t="s">
        <v>32</v>
      </c>
      <c r="F796" s="1" t="s">
        <v>32</v>
      </c>
      <c r="G796" s="1" t="s">
        <v>204</v>
      </c>
      <c r="H796" s="1" t="s">
        <v>205</v>
      </c>
      <c r="I796" s="1" t="s">
        <v>191</v>
      </c>
      <c r="J796" s="1" t="s">
        <v>192</v>
      </c>
      <c r="K796">
        <v>99</v>
      </c>
      <c r="L796" s="1" t="s">
        <v>205</v>
      </c>
      <c r="M796" s="1" t="s">
        <v>38</v>
      </c>
      <c r="N796" t="s">
        <v>39</v>
      </c>
      <c r="O796" t="s">
        <v>39</v>
      </c>
      <c r="P796">
        <v>92500</v>
      </c>
      <c r="Q796">
        <v>0</v>
      </c>
      <c r="R796">
        <v>0.61023433849497422</v>
      </c>
      <c r="S796">
        <v>0</v>
      </c>
      <c r="T796" s="1" t="s">
        <v>194</v>
      </c>
      <c r="U796">
        <v>0</v>
      </c>
      <c r="V796">
        <v>1</v>
      </c>
      <c r="W796">
        <v>0.93757668577618647</v>
      </c>
      <c r="X796">
        <v>0</v>
      </c>
      <c r="Y796" t="b">
        <v>0</v>
      </c>
      <c r="Z796" t="b">
        <v>0</v>
      </c>
      <c r="AA796" s="1" t="s">
        <v>66</v>
      </c>
      <c r="AB796" s="1" t="s">
        <v>66</v>
      </c>
      <c r="AC796" s="1" t="s">
        <v>42</v>
      </c>
      <c r="AD796" t="s">
        <v>66</v>
      </c>
    </row>
    <row r="797" spans="1:30" x14ac:dyDescent="0.25">
      <c r="A797">
        <v>3</v>
      </c>
      <c r="B797" s="1" t="s">
        <v>75</v>
      </c>
      <c r="C797" s="1" t="s">
        <v>227</v>
      </c>
      <c r="D797" s="1" t="s">
        <v>228</v>
      </c>
      <c r="E797" s="1" t="s">
        <v>32</v>
      </c>
      <c r="F797" s="1" t="s">
        <v>32</v>
      </c>
      <c r="G797" s="1" t="s">
        <v>204</v>
      </c>
      <c r="H797" s="1" t="s">
        <v>205</v>
      </c>
      <c r="I797" s="1" t="s">
        <v>191</v>
      </c>
      <c r="J797" s="1" t="s">
        <v>192</v>
      </c>
      <c r="K797">
        <v>99</v>
      </c>
      <c r="L797" s="1" t="s">
        <v>205</v>
      </c>
      <c r="M797" s="1" t="s">
        <v>38</v>
      </c>
      <c r="N797" t="s">
        <v>39</v>
      </c>
      <c r="O797" t="s">
        <v>39</v>
      </c>
      <c r="P797">
        <v>4500</v>
      </c>
      <c r="Q797">
        <v>0</v>
      </c>
      <c r="R797">
        <v>0.64140955223880602</v>
      </c>
      <c r="S797">
        <v>0</v>
      </c>
      <c r="T797" s="1" t="s">
        <v>194</v>
      </c>
      <c r="U797">
        <v>0</v>
      </c>
      <c r="V797">
        <v>1</v>
      </c>
      <c r="W797">
        <v>0.93634884615006908</v>
      </c>
      <c r="X797">
        <v>0</v>
      </c>
      <c r="Y797" t="b">
        <v>0</v>
      </c>
      <c r="Z797" t="b">
        <v>0</v>
      </c>
      <c r="AA797" s="1" t="s">
        <v>66</v>
      </c>
      <c r="AB797" s="1" t="s">
        <v>66</v>
      </c>
      <c r="AC797" s="1" t="s">
        <v>42</v>
      </c>
      <c r="AD797" t="s">
        <v>66</v>
      </c>
    </row>
    <row r="798" spans="1:30" x14ac:dyDescent="0.25">
      <c r="A798">
        <v>3</v>
      </c>
      <c r="B798" s="1" t="s">
        <v>75</v>
      </c>
      <c r="C798" s="1" t="s">
        <v>229</v>
      </c>
      <c r="D798" s="1" t="s">
        <v>230</v>
      </c>
      <c r="E798" s="1" t="s">
        <v>32</v>
      </c>
      <c r="F798" s="1" t="s">
        <v>32</v>
      </c>
      <c r="G798" s="1" t="s">
        <v>204</v>
      </c>
      <c r="H798" s="1" t="s">
        <v>205</v>
      </c>
      <c r="I798" s="1" t="s">
        <v>191</v>
      </c>
      <c r="J798" s="1" t="s">
        <v>192</v>
      </c>
      <c r="K798">
        <v>99</v>
      </c>
      <c r="L798" s="1" t="s">
        <v>205</v>
      </c>
      <c r="M798" s="1" t="s">
        <v>38</v>
      </c>
      <c r="N798" t="s">
        <v>39</v>
      </c>
      <c r="O798" t="s">
        <v>39</v>
      </c>
      <c r="P798">
        <v>3000</v>
      </c>
      <c r="Q798">
        <v>0</v>
      </c>
      <c r="R798">
        <v>0.69256148148148144</v>
      </c>
      <c r="S798">
        <v>0</v>
      </c>
      <c r="T798" s="1" t="s">
        <v>194</v>
      </c>
      <c r="U798">
        <v>0</v>
      </c>
      <c r="V798">
        <v>1</v>
      </c>
      <c r="W798">
        <v>0.92705919904581757</v>
      </c>
      <c r="X798">
        <v>0</v>
      </c>
      <c r="Y798" t="b">
        <v>0</v>
      </c>
      <c r="Z798" t="b">
        <v>0</v>
      </c>
      <c r="AA798" s="1" t="s">
        <v>66</v>
      </c>
      <c r="AB798" s="1" t="s">
        <v>66</v>
      </c>
      <c r="AC798" s="1" t="s">
        <v>42</v>
      </c>
      <c r="AD798" t="s">
        <v>66</v>
      </c>
    </row>
    <row r="799" spans="1:30" x14ac:dyDescent="0.25">
      <c r="A799">
        <v>3</v>
      </c>
      <c r="B799" s="1" t="s">
        <v>75</v>
      </c>
      <c r="C799" s="1" t="s">
        <v>231</v>
      </c>
      <c r="D799" s="1" t="s">
        <v>232</v>
      </c>
      <c r="E799" s="1" t="s">
        <v>32</v>
      </c>
      <c r="F799" s="1" t="s">
        <v>32</v>
      </c>
      <c r="G799" s="1" t="s">
        <v>204</v>
      </c>
      <c r="H799" s="1" t="s">
        <v>205</v>
      </c>
      <c r="I799" s="1" t="s">
        <v>191</v>
      </c>
      <c r="J799" s="1" t="s">
        <v>192</v>
      </c>
      <c r="K799">
        <v>99</v>
      </c>
      <c r="L799" s="1" t="s">
        <v>205</v>
      </c>
      <c r="M799" s="1" t="s">
        <v>38</v>
      </c>
      <c r="N799" t="s">
        <v>39</v>
      </c>
      <c r="O799" t="s">
        <v>39</v>
      </c>
      <c r="P799">
        <v>15000</v>
      </c>
      <c r="Q799">
        <v>0</v>
      </c>
      <c r="R799">
        <v>0.61665601694915262</v>
      </c>
      <c r="S799">
        <v>0</v>
      </c>
      <c r="T799" s="1" t="s">
        <v>194</v>
      </c>
      <c r="U799">
        <v>0</v>
      </c>
      <c r="V799">
        <v>1</v>
      </c>
      <c r="W799">
        <v>0.93709551432830507</v>
      </c>
      <c r="X799">
        <v>0</v>
      </c>
      <c r="Y799" t="b">
        <v>0</v>
      </c>
      <c r="Z799" t="b">
        <v>0</v>
      </c>
      <c r="AA799" s="1" t="s">
        <v>66</v>
      </c>
      <c r="AB799" s="1" t="s">
        <v>66</v>
      </c>
      <c r="AC799" s="1" t="s">
        <v>42</v>
      </c>
      <c r="AD799" t="s">
        <v>66</v>
      </c>
    </row>
    <row r="800" spans="1:30" x14ac:dyDescent="0.25">
      <c r="A800">
        <v>3</v>
      </c>
      <c r="B800" s="1" t="s">
        <v>75</v>
      </c>
      <c r="C800" s="1" t="s">
        <v>79</v>
      </c>
      <c r="D800" s="1" t="s">
        <v>60</v>
      </c>
      <c r="E800" s="1" t="s">
        <v>32</v>
      </c>
      <c r="F800" s="1" t="s">
        <v>32</v>
      </c>
      <c r="G800" s="1" t="s">
        <v>204</v>
      </c>
      <c r="H800" s="1" t="s">
        <v>205</v>
      </c>
      <c r="I800" s="1" t="s">
        <v>191</v>
      </c>
      <c r="J800" s="1" t="s">
        <v>192</v>
      </c>
      <c r="K800">
        <v>99</v>
      </c>
      <c r="L800" s="1" t="s">
        <v>205</v>
      </c>
      <c r="M800" s="1" t="s">
        <v>38</v>
      </c>
      <c r="N800" t="s">
        <v>39</v>
      </c>
      <c r="O800" t="s">
        <v>39</v>
      </c>
      <c r="P800">
        <v>22000</v>
      </c>
      <c r="Q800">
        <v>0</v>
      </c>
      <c r="R800">
        <v>0.61354871794871801</v>
      </c>
      <c r="S800">
        <v>0</v>
      </c>
      <c r="T800" s="1" t="s">
        <v>194</v>
      </c>
      <c r="U800">
        <v>0</v>
      </c>
      <c r="V800">
        <v>1</v>
      </c>
      <c r="W800">
        <v>0.93643569517101977</v>
      </c>
      <c r="X800">
        <v>0</v>
      </c>
      <c r="Y800" t="b">
        <v>0</v>
      </c>
      <c r="Z800" t="b">
        <v>0</v>
      </c>
      <c r="AA800" s="1" t="s">
        <v>66</v>
      </c>
      <c r="AB800" s="1" t="s">
        <v>66</v>
      </c>
      <c r="AC800" s="1" t="s">
        <v>42</v>
      </c>
      <c r="AD800" t="s">
        <v>66</v>
      </c>
    </row>
    <row r="801" spans="1:30" x14ac:dyDescent="0.25">
      <c r="A801">
        <v>4</v>
      </c>
      <c r="B801" s="1" t="s">
        <v>131</v>
      </c>
      <c r="C801" s="1" t="s">
        <v>132</v>
      </c>
      <c r="D801" s="1" t="s">
        <v>133</v>
      </c>
      <c r="E801" s="1" t="s">
        <v>32</v>
      </c>
      <c r="F801" s="1" t="s">
        <v>32</v>
      </c>
      <c r="G801" s="1" t="s">
        <v>204</v>
      </c>
      <c r="H801" s="1" t="s">
        <v>205</v>
      </c>
      <c r="I801" s="1" t="s">
        <v>191</v>
      </c>
      <c r="J801" s="1" t="s">
        <v>192</v>
      </c>
      <c r="K801">
        <v>99</v>
      </c>
      <c r="L801" s="1" t="s">
        <v>205</v>
      </c>
      <c r="M801" s="1" t="s">
        <v>38</v>
      </c>
      <c r="N801" t="s">
        <v>39</v>
      </c>
      <c r="O801" t="s">
        <v>39</v>
      </c>
      <c r="P801">
        <v>13000</v>
      </c>
      <c r="Q801">
        <v>0</v>
      </c>
      <c r="R801">
        <v>0.61530311890838207</v>
      </c>
      <c r="S801">
        <v>0</v>
      </c>
      <c r="T801" s="1" t="s">
        <v>194</v>
      </c>
      <c r="U801">
        <v>0</v>
      </c>
      <c r="V801">
        <v>1</v>
      </c>
      <c r="W801">
        <v>0.93664397716528258</v>
      </c>
      <c r="X801">
        <v>0</v>
      </c>
      <c r="Y801" t="b">
        <v>0</v>
      </c>
      <c r="Z801" t="b">
        <v>0</v>
      </c>
      <c r="AA801" s="1" t="s">
        <v>66</v>
      </c>
      <c r="AB801" s="1" t="s">
        <v>66</v>
      </c>
      <c r="AC801" s="1" t="s">
        <v>42</v>
      </c>
      <c r="AD801" t="s">
        <v>66</v>
      </c>
    </row>
    <row r="802" spans="1:30" x14ac:dyDescent="0.25">
      <c r="A802">
        <v>4</v>
      </c>
      <c r="B802" s="1" t="s">
        <v>131</v>
      </c>
      <c r="C802" s="1" t="s">
        <v>142</v>
      </c>
      <c r="D802" s="1" t="s">
        <v>143</v>
      </c>
      <c r="E802" s="1" t="s">
        <v>32</v>
      </c>
      <c r="F802" s="1" t="s">
        <v>32</v>
      </c>
      <c r="G802" s="1" t="s">
        <v>204</v>
      </c>
      <c r="H802" s="1" t="s">
        <v>205</v>
      </c>
      <c r="I802" s="1" t="s">
        <v>191</v>
      </c>
      <c r="J802" s="1" t="s">
        <v>192</v>
      </c>
      <c r="K802">
        <v>99</v>
      </c>
      <c r="L802" s="1" t="s">
        <v>205</v>
      </c>
      <c r="M802" s="1" t="s">
        <v>38</v>
      </c>
      <c r="N802" t="s">
        <v>39</v>
      </c>
      <c r="O802" t="s">
        <v>39</v>
      </c>
      <c r="P802">
        <v>7000</v>
      </c>
      <c r="Q802">
        <v>0</v>
      </c>
      <c r="R802">
        <v>0.62736642811848897</v>
      </c>
      <c r="S802">
        <v>0</v>
      </c>
      <c r="T802" s="1" t="s">
        <v>194</v>
      </c>
      <c r="U802">
        <v>0</v>
      </c>
      <c r="V802">
        <v>1</v>
      </c>
      <c r="W802">
        <v>0.9332015845920103</v>
      </c>
      <c r="X802">
        <v>0</v>
      </c>
      <c r="Y802" t="b">
        <v>0</v>
      </c>
      <c r="Z802" t="b">
        <v>0</v>
      </c>
      <c r="AA802" s="1" t="s">
        <v>66</v>
      </c>
      <c r="AB802" s="1" t="s">
        <v>66</v>
      </c>
      <c r="AC802" s="1" t="s">
        <v>42</v>
      </c>
      <c r="AD802" t="s">
        <v>66</v>
      </c>
    </row>
    <row r="803" spans="1:30" x14ac:dyDescent="0.25">
      <c r="A803">
        <v>4</v>
      </c>
      <c r="B803" s="1" t="s">
        <v>131</v>
      </c>
      <c r="C803" s="1" t="s">
        <v>233</v>
      </c>
      <c r="D803" s="1" t="s">
        <v>234</v>
      </c>
      <c r="E803" s="1" t="s">
        <v>32</v>
      </c>
      <c r="F803" s="1" t="s">
        <v>32</v>
      </c>
      <c r="G803" s="1" t="s">
        <v>204</v>
      </c>
      <c r="H803" s="1" t="s">
        <v>205</v>
      </c>
      <c r="I803" s="1" t="s">
        <v>191</v>
      </c>
      <c r="J803" s="1" t="s">
        <v>192</v>
      </c>
      <c r="K803">
        <v>99</v>
      </c>
      <c r="L803" s="1" t="s">
        <v>205</v>
      </c>
      <c r="M803" s="1" t="s">
        <v>38</v>
      </c>
      <c r="N803" t="s">
        <v>39</v>
      </c>
      <c r="O803" t="s">
        <v>39</v>
      </c>
      <c r="P803">
        <v>4500</v>
      </c>
      <c r="Q803">
        <v>0</v>
      </c>
      <c r="R803">
        <v>0.63173060606060605</v>
      </c>
      <c r="S803">
        <v>0</v>
      </c>
      <c r="T803" s="1" t="s">
        <v>194</v>
      </c>
      <c r="U803">
        <v>0</v>
      </c>
      <c r="V803">
        <v>1</v>
      </c>
      <c r="W803">
        <v>0.93500115419379048</v>
      </c>
      <c r="X803">
        <v>0</v>
      </c>
      <c r="Y803" t="b">
        <v>0</v>
      </c>
      <c r="Z803" t="b">
        <v>0</v>
      </c>
      <c r="AA803" s="1" t="s">
        <v>66</v>
      </c>
      <c r="AB803" s="1" t="s">
        <v>66</v>
      </c>
      <c r="AC803" s="1" t="s">
        <v>42</v>
      </c>
      <c r="AD803" t="s">
        <v>66</v>
      </c>
    </row>
    <row r="804" spans="1:30" x14ac:dyDescent="0.25">
      <c r="A804">
        <v>4</v>
      </c>
      <c r="B804" s="1" t="s">
        <v>131</v>
      </c>
      <c r="C804" s="1" t="s">
        <v>235</v>
      </c>
      <c r="D804" s="1" t="s">
        <v>236</v>
      </c>
      <c r="E804" s="1" t="s">
        <v>32</v>
      </c>
      <c r="F804" s="1" t="s">
        <v>32</v>
      </c>
      <c r="G804" s="1" t="s">
        <v>204</v>
      </c>
      <c r="H804" s="1" t="s">
        <v>205</v>
      </c>
      <c r="I804" s="1" t="s">
        <v>191</v>
      </c>
      <c r="J804" s="1" t="s">
        <v>192</v>
      </c>
      <c r="K804">
        <v>99</v>
      </c>
      <c r="L804" s="1" t="s">
        <v>205</v>
      </c>
      <c r="M804" s="1" t="s">
        <v>38</v>
      </c>
      <c r="N804" t="s">
        <v>39</v>
      </c>
      <c r="O804" t="s">
        <v>39</v>
      </c>
      <c r="P804">
        <v>3500</v>
      </c>
      <c r="Q804">
        <v>0</v>
      </c>
      <c r="R804">
        <v>0.65938208333333337</v>
      </c>
      <c r="S804">
        <v>0</v>
      </c>
      <c r="T804" s="1" t="s">
        <v>194</v>
      </c>
      <c r="U804">
        <v>0</v>
      </c>
      <c r="V804">
        <v>1</v>
      </c>
      <c r="W804">
        <v>0.93722562891759154</v>
      </c>
      <c r="X804">
        <v>0</v>
      </c>
      <c r="Y804" t="b">
        <v>0</v>
      </c>
      <c r="Z804" t="b">
        <v>0</v>
      </c>
      <c r="AA804" s="1" t="s">
        <v>66</v>
      </c>
      <c r="AB804" s="1" t="s">
        <v>66</v>
      </c>
      <c r="AC804" s="1" t="s">
        <v>42</v>
      </c>
      <c r="AD804" t="s">
        <v>66</v>
      </c>
    </row>
    <row r="805" spans="1:30" x14ac:dyDescent="0.25">
      <c r="A805">
        <v>4</v>
      </c>
      <c r="B805" s="1" t="s">
        <v>131</v>
      </c>
      <c r="C805" s="1" t="s">
        <v>166</v>
      </c>
      <c r="D805" s="1" t="s">
        <v>105</v>
      </c>
      <c r="E805" s="1" t="s">
        <v>32</v>
      </c>
      <c r="F805" s="1" t="s">
        <v>32</v>
      </c>
      <c r="G805" s="1" t="s">
        <v>204</v>
      </c>
      <c r="H805" s="1" t="s">
        <v>205</v>
      </c>
      <c r="I805" s="1" t="s">
        <v>191</v>
      </c>
      <c r="J805" s="1" t="s">
        <v>192</v>
      </c>
      <c r="K805">
        <v>99</v>
      </c>
      <c r="L805" s="1" t="s">
        <v>205</v>
      </c>
      <c r="M805" s="1" t="s">
        <v>38</v>
      </c>
      <c r="N805" t="s">
        <v>39</v>
      </c>
      <c r="O805" t="s">
        <v>39</v>
      </c>
      <c r="P805">
        <v>178000</v>
      </c>
      <c r="Q805">
        <v>0</v>
      </c>
      <c r="R805">
        <v>0.60990146274489099</v>
      </c>
      <c r="S805">
        <v>0</v>
      </c>
      <c r="T805" s="1" t="s">
        <v>194</v>
      </c>
      <c r="U805">
        <v>0</v>
      </c>
      <c r="V805">
        <v>1</v>
      </c>
      <c r="W805">
        <v>0.9376777496183254</v>
      </c>
      <c r="X805">
        <v>0</v>
      </c>
      <c r="Y805" t="b">
        <v>0</v>
      </c>
      <c r="Z805" t="b">
        <v>0</v>
      </c>
      <c r="AA805" s="1" t="s">
        <v>66</v>
      </c>
      <c r="AB805" s="1" t="s">
        <v>66</v>
      </c>
      <c r="AC805" s="1" t="s">
        <v>42</v>
      </c>
      <c r="AD805" t="s">
        <v>66</v>
      </c>
    </row>
    <row r="806" spans="1:30" x14ac:dyDescent="0.25">
      <c r="A806">
        <v>5</v>
      </c>
      <c r="B806" s="1" t="s">
        <v>145</v>
      </c>
      <c r="C806" s="1" t="s">
        <v>146</v>
      </c>
      <c r="D806" s="1" t="s">
        <v>44</v>
      </c>
      <c r="E806" s="1" t="s">
        <v>32</v>
      </c>
      <c r="F806" s="1" t="s">
        <v>32</v>
      </c>
      <c r="G806" s="1" t="s">
        <v>204</v>
      </c>
      <c r="H806" s="1" t="s">
        <v>205</v>
      </c>
      <c r="I806" s="1" t="s">
        <v>191</v>
      </c>
      <c r="J806" s="1" t="s">
        <v>192</v>
      </c>
      <c r="K806">
        <v>99</v>
      </c>
      <c r="L806" s="1" t="s">
        <v>205</v>
      </c>
      <c r="M806" s="1" t="s">
        <v>38</v>
      </c>
      <c r="N806" t="s">
        <v>39</v>
      </c>
      <c r="O806" t="s">
        <v>39</v>
      </c>
      <c r="P806">
        <v>20000</v>
      </c>
      <c r="Q806">
        <v>0</v>
      </c>
      <c r="R806">
        <v>0.61426500237004267</v>
      </c>
      <c r="S806">
        <v>0</v>
      </c>
      <c r="T806" s="1" t="s">
        <v>194</v>
      </c>
      <c r="U806">
        <v>0</v>
      </c>
      <c r="V806">
        <v>1</v>
      </c>
      <c r="W806">
        <v>0.93735736075285181</v>
      </c>
      <c r="X806">
        <v>0</v>
      </c>
      <c r="Y806" t="b">
        <v>0</v>
      </c>
      <c r="Z806" t="b">
        <v>0</v>
      </c>
      <c r="AA806" s="1" t="s">
        <v>66</v>
      </c>
      <c r="AB806" s="1" t="s">
        <v>66</v>
      </c>
      <c r="AC806" s="1" t="s">
        <v>42</v>
      </c>
      <c r="AD806" t="s">
        <v>66</v>
      </c>
    </row>
    <row r="807" spans="1:30" x14ac:dyDescent="0.25">
      <c r="A807">
        <v>5</v>
      </c>
      <c r="B807" s="1" t="s">
        <v>145</v>
      </c>
      <c r="C807" s="1" t="s">
        <v>237</v>
      </c>
      <c r="D807" s="1" t="s">
        <v>105</v>
      </c>
      <c r="E807" s="1" t="s">
        <v>32</v>
      </c>
      <c r="F807" s="1" t="s">
        <v>32</v>
      </c>
      <c r="G807" s="1" t="s">
        <v>204</v>
      </c>
      <c r="H807" s="1" t="s">
        <v>205</v>
      </c>
      <c r="I807" s="1" t="s">
        <v>191</v>
      </c>
      <c r="J807" s="1" t="s">
        <v>192</v>
      </c>
      <c r="K807">
        <v>99</v>
      </c>
      <c r="L807" s="1" t="s">
        <v>205</v>
      </c>
      <c r="M807" s="1" t="s">
        <v>38</v>
      </c>
      <c r="N807" t="s">
        <v>39</v>
      </c>
      <c r="O807" t="s">
        <v>39</v>
      </c>
      <c r="P807">
        <v>15000</v>
      </c>
      <c r="Q807">
        <v>0</v>
      </c>
      <c r="R807">
        <v>0.61142605781315451</v>
      </c>
      <c r="S807">
        <v>0</v>
      </c>
      <c r="T807" s="1" t="s">
        <v>194</v>
      </c>
      <c r="U807">
        <v>0</v>
      </c>
      <c r="V807">
        <v>1</v>
      </c>
      <c r="W807">
        <v>0.93760519374367279</v>
      </c>
      <c r="X807">
        <v>0</v>
      </c>
      <c r="Y807" t="b">
        <v>0</v>
      </c>
      <c r="Z807" t="b">
        <v>0</v>
      </c>
      <c r="AA807" s="1" t="s">
        <v>66</v>
      </c>
      <c r="AB807" s="1" t="s">
        <v>66</v>
      </c>
      <c r="AC807" s="1" t="s">
        <v>42</v>
      </c>
      <c r="AD807" t="s">
        <v>66</v>
      </c>
    </row>
    <row r="808" spans="1:30" x14ac:dyDescent="0.25">
      <c r="A808">
        <v>6</v>
      </c>
      <c r="B808" s="1" t="s">
        <v>112</v>
      </c>
      <c r="C808" s="1" t="s">
        <v>113</v>
      </c>
      <c r="D808" s="1" t="s">
        <v>114</v>
      </c>
      <c r="E808" s="1" t="s">
        <v>32</v>
      </c>
      <c r="F808" s="1" t="s">
        <v>32</v>
      </c>
      <c r="G808" s="1" t="s">
        <v>204</v>
      </c>
      <c r="H808" s="1" t="s">
        <v>205</v>
      </c>
      <c r="I808" s="1" t="s">
        <v>191</v>
      </c>
      <c r="J808" s="1" t="s">
        <v>192</v>
      </c>
      <c r="K808">
        <v>99</v>
      </c>
      <c r="L808" s="1" t="s">
        <v>205</v>
      </c>
      <c r="M808" s="1" t="s">
        <v>38</v>
      </c>
      <c r="N808" t="s">
        <v>39</v>
      </c>
      <c r="O808" t="s">
        <v>39</v>
      </c>
      <c r="P808">
        <v>3500</v>
      </c>
      <c r="Q808">
        <v>0</v>
      </c>
      <c r="R808">
        <v>0.6505859259259259</v>
      </c>
      <c r="S808">
        <v>0</v>
      </c>
      <c r="T808" s="1" t="s">
        <v>194</v>
      </c>
      <c r="U808">
        <v>0</v>
      </c>
      <c r="V808">
        <v>1</v>
      </c>
      <c r="W808">
        <v>0.93268383707513969</v>
      </c>
      <c r="X808">
        <v>0</v>
      </c>
      <c r="Y808" t="b">
        <v>1</v>
      </c>
      <c r="Z808" t="b">
        <v>0</v>
      </c>
      <c r="AA808" s="1" t="s">
        <v>66</v>
      </c>
      <c r="AB808" s="1" t="s">
        <v>66</v>
      </c>
      <c r="AC808" s="1" t="s">
        <v>42</v>
      </c>
      <c r="AD808" t="s">
        <v>66</v>
      </c>
    </row>
    <row r="809" spans="1:30" x14ac:dyDescent="0.25">
      <c r="A809">
        <v>6</v>
      </c>
      <c r="B809" s="1" t="s">
        <v>112</v>
      </c>
      <c r="C809" s="1" t="s">
        <v>167</v>
      </c>
      <c r="D809" s="1" t="s">
        <v>71</v>
      </c>
      <c r="E809" s="1" t="s">
        <v>32</v>
      </c>
      <c r="F809" s="1" t="s">
        <v>32</v>
      </c>
      <c r="G809" s="1" t="s">
        <v>204</v>
      </c>
      <c r="H809" s="1" t="s">
        <v>205</v>
      </c>
      <c r="I809" s="1" t="s">
        <v>191</v>
      </c>
      <c r="J809" s="1" t="s">
        <v>192</v>
      </c>
      <c r="K809">
        <v>99</v>
      </c>
      <c r="L809" s="1" t="s">
        <v>205</v>
      </c>
      <c r="M809" s="1" t="s">
        <v>38</v>
      </c>
      <c r="N809" t="s">
        <v>39</v>
      </c>
      <c r="O809" t="s">
        <v>39</v>
      </c>
      <c r="P809">
        <v>4000</v>
      </c>
      <c r="Q809">
        <v>0</v>
      </c>
      <c r="R809">
        <v>0.65521535714285706</v>
      </c>
      <c r="S809">
        <v>0</v>
      </c>
      <c r="T809" s="1" t="s">
        <v>194</v>
      </c>
      <c r="U809">
        <v>0</v>
      </c>
      <c r="V809">
        <v>1</v>
      </c>
      <c r="W809">
        <v>0.93526953657087786</v>
      </c>
      <c r="X809">
        <v>0</v>
      </c>
      <c r="Y809" t="b">
        <v>1</v>
      </c>
      <c r="Z809" t="b">
        <v>0</v>
      </c>
      <c r="AA809" s="1" t="s">
        <v>66</v>
      </c>
      <c r="AB809" s="1" t="s">
        <v>66</v>
      </c>
      <c r="AC809" s="1" t="s">
        <v>42</v>
      </c>
      <c r="AD809" t="s">
        <v>66</v>
      </c>
    </row>
    <row r="810" spans="1:30" x14ac:dyDescent="0.25">
      <c r="A810">
        <v>6</v>
      </c>
      <c r="B810" s="1" t="s">
        <v>112</v>
      </c>
      <c r="C810" s="1" t="s">
        <v>238</v>
      </c>
      <c r="D810" s="1" t="s">
        <v>105</v>
      </c>
      <c r="E810" s="1" t="s">
        <v>32</v>
      </c>
      <c r="F810" s="1" t="s">
        <v>32</v>
      </c>
      <c r="G810" s="1" t="s">
        <v>204</v>
      </c>
      <c r="H810" s="1" t="s">
        <v>205</v>
      </c>
      <c r="I810" s="1" t="s">
        <v>191</v>
      </c>
      <c r="J810" s="1" t="s">
        <v>192</v>
      </c>
      <c r="K810">
        <v>99</v>
      </c>
      <c r="L810" s="1" t="s">
        <v>205</v>
      </c>
      <c r="M810" s="1" t="s">
        <v>38</v>
      </c>
      <c r="N810" t="s">
        <v>39</v>
      </c>
      <c r="O810" t="s">
        <v>39</v>
      </c>
      <c r="P810">
        <v>13500</v>
      </c>
      <c r="Q810">
        <v>0</v>
      </c>
      <c r="R810">
        <v>0.61775714968914397</v>
      </c>
      <c r="S810">
        <v>0</v>
      </c>
      <c r="T810" s="1" t="s">
        <v>194</v>
      </c>
      <c r="U810">
        <v>0</v>
      </c>
      <c r="V810">
        <v>1</v>
      </c>
      <c r="W810">
        <v>0.93791996772311315</v>
      </c>
      <c r="X810">
        <v>0</v>
      </c>
      <c r="Y810" t="b">
        <v>1</v>
      </c>
      <c r="Z810" t="b">
        <v>0</v>
      </c>
      <c r="AA810" s="1" t="s">
        <v>66</v>
      </c>
      <c r="AB810" s="1" t="s">
        <v>66</v>
      </c>
      <c r="AC810" s="1" t="s">
        <v>42</v>
      </c>
      <c r="AD810" t="s">
        <v>66</v>
      </c>
    </row>
    <row r="811" spans="1:30" x14ac:dyDescent="0.25">
      <c r="A811">
        <v>7</v>
      </c>
      <c r="B811" s="1" t="s">
        <v>29</v>
      </c>
      <c r="C811" s="1" t="s">
        <v>43</v>
      </c>
      <c r="D811" s="1" t="s">
        <v>44</v>
      </c>
      <c r="E811" s="1" t="s">
        <v>32</v>
      </c>
      <c r="F811" s="1" t="s">
        <v>32</v>
      </c>
      <c r="G811" s="1" t="s">
        <v>204</v>
      </c>
      <c r="H811" s="1" t="s">
        <v>205</v>
      </c>
      <c r="I811" s="1" t="s">
        <v>191</v>
      </c>
      <c r="J811" s="1" t="s">
        <v>192</v>
      </c>
      <c r="K811">
        <v>99</v>
      </c>
      <c r="L811" s="1" t="s">
        <v>205</v>
      </c>
      <c r="M811" s="1" t="s">
        <v>38</v>
      </c>
      <c r="N811" t="s">
        <v>39</v>
      </c>
      <c r="O811" t="s">
        <v>39</v>
      </c>
      <c r="P811">
        <v>1230000</v>
      </c>
      <c r="Q811">
        <v>0</v>
      </c>
      <c r="R811">
        <v>0.60882316575975093</v>
      </c>
      <c r="S811">
        <v>0</v>
      </c>
      <c r="T811" s="1" t="s">
        <v>194</v>
      </c>
      <c r="U811">
        <v>1</v>
      </c>
      <c r="V811">
        <v>1</v>
      </c>
      <c r="W811">
        <v>0.93783079843594719</v>
      </c>
      <c r="X811">
        <v>0</v>
      </c>
      <c r="Y811" t="b">
        <v>0</v>
      </c>
      <c r="Z811" t="b">
        <v>0</v>
      </c>
      <c r="AA811" s="1" t="s">
        <v>41</v>
      </c>
      <c r="AB811" s="1" t="s">
        <v>44</v>
      </c>
      <c r="AC811" s="1" t="s">
        <v>42</v>
      </c>
      <c r="AD811" t="s">
        <v>850</v>
      </c>
    </row>
    <row r="812" spans="1:30" x14ac:dyDescent="0.25">
      <c r="A812">
        <v>7</v>
      </c>
      <c r="B812" s="1" t="s">
        <v>29</v>
      </c>
      <c r="C812" s="1" t="s">
        <v>30</v>
      </c>
      <c r="D812" s="1" t="s">
        <v>31</v>
      </c>
      <c r="E812" s="1" t="s">
        <v>32</v>
      </c>
      <c r="F812" s="1" t="s">
        <v>32</v>
      </c>
      <c r="G812" s="1" t="s">
        <v>204</v>
      </c>
      <c r="H812" s="1" t="s">
        <v>205</v>
      </c>
      <c r="I812" s="1" t="s">
        <v>191</v>
      </c>
      <c r="J812" s="1" t="s">
        <v>192</v>
      </c>
      <c r="K812">
        <v>99</v>
      </c>
      <c r="L812" s="1" t="s">
        <v>205</v>
      </c>
      <c r="M812" s="1" t="s">
        <v>38</v>
      </c>
      <c r="N812" t="s">
        <v>39</v>
      </c>
      <c r="O812" t="s">
        <v>39</v>
      </c>
      <c r="P812">
        <v>44500</v>
      </c>
      <c r="Q812">
        <v>0</v>
      </c>
      <c r="R812">
        <v>0.61163824655979571</v>
      </c>
      <c r="S812">
        <v>0</v>
      </c>
      <c r="T812" s="1" t="s">
        <v>194</v>
      </c>
      <c r="U812">
        <v>1</v>
      </c>
      <c r="V812">
        <v>1</v>
      </c>
      <c r="W812">
        <v>0.93750240967821841</v>
      </c>
      <c r="X812">
        <v>0</v>
      </c>
      <c r="Y812" t="b">
        <v>0</v>
      </c>
      <c r="Z812" t="b">
        <v>0</v>
      </c>
      <c r="AA812" s="1" t="s">
        <v>41</v>
      </c>
      <c r="AB812" s="1" t="s">
        <v>31</v>
      </c>
      <c r="AC812" s="1" t="s">
        <v>42</v>
      </c>
      <c r="AD812" t="s">
        <v>850</v>
      </c>
    </row>
    <row r="813" spans="1:30" x14ac:dyDescent="0.25">
      <c r="A813">
        <v>8</v>
      </c>
      <c r="B813" s="1" t="s">
        <v>239</v>
      </c>
      <c r="C813" s="1" t="s">
        <v>32</v>
      </c>
      <c r="D813" s="1" t="s">
        <v>32</v>
      </c>
      <c r="E813" s="1" t="s">
        <v>32</v>
      </c>
      <c r="F813" s="1" t="s">
        <v>32</v>
      </c>
      <c r="G813" s="1" t="s">
        <v>204</v>
      </c>
      <c r="H813" s="1" t="s">
        <v>205</v>
      </c>
      <c r="I813" s="1" t="s">
        <v>191</v>
      </c>
      <c r="J813" s="1" t="s">
        <v>192</v>
      </c>
      <c r="K813">
        <v>99</v>
      </c>
      <c r="L813" s="1" t="s">
        <v>205</v>
      </c>
      <c r="M813" s="1" t="s">
        <v>38</v>
      </c>
      <c r="N813" t="s">
        <v>39</v>
      </c>
      <c r="O813" t="s">
        <v>39</v>
      </c>
      <c r="P813">
        <v>114000</v>
      </c>
      <c r="Q813">
        <v>0</v>
      </c>
      <c r="R813">
        <v>0.6092263186813186</v>
      </c>
      <c r="S813">
        <v>0</v>
      </c>
      <c r="T813" s="1" t="s">
        <v>194</v>
      </c>
      <c r="U813">
        <v>0</v>
      </c>
      <c r="V813">
        <v>1</v>
      </c>
      <c r="W813">
        <v>0.93785833674287344</v>
      </c>
      <c r="X813">
        <v>0</v>
      </c>
      <c r="Y813" t="b">
        <v>1</v>
      </c>
      <c r="Z813" t="b">
        <v>0</v>
      </c>
      <c r="AA813" s="1" t="s">
        <v>66</v>
      </c>
      <c r="AB813" s="1" t="s">
        <v>66</v>
      </c>
      <c r="AC813" s="1" t="s">
        <v>42</v>
      </c>
      <c r="AD813" t="s">
        <v>66</v>
      </c>
    </row>
    <row r="814" spans="1:30" x14ac:dyDescent="0.25">
      <c r="A814">
        <v>9</v>
      </c>
      <c r="B814" s="1" t="s">
        <v>240</v>
      </c>
      <c r="C814" s="1" t="s">
        <v>32</v>
      </c>
      <c r="D814" s="1" t="s">
        <v>32</v>
      </c>
      <c r="E814" s="1" t="s">
        <v>32</v>
      </c>
      <c r="F814" s="1" t="s">
        <v>32</v>
      </c>
      <c r="G814" s="1" t="s">
        <v>204</v>
      </c>
      <c r="H814" s="1" t="s">
        <v>205</v>
      </c>
      <c r="I814" s="1" t="s">
        <v>191</v>
      </c>
      <c r="J814" s="1" t="s">
        <v>192</v>
      </c>
      <c r="K814">
        <v>99</v>
      </c>
      <c r="L814" s="1" t="s">
        <v>205</v>
      </c>
      <c r="M814" s="1" t="s">
        <v>38</v>
      </c>
      <c r="N814" t="s">
        <v>39</v>
      </c>
      <c r="O814" t="s">
        <v>39</v>
      </c>
      <c r="P814">
        <v>95000</v>
      </c>
      <c r="Q814">
        <v>0</v>
      </c>
      <c r="R814">
        <v>0.61021334565375218</v>
      </c>
      <c r="S814">
        <v>0</v>
      </c>
      <c r="T814" s="1" t="s">
        <v>194</v>
      </c>
      <c r="U814">
        <v>0</v>
      </c>
      <c r="V814">
        <v>1</v>
      </c>
      <c r="W814">
        <v>0.93769557849786533</v>
      </c>
      <c r="X814">
        <v>0</v>
      </c>
      <c r="Y814" t="b">
        <v>1</v>
      </c>
      <c r="Z814" t="b">
        <v>0</v>
      </c>
      <c r="AA814" s="1" t="s">
        <v>66</v>
      </c>
      <c r="AB814" s="1" t="s">
        <v>66</v>
      </c>
      <c r="AC814" s="1" t="s">
        <v>42</v>
      </c>
      <c r="AD814" t="s">
        <v>66</v>
      </c>
    </row>
    <row r="815" spans="1:30" x14ac:dyDescent="0.25">
      <c r="A815">
        <v>10</v>
      </c>
      <c r="B815" s="1" t="s">
        <v>168</v>
      </c>
      <c r="C815" s="1" t="s">
        <v>241</v>
      </c>
      <c r="D815" s="1" t="s">
        <v>242</v>
      </c>
      <c r="E815" s="1" t="s">
        <v>32</v>
      </c>
      <c r="F815" s="1" t="s">
        <v>32</v>
      </c>
      <c r="G815" s="1" t="s">
        <v>204</v>
      </c>
      <c r="H815" s="1" t="s">
        <v>205</v>
      </c>
      <c r="I815" s="1" t="s">
        <v>191</v>
      </c>
      <c r="J815" s="1" t="s">
        <v>192</v>
      </c>
      <c r="K815">
        <v>99</v>
      </c>
      <c r="L815" s="1" t="s">
        <v>205</v>
      </c>
      <c r="M815" s="1" t="s">
        <v>38</v>
      </c>
      <c r="N815" t="s">
        <v>39</v>
      </c>
      <c r="O815" t="s">
        <v>39</v>
      </c>
      <c r="P815">
        <v>57500</v>
      </c>
      <c r="Q815">
        <v>0</v>
      </c>
      <c r="R815">
        <v>0.6089109782608696</v>
      </c>
      <c r="S815">
        <v>0</v>
      </c>
      <c r="T815" s="1" t="s">
        <v>194</v>
      </c>
      <c r="U815">
        <v>0</v>
      </c>
      <c r="V815">
        <v>1</v>
      </c>
      <c r="W815">
        <v>0.93784615721368647</v>
      </c>
      <c r="X815">
        <v>0</v>
      </c>
      <c r="Y815" t="b">
        <v>1</v>
      </c>
      <c r="Z815" t="b">
        <v>0</v>
      </c>
      <c r="AA815" s="1" t="s">
        <v>66</v>
      </c>
      <c r="AB815" s="1" t="s">
        <v>66</v>
      </c>
      <c r="AC815" s="1" t="s">
        <v>42</v>
      </c>
      <c r="AD815" t="s">
        <v>66</v>
      </c>
    </row>
    <row r="816" spans="1:30" x14ac:dyDescent="0.25">
      <c r="A816">
        <v>10</v>
      </c>
      <c r="B816" s="1" t="s">
        <v>168</v>
      </c>
      <c r="C816" s="1" t="s">
        <v>243</v>
      </c>
      <c r="D816" s="1" t="s">
        <v>244</v>
      </c>
      <c r="E816" s="1" t="s">
        <v>32</v>
      </c>
      <c r="F816" s="1" t="s">
        <v>32</v>
      </c>
      <c r="G816" s="1" t="s">
        <v>204</v>
      </c>
      <c r="H816" s="1" t="s">
        <v>205</v>
      </c>
      <c r="I816" s="1" t="s">
        <v>191</v>
      </c>
      <c r="J816" s="1" t="s">
        <v>192</v>
      </c>
      <c r="K816">
        <v>99</v>
      </c>
      <c r="L816" s="1" t="s">
        <v>205</v>
      </c>
      <c r="M816" s="1" t="s">
        <v>38</v>
      </c>
      <c r="N816" t="s">
        <v>39</v>
      </c>
      <c r="O816" t="s">
        <v>39</v>
      </c>
      <c r="P816">
        <v>23000</v>
      </c>
      <c r="Q816">
        <v>0</v>
      </c>
      <c r="R816">
        <v>0.61520154269972449</v>
      </c>
      <c r="S816">
        <v>0</v>
      </c>
      <c r="T816" s="1" t="s">
        <v>194</v>
      </c>
      <c r="U816">
        <v>0</v>
      </c>
      <c r="V816">
        <v>1</v>
      </c>
      <c r="W816">
        <v>0.9368943305457228</v>
      </c>
      <c r="X816">
        <v>0</v>
      </c>
      <c r="Y816" t="b">
        <v>1</v>
      </c>
      <c r="Z816" t="b">
        <v>0</v>
      </c>
      <c r="AA816" s="1" t="s">
        <v>66</v>
      </c>
      <c r="AB816" s="1" t="s">
        <v>66</v>
      </c>
      <c r="AC816" s="1" t="s">
        <v>42</v>
      </c>
      <c r="AD816" t="s">
        <v>66</v>
      </c>
    </row>
    <row r="817" spans="1:30" x14ac:dyDescent="0.25">
      <c r="A817">
        <v>10</v>
      </c>
      <c r="B817" s="1" t="s">
        <v>168</v>
      </c>
      <c r="C817" s="1" t="s">
        <v>169</v>
      </c>
      <c r="D817" s="1" t="s">
        <v>170</v>
      </c>
      <c r="E817" s="1" t="s">
        <v>32</v>
      </c>
      <c r="F817" s="1" t="s">
        <v>32</v>
      </c>
      <c r="G817" s="1" t="s">
        <v>204</v>
      </c>
      <c r="H817" s="1" t="s">
        <v>205</v>
      </c>
      <c r="I817" s="1" t="s">
        <v>191</v>
      </c>
      <c r="J817" s="1" t="s">
        <v>192</v>
      </c>
      <c r="K817">
        <v>99</v>
      </c>
      <c r="L817" s="1" t="s">
        <v>205</v>
      </c>
      <c r="M817" s="1" t="s">
        <v>38</v>
      </c>
      <c r="N817" t="s">
        <v>39</v>
      </c>
      <c r="O817" t="s">
        <v>39</v>
      </c>
      <c r="P817">
        <v>3000</v>
      </c>
      <c r="Q817">
        <v>0</v>
      </c>
      <c r="R817">
        <v>0.6461731914893617</v>
      </c>
      <c r="S817">
        <v>0</v>
      </c>
      <c r="T817" s="1" t="s">
        <v>194</v>
      </c>
      <c r="U817">
        <v>0</v>
      </c>
      <c r="V817">
        <v>1</v>
      </c>
      <c r="W817">
        <v>0.93537558546488353</v>
      </c>
      <c r="X817">
        <v>0</v>
      </c>
      <c r="Y817" t="b">
        <v>1</v>
      </c>
      <c r="Z817" t="b">
        <v>0</v>
      </c>
      <c r="AA817" s="1" t="s">
        <v>66</v>
      </c>
      <c r="AB817" s="1" t="s">
        <v>66</v>
      </c>
      <c r="AC817" s="1" t="s">
        <v>42</v>
      </c>
      <c r="AD817" t="s">
        <v>66</v>
      </c>
    </row>
    <row r="818" spans="1:30" x14ac:dyDescent="0.25">
      <c r="A818">
        <v>10</v>
      </c>
      <c r="B818" s="1" t="s">
        <v>168</v>
      </c>
      <c r="C818" s="1" t="s">
        <v>245</v>
      </c>
      <c r="D818" s="1" t="s">
        <v>101</v>
      </c>
      <c r="E818" s="1" t="s">
        <v>32</v>
      </c>
      <c r="F818" s="1" t="s">
        <v>32</v>
      </c>
      <c r="G818" s="1" t="s">
        <v>204</v>
      </c>
      <c r="H818" s="1" t="s">
        <v>205</v>
      </c>
      <c r="I818" s="1" t="s">
        <v>191</v>
      </c>
      <c r="J818" s="1" t="s">
        <v>192</v>
      </c>
      <c r="K818">
        <v>99</v>
      </c>
      <c r="L818" s="1" t="s">
        <v>205</v>
      </c>
      <c r="M818" s="1" t="s">
        <v>38</v>
      </c>
      <c r="N818" t="s">
        <v>39</v>
      </c>
      <c r="O818" t="s">
        <v>39</v>
      </c>
      <c r="P818">
        <v>73000</v>
      </c>
      <c r="Q818">
        <v>0</v>
      </c>
      <c r="R818">
        <v>0.61025730693408753</v>
      </c>
      <c r="S818">
        <v>0</v>
      </c>
      <c r="T818" s="1" t="s">
        <v>194</v>
      </c>
      <c r="U818">
        <v>0</v>
      </c>
      <c r="V818">
        <v>1</v>
      </c>
      <c r="W818">
        <v>0.93772246917954194</v>
      </c>
      <c r="X818">
        <v>0</v>
      </c>
      <c r="Y818" t="b">
        <v>1</v>
      </c>
      <c r="Z818" t="b">
        <v>0</v>
      </c>
      <c r="AA818" s="1" t="s">
        <v>66</v>
      </c>
      <c r="AB818" s="1" t="s">
        <v>66</v>
      </c>
      <c r="AC818" s="1" t="s">
        <v>42</v>
      </c>
      <c r="AD818" t="s">
        <v>66</v>
      </c>
    </row>
    <row r="819" spans="1:30" x14ac:dyDescent="0.25">
      <c r="A819">
        <v>11</v>
      </c>
      <c r="B819" s="1" t="s">
        <v>58</v>
      </c>
      <c r="C819" s="1" t="s">
        <v>246</v>
      </c>
      <c r="D819" s="1" t="s">
        <v>247</v>
      </c>
      <c r="E819" s="1" t="s">
        <v>32</v>
      </c>
      <c r="F819" s="1" t="s">
        <v>32</v>
      </c>
      <c r="G819" s="1" t="s">
        <v>204</v>
      </c>
      <c r="H819" s="1" t="s">
        <v>205</v>
      </c>
      <c r="I819" s="1" t="s">
        <v>191</v>
      </c>
      <c r="J819" s="1" t="s">
        <v>192</v>
      </c>
      <c r="K819">
        <v>99</v>
      </c>
      <c r="L819" s="1" t="s">
        <v>205</v>
      </c>
      <c r="M819" s="1" t="s">
        <v>38</v>
      </c>
      <c r="N819" t="s">
        <v>39</v>
      </c>
      <c r="O819" t="s">
        <v>39</v>
      </c>
      <c r="P819">
        <v>40000</v>
      </c>
      <c r="Q819">
        <v>0</v>
      </c>
      <c r="R819">
        <v>0.61212016055118357</v>
      </c>
      <c r="S819">
        <v>0</v>
      </c>
      <c r="T819" s="1" t="s">
        <v>194</v>
      </c>
      <c r="U819">
        <v>1</v>
      </c>
      <c r="V819">
        <v>1</v>
      </c>
      <c r="W819">
        <v>0.93726608827829794</v>
      </c>
      <c r="X819">
        <v>0</v>
      </c>
      <c r="Y819" t="b">
        <v>0</v>
      </c>
      <c r="Z819" t="b">
        <v>0</v>
      </c>
      <c r="AA819" s="1" t="s">
        <v>62</v>
      </c>
      <c r="AB819" s="1" t="s">
        <v>55</v>
      </c>
      <c r="AC819" s="1" t="s">
        <v>42</v>
      </c>
      <c r="AD819" t="s">
        <v>850</v>
      </c>
    </row>
    <row r="820" spans="1:30" x14ac:dyDescent="0.25">
      <c r="A820">
        <v>11</v>
      </c>
      <c r="B820" s="1" t="s">
        <v>58</v>
      </c>
      <c r="C820" s="1" t="s">
        <v>248</v>
      </c>
      <c r="D820" s="1" t="s">
        <v>249</v>
      </c>
      <c r="E820" s="1" t="s">
        <v>32</v>
      </c>
      <c r="F820" s="1" t="s">
        <v>32</v>
      </c>
      <c r="G820" s="1" t="s">
        <v>204</v>
      </c>
      <c r="H820" s="1" t="s">
        <v>205</v>
      </c>
      <c r="I820" s="1" t="s">
        <v>191</v>
      </c>
      <c r="J820" s="1" t="s">
        <v>192</v>
      </c>
      <c r="K820">
        <v>99</v>
      </c>
      <c r="L820" s="1" t="s">
        <v>205</v>
      </c>
      <c r="M820" s="1" t="s">
        <v>38</v>
      </c>
      <c r="N820" t="s">
        <v>39</v>
      </c>
      <c r="O820" t="s">
        <v>39</v>
      </c>
      <c r="P820">
        <v>9500</v>
      </c>
      <c r="Q820">
        <v>0</v>
      </c>
      <c r="R820">
        <v>0.62453670360110802</v>
      </c>
      <c r="S820">
        <v>0</v>
      </c>
      <c r="T820" s="1" t="s">
        <v>194</v>
      </c>
      <c r="U820">
        <v>1</v>
      </c>
      <c r="V820">
        <v>1</v>
      </c>
      <c r="W820">
        <v>0.93605677476339944</v>
      </c>
      <c r="X820">
        <v>0</v>
      </c>
      <c r="Y820" t="b">
        <v>0</v>
      </c>
      <c r="Z820" t="b">
        <v>0</v>
      </c>
      <c r="AA820" s="1" t="s">
        <v>54</v>
      </c>
      <c r="AB820" s="1" t="s">
        <v>55</v>
      </c>
      <c r="AC820" s="1" t="s">
        <v>42</v>
      </c>
      <c r="AD820" t="s">
        <v>850</v>
      </c>
    </row>
    <row r="821" spans="1:30" x14ac:dyDescent="0.25">
      <c r="A821">
        <v>11</v>
      </c>
      <c r="B821" s="1" t="s">
        <v>58</v>
      </c>
      <c r="C821" s="1" t="s">
        <v>250</v>
      </c>
      <c r="D821" s="1" t="s">
        <v>251</v>
      </c>
      <c r="E821" s="1" t="s">
        <v>32</v>
      </c>
      <c r="F821" s="1" t="s">
        <v>32</v>
      </c>
      <c r="G821" s="1" t="s">
        <v>204</v>
      </c>
      <c r="H821" s="1" t="s">
        <v>205</v>
      </c>
      <c r="I821" s="1" t="s">
        <v>191</v>
      </c>
      <c r="J821" s="1" t="s">
        <v>192</v>
      </c>
      <c r="K821">
        <v>99</v>
      </c>
      <c r="L821" s="1" t="s">
        <v>205</v>
      </c>
      <c r="M821" s="1" t="s">
        <v>38</v>
      </c>
      <c r="N821" t="s">
        <v>39</v>
      </c>
      <c r="O821" t="s">
        <v>39</v>
      </c>
      <c r="P821">
        <v>4000</v>
      </c>
      <c r="Q821">
        <v>0</v>
      </c>
      <c r="R821">
        <v>0.64881864736005646</v>
      </c>
      <c r="S821">
        <v>0</v>
      </c>
      <c r="T821" s="1" t="s">
        <v>194</v>
      </c>
      <c r="U821">
        <v>1</v>
      </c>
      <c r="V821">
        <v>1</v>
      </c>
      <c r="W821">
        <v>0.93574132025883394</v>
      </c>
      <c r="X821">
        <v>0</v>
      </c>
      <c r="Y821" t="b">
        <v>0</v>
      </c>
      <c r="Z821" t="b">
        <v>0</v>
      </c>
      <c r="AA821" s="1" t="s">
        <v>54</v>
      </c>
      <c r="AB821" s="1" t="s">
        <v>55</v>
      </c>
      <c r="AC821" s="1" t="s">
        <v>42</v>
      </c>
      <c r="AD821" t="s">
        <v>850</v>
      </c>
    </row>
    <row r="822" spans="1:30" x14ac:dyDescent="0.25">
      <c r="A822">
        <v>11</v>
      </c>
      <c r="B822" s="1" t="s">
        <v>58</v>
      </c>
      <c r="C822" s="1" t="s">
        <v>171</v>
      </c>
      <c r="D822" s="1" t="s">
        <v>172</v>
      </c>
      <c r="E822" s="1" t="s">
        <v>32</v>
      </c>
      <c r="F822" s="1" t="s">
        <v>32</v>
      </c>
      <c r="G822" s="1" t="s">
        <v>204</v>
      </c>
      <c r="H822" s="1" t="s">
        <v>205</v>
      </c>
      <c r="I822" s="1" t="s">
        <v>191</v>
      </c>
      <c r="J822" s="1" t="s">
        <v>192</v>
      </c>
      <c r="K822">
        <v>99</v>
      </c>
      <c r="L822" s="1" t="s">
        <v>205</v>
      </c>
      <c r="M822" s="1" t="s">
        <v>38</v>
      </c>
      <c r="N822" t="s">
        <v>39</v>
      </c>
      <c r="O822" t="s">
        <v>39</v>
      </c>
      <c r="P822">
        <v>5000</v>
      </c>
      <c r="Q822">
        <v>0</v>
      </c>
      <c r="R822">
        <v>0.63532828685258969</v>
      </c>
      <c r="S822">
        <v>0</v>
      </c>
      <c r="T822" s="1" t="s">
        <v>194</v>
      </c>
      <c r="U822">
        <v>1</v>
      </c>
      <c r="V822">
        <v>1</v>
      </c>
      <c r="W822">
        <v>0.93503341150438091</v>
      </c>
      <c r="X822">
        <v>0</v>
      </c>
      <c r="Y822" t="b">
        <v>0</v>
      </c>
      <c r="Z822" t="b">
        <v>0</v>
      </c>
      <c r="AA822" s="1" t="s">
        <v>54</v>
      </c>
      <c r="AB822" s="1" t="s">
        <v>173</v>
      </c>
      <c r="AC822" s="1" t="s">
        <v>42</v>
      </c>
      <c r="AD822" t="s">
        <v>850</v>
      </c>
    </row>
    <row r="823" spans="1:30" x14ac:dyDescent="0.25">
      <c r="A823">
        <v>11</v>
      </c>
      <c r="B823" s="1" t="s">
        <v>58</v>
      </c>
      <c r="C823" s="1" t="s">
        <v>252</v>
      </c>
      <c r="D823" s="1" t="s">
        <v>253</v>
      </c>
      <c r="E823" s="1" t="s">
        <v>32</v>
      </c>
      <c r="F823" s="1" t="s">
        <v>32</v>
      </c>
      <c r="G823" s="1" t="s">
        <v>204</v>
      </c>
      <c r="H823" s="1" t="s">
        <v>205</v>
      </c>
      <c r="I823" s="1" t="s">
        <v>191</v>
      </c>
      <c r="J823" s="1" t="s">
        <v>192</v>
      </c>
      <c r="K823">
        <v>99</v>
      </c>
      <c r="L823" s="1" t="s">
        <v>205</v>
      </c>
      <c r="M823" s="1" t="s">
        <v>38</v>
      </c>
      <c r="N823" t="s">
        <v>39</v>
      </c>
      <c r="O823" t="s">
        <v>39</v>
      </c>
      <c r="P823">
        <v>76500</v>
      </c>
      <c r="Q823">
        <v>0</v>
      </c>
      <c r="R823">
        <v>0.61104665055107144</v>
      </c>
      <c r="S823">
        <v>0</v>
      </c>
      <c r="T823" s="1" t="s">
        <v>194</v>
      </c>
      <c r="U823">
        <v>1</v>
      </c>
      <c r="V823">
        <v>1</v>
      </c>
      <c r="W823">
        <v>0.93743771683108224</v>
      </c>
      <c r="X823">
        <v>0</v>
      </c>
      <c r="Y823" t="b">
        <v>0</v>
      </c>
      <c r="Z823" t="b">
        <v>0</v>
      </c>
      <c r="AA823" s="1" t="s">
        <v>62</v>
      </c>
      <c r="AB823" s="1" t="s">
        <v>55</v>
      </c>
      <c r="AC823" s="1" t="s">
        <v>42</v>
      </c>
      <c r="AD823" t="s">
        <v>850</v>
      </c>
    </row>
    <row r="824" spans="1:30" x14ac:dyDescent="0.25">
      <c r="A824">
        <v>11</v>
      </c>
      <c r="B824" s="1" t="s">
        <v>58</v>
      </c>
      <c r="C824" s="1" t="s">
        <v>254</v>
      </c>
      <c r="D824" s="1" t="s">
        <v>255</v>
      </c>
      <c r="E824" s="1" t="s">
        <v>32</v>
      </c>
      <c r="F824" s="1" t="s">
        <v>32</v>
      </c>
      <c r="G824" s="1" t="s">
        <v>204</v>
      </c>
      <c r="H824" s="1" t="s">
        <v>205</v>
      </c>
      <c r="I824" s="1" t="s">
        <v>191</v>
      </c>
      <c r="J824" s="1" t="s">
        <v>192</v>
      </c>
      <c r="K824">
        <v>99</v>
      </c>
      <c r="L824" s="1" t="s">
        <v>205</v>
      </c>
      <c r="M824" s="1" t="s">
        <v>38</v>
      </c>
      <c r="N824" t="s">
        <v>39</v>
      </c>
      <c r="O824" t="s">
        <v>39</v>
      </c>
      <c r="P824">
        <v>29000</v>
      </c>
      <c r="Q824">
        <v>0</v>
      </c>
      <c r="R824">
        <v>0.61371626072635876</v>
      </c>
      <c r="S824">
        <v>0</v>
      </c>
      <c r="T824" s="1" t="s">
        <v>194</v>
      </c>
      <c r="U824">
        <v>1</v>
      </c>
      <c r="V824">
        <v>1</v>
      </c>
      <c r="W824">
        <v>0.93688714903917125</v>
      </c>
      <c r="X824">
        <v>0</v>
      </c>
      <c r="Y824" t="b">
        <v>0</v>
      </c>
      <c r="Z824" t="b">
        <v>0</v>
      </c>
      <c r="AA824" s="1" t="s">
        <v>54</v>
      </c>
      <c r="AB824" s="1" t="s">
        <v>173</v>
      </c>
      <c r="AC824" s="1" t="s">
        <v>42</v>
      </c>
      <c r="AD824" t="s">
        <v>850</v>
      </c>
    </row>
    <row r="825" spans="1:30" x14ac:dyDescent="0.25">
      <c r="A825">
        <v>11</v>
      </c>
      <c r="B825" s="1" t="s">
        <v>58</v>
      </c>
      <c r="C825" s="1" t="s">
        <v>256</v>
      </c>
      <c r="D825" s="1" t="s">
        <v>257</v>
      </c>
      <c r="E825" s="1" t="s">
        <v>32</v>
      </c>
      <c r="F825" s="1" t="s">
        <v>32</v>
      </c>
      <c r="G825" s="1" t="s">
        <v>204</v>
      </c>
      <c r="H825" s="1" t="s">
        <v>205</v>
      </c>
      <c r="I825" s="1" t="s">
        <v>191</v>
      </c>
      <c r="J825" s="1" t="s">
        <v>192</v>
      </c>
      <c r="K825">
        <v>99</v>
      </c>
      <c r="L825" s="1" t="s">
        <v>205</v>
      </c>
      <c r="M825" s="1" t="s">
        <v>38</v>
      </c>
      <c r="N825" t="s">
        <v>39</v>
      </c>
      <c r="O825" t="s">
        <v>39</v>
      </c>
      <c r="P825">
        <v>18500</v>
      </c>
      <c r="Q825">
        <v>0</v>
      </c>
      <c r="R825">
        <v>0.61617471863848472</v>
      </c>
      <c r="S825">
        <v>0</v>
      </c>
      <c r="T825" s="1" t="s">
        <v>194</v>
      </c>
      <c r="U825">
        <v>1</v>
      </c>
      <c r="V825">
        <v>1</v>
      </c>
      <c r="W825">
        <v>0.93630816115801618</v>
      </c>
      <c r="X825">
        <v>0</v>
      </c>
      <c r="Y825" t="b">
        <v>0</v>
      </c>
      <c r="Z825" t="b">
        <v>0</v>
      </c>
      <c r="AA825" s="1" t="s">
        <v>54</v>
      </c>
      <c r="AB825" s="1" t="s">
        <v>173</v>
      </c>
      <c r="AC825" s="1" t="s">
        <v>42</v>
      </c>
      <c r="AD825" t="s">
        <v>850</v>
      </c>
    </row>
    <row r="826" spans="1:30" x14ac:dyDescent="0.25">
      <c r="A826">
        <v>11</v>
      </c>
      <c r="B826" s="1" t="s">
        <v>58</v>
      </c>
      <c r="C826" s="1" t="s">
        <v>258</v>
      </c>
      <c r="D826" s="1" t="s">
        <v>259</v>
      </c>
      <c r="E826" s="1" t="s">
        <v>32</v>
      </c>
      <c r="F826" s="1" t="s">
        <v>32</v>
      </c>
      <c r="G826" s="1" t="s">
        <v>204</v>
      </c>
      <c r="H826" s="1" t="s">
        <v>205</v>
      </c>
      <c r="I826" s="1" t="s">
        <v>191</v>
      </c>
      <c r="J826" s="1" t="s">
        <v>192</v>
      </c>
      <c r="K826">
        <v>99</v>
      </c>
      <c r="L826" s="1" t="s">
        <v>205</v>
      </c>
      <c r="M826" s="1" t="s">
        <v>38</v>
      </c>
      <c r="N826" t="s">
        <v>39</v>
      </c>
      <c r="O826" t="s">
        <v>39</v>
      </c>
      <c r="P826">
        <v>7000</v>
      </c>
      <c r="Q826">
        <v>0</v>
      </c>
      <c r="R826">
        <v>0.6230483460559797</v>
      </c>
      <c r="S826">
        <v>0</v>
      </c>
      <c r="T826" s="1" t="s">
        <v>194</v>
      </c>
      <c r="U826">
        <v>1</v>
      </c>
      <c r="V826">
        <v>1</v>
      </c>
      <c r="W826">
        <v>0.93612882374957951</v>
      </c>
      <c r="X826">
        <v>0</v>
      </c>
      <c r="Y826" t="b">
        <v>0</v>
      </c>
      <c r="Z826" t="b">
        <v>0</v>
      </c>
      <c r="AA826" s="1" t="s">
        <v>54</v>
      </c>
      <c r="AB826" s="1" t="s">
        <v>55</v>
      </c>
      <c r="AC826" s="1" t="s">
        <v>42</v>
      </c>
      <c r="AD826" t="s">
        <v>850</v>
      </c>
    </row>
    <row r="827" spans="1:30" x14ac:dyDescent="0.25">
      <c r="A827">
        <v>11</v>
      </c>
      <c r="B827" s="1" t="s">
        <v>58</v>
      </c>
      <c r="C827" s="1" t="s">
        <v>260</v>
      </c>
      <c r="D827" s="1" t="s">
        <v>261</v>
      </c>
      <c r="E827" s="1" t="s">
        <v>32</v>
      </c>
      <c r="F827" s="1" t="s">
        <v>32</v>
      </c>
      <c r="G827" s="1" t="s">
        <v>204</v>
      </c>
      <c r="H827" s="1" t="s">
        <v>205</v>
      </c>
      <c r="I827" s="1" t="s">
        <v>191</v>
      </c>
      <c r="J827" s="1" t="s">
        <v>192</v>
      </c>
      <c r="K827">
        <v>99</v>
      </c>
      <c r="L827" s="1" t="s">
        <v>205</v>
      </c>
      <c r="M827" s="1" t="s">
        <v>38</v>
      </c>
      <c r="N827" t="s">
        <v>39</v>
      </c>
      <c r="O827" t="s">
        <v>39</v>
      </c>
      <c r="P827">
        <v>2500</v>
      </c>
      <c r="Q827">
        <v>0</v>
      </c>
      <c r="R827">
        <v>0.62380512820512823</v>
      </c>
      <c r="S827">
        <v>0</v>
      </c>
      <c r="T827" s="1" t="s">
        <v>194</v>
      </c>
      <c r="U827">
        <v>1</v>
      </c>
      <c r="V827">
        <v>1</v>
      </c>
      <c r="W827">
        <v>0.93683718521232184</v>
      </c>
      <c r="X827">
        <v>0</v>
      </c>
      <c r="Y827" t="b">
        <v>0</v>
      </c>
      <c r="Z827" t="b">
        <v>0</v>
      </c>
      <c r="AA827" s="1" t="s">
        <v>54</v>
      </c>
      <c r="AB827" s="1" t="s">
        <v>55</v>
      </c>
      <c r="AC827" s="1" t="s">
        <v>42</v>
      </c>
      <c r="AD827" t="s">
        <v>850</v>
      </c>
    </row>
    <row r="828" spans="1:30" x14ac:dyDescent="0.25">
      <c r="A828">
        <v>11</v>
      </c>
      <c r="B828" s="1" t="s">
        <v>58</v>
      </c>
      <c r="C828" s="1" t="s">
        <v>262</v>
      </c>
      <c r="D828" s="1" t="s">
        <v>263</v>
      </c>
      <c r="E828" s="1" t="s">
        <v>32</v>
      </c>
      <c r="F828" s="1" t="s">
        <v>32</v>
      </c>
      <c r="G828" s="1" t="s">
        <v>204</v>
      </c>
      <c r="H828" s="1" t="s">
        <v>205</v>
      </c>
      <c r="I828" s="1" t="s">
        <v>191</v>
      </c>
      <c r="J828" s="1" t="s">
        <v>192</v>
      </c>
      <c r="K828">
        <v>99</v>
      </c>
      <c r="L828" s="1" t="s">
        <v>205</v>
      </c>
      <c r="M828" s="1" t="s">
        <v>38</v>
      </c>
      <c r="N828" t="s">
        <v>39</v>
      </c>
      <c r="O828" t="s">
        <v>39</v>
      </c>
      <c r="P828">
        <v>1500</v>
      </c>
      <c r="Q828">
        <v>0</v>
      </c>
      <c r="R828">
        <v>0.680215652173913</v>
      </c>
      <c r="S828">
        <v>0</v>
      </c>
      <c r="T828" s="1" t="s">
        <v>194</v>
      </c>
      <c r="U828">
        <v>1</v>
      </c>
      <c r="V828">
        <v>1</v>
      </c>
      <c r="W828">
        <v>0.92237021334735503</v>
      </c>
      <c r="X828">
        <v>0</v>
      </c>
      <c r="Y828" t="b">
        <v>0</v>
      </c>
      <c r="Z828" t="b">
        <v>0</v>
      </c>
      <c r="AA828" s="1" t="s">
        <v>54</v>
      </c>
      <c r="AB828" s="1" t="s">
        <v>55</v>
      </c>
      <c r="AC828" s="1" t="s">
        <v>42</v>
      </c>
      <c r="AD828" t="s">
        <v>850</v>
      </c>
    </row>
    <row r="829" spans="1:30" x14ac:dyDescent="0.25">
      <c r="A829">
        <v>11</v>
      </c>
      <c r="B829" s="1" t="s">
        <v>58</v>
      </c>
      <c r="C829" s="1" t="s">
        <v>264</v>
      </c>
      <c r="D829" s="1" t="s">
        <v>265</v>
      </c>
      <c r="E829" s="1" t="s">
        <v>32</v>
      </c>
      <c r="F829" s="1" t="s">
        <v>32</v>
      </c>
      <c r="G829" s="1" t="s">
        <v>204</v>
      </c>
      <c r="H829" s="1" t="s">
        <v>205</v>
      </c>
      <c r="I829" s="1" t="s">
        <v>191</v>
      </c>
      <c r="J829" s="1" t="s">
        <v>192</v>
      </c>
      <c r="K829">
        <v>99</v>
      </c>
      <c r="L829" s="1" t="s">
        <v>205</v>
      </c>
      <c r="M829" s="1" t="s">
        <v>38</v>
      </c>
      <c r="N829" t="s">
        <v>39</v>
      </c>
      <c r="O829" t="s">
        <v>39</v>
      </c>
      <c r="P829">
        <v>8000</v>
      </c>
      <c r="Q829">
        <v>0</v>
      </c>
      <c r="R829">
        <v>0.6228022082018928</v>
      </c>
      <c r="S829">
        <v>0</v>
      </c>
      <c r="T829" s="1" t="s">
        <v>194</v>
      </c>
      <c r="U829">
        <v>1</v>
      </c>
      <c r="V829">
        <v>1</v>
      </c>
      <c r="W829">
        <v>0.93682307135902132</v>
      </c>
      <c r="X829">
        <v>0</v>
      </c>
      <c r="Y829" t="b">
        <v>0</v>
      </c>
      <c r="Z829" t="b">
        <v>0</v>
      </c>
      <c r="AA829" s="1" t="s">
        <v>54</v>
      </c>
      <c r="AB829" s="1" t="s">
        <v>55</v>
      </c>
      <c r="AC829" s="1" t="s">
        <v>42</v>
      </c>
      <c r="AD829" t="s">
        <v>850</v>
      </c>
    </row>
    <row r="830" spans="1:30" x14ac:dyDescent="0.25">
      <c r="A830">
        <v>11</v>
      </c>
      <c r="B830" s="1" t="s">
        <v>58</v>
      </c>
      <c r="C830" s="1" t="s">
        <v>163</v>
      </c>
      <c r="D830" s="1" t="s">
        <v>164</v>
      </c>
      <c r="E830" s="1" t="s">
        <v>32</v>
      </c>
      <c r="F830" s="1" t="s">
        <v>32</v>
      </c>
      <c r="G830" s="1" t="s">
        <v>204</v>
      </c>
      <c r="H830" s="1" t="s">
        <v>205</v>
      </c>
      <c r="I830" s="1" t="s">
        <v>191</v>
      </c>
      <c r="J830" s="1" t="s">
        <v>192</v>
      </c>
      <c r="K830">
        <v>99</v>
      </c>
      <c r="L830" s="1" t="s">
        <v>205</v>
      </c>
      <c r="M830" s="1" t="s">
        <v>38</v>
      </c>
      <c r="N830" t="s">
        <v>39</v>
      </c>
      <c r="O830" t="s">
        <v>39</v>
      </c>
      <c r="P830">
        <v>13000</v>
      </c>
      <c r="Q830">
        <v>0</v>
      </c>
      <c r="R830">
        <v>0.6174134299516908</v>
      </c>
      <c r="S830">
        <v>0</v>
      </c>
      <c r="T830" s="1" t="s">
        <v>194</v>
      </c>
      <c r="U830">
        <v>1</v>
      </c>
      <c r="V830">
        <v>1</v>
      </c>
      <c r="W830">
        <v>0.93727684370387054</v>
      </c>
      <c r="X830">
        <v>0</v>
      </c>
      <c r="Y830" t="b">
        <v>0</v>
      </c>
      <c r="Z830" t="b">
        <v>0</v>
      </c>
      <c r="AA830" s="1" t="s">
        <v>54</v>
      </c>
      <c r="AB830" s="1" t="s">
        <v>55</v>
      </c>
      <c r="AC830" s="1" t="s">
        <v>42</v>
      </c>
      <c r="AD830" t="s">
        <v>850</v>
      </c>
    </row>
    <row r="831" spans="1:30" x14ac:dyDescent="0.25">
      <c r="A831">
        <v>11</v>
      </c>
      <c r="B831" s="1" t="s">
        <v>58</v>
      </c>
      <c r="C831" s="1" t="s">
        <v>82</v>
      </c>
      <c r="D831" s="1" t="s">
        <v>83</v>
      </c>
      <c r="E831" s="1" t="s">
        <v>32</v>
      </c>
      <c r="F831" s="1" t="s">
        <v>32</v>
      </c>
      <c r="G831" s="1" t="s">
        <v>204</v>
      </c>
      <c r="H831" s="1" t="s">
        <v>205</v>
      </c>
      <c r="I831" s="1" t="s">
        <v>191</v>
      </c>
      <c r="J831" s="1" t="s">
        <v>192</v>
      </c>
      <c r="K831">
        <v>99</v>
      </c>
      <c r="L831" s="1" t="s">
        <v>205</v>
      </c>
      <c r="M831" s="1" t="s">
        <v>38</v>
      </c>
      <c r="N831" t="s">
        <v>39</v>
      </c>
      <c r="O831" t="s">
        <v>39</v>
      </c>
      <c r="P831">
        <v>9000</v>
      </c>
      <c r="Q831">
        <v>0</v>
      </c>
      <c r="R831">
        <v>0.62580367647058821</v>
      </c>
      <c r="S831">
        <v>0</v>
      </c>
      <c r="T831" s="1" t="s">
        <v>194</v>
      </c>
      <c r="U831">
        <v>1</v>
      </c>
      <c r="V831">
        <v>1</v>
      </c>
      <c r="W831">
        <v>0.93668289845791197</v>
      </c>
      <c r="X831">
        <v>0</v>
      </c>
      <c r="Y831" t="b">
        <v>0</v>
      </c>
      <c r="Z831" t="b">
        <v>0</v>
      </c>
      <c r="AA831" s="1" t="s">
        <v>54</v>
      </c>
      <c r="AB831" s="1" t="s">
        <v>55</v>
      </c>
      <c r="AC831" s="1" t="s">
        <v>42</v>
      </c>
      <c r="AD831" t="s">
        <v>850</v>
      </c>
    </row>
    <row r="832" spans="1:30" x14ac:dyDescent="0.25">
      <c r="A832">
        <v>11</v>
      </c>
      <c r="B832" s="1" t="s">
        <v>58</v>
      </c>
      <c r="C832" s="1" t="s">
        <v>59</v>
      </c>
      <c r="D832" s="1" t="s">
        <v>60</v>
      </c>
      <c r="E832" s="1" t="s">
        <v>32</v>
      </c>
      <c r="F832" s="1" t="s">
        <v>32</v>
      </c>
      <c r="G832" s="1" t="s">
        <v>204</v>
      </c>
      <c r="H832" s="1" t="s">
        <v>205</v>
      </c>
      <c r="I832" s="1" t="s">
        <v>191</v>
      </c>
      <c r="J832" s="1" t="s">
        <v>192</v>
      </c>
      <c r="K832">
        <v>99</v>
      </c>
      <c r="L832" s="1" t="s">
        <v>205</v>
      </c>
      <c r="M832" s="1" t="s">
        <v>38</v>
      </c>
      <c r="N832" t="s">
        <v>39</v>
      </c>
      <c r="O832" t="s">
        <v>39</v>
      </c>
      <c r="P832">
        <v>34000</v>
      </c>
      <c r="Q832">
        <v>0</v>
      </c>
      <c r="R832">
        <v>0.61324529076056544</v>
      </c>
      <c r="S832">
        <v>0</v>
      </c>
      <c r="T832" s="1" t="s">
        <v>194</v>
      </c>
      <c r="U832">
        <v>1</v>
      </c>
      <c r="V832">
        <v>1</v>
      </c>
      <c r="W832">
        <v>0.93757152251472631</v>
      </c>
      <c r="X832">
        <v>0</v>
      </c>
      <c r="Y832" t="b">
        <v>0</v>
      </c>
      <c r="Z832" t="b">
        <v>0</v>
      </c>
      <c r="AA832" s="1" t="s">
        <v>62</v>
      </c>
      <c r="AB832" s="1" t="s">
        <v>55</v>
      </c>
      <c r="AC832" s="1" t="s">
        <v>42</v>
      </c>
      <c r="AD832" t="s">
        <v>850</v>
      </c>
    </row>
    <row r="833" spans="1:30" x14ac:dyDescent="0.25">
      <c r="A833">
        <v>11</v>
      </c>
      <c r="B833" s="1" t="s">
        <v>58</v>
      </c>
      <c r="C833" s="1" t="s">
        <v>266</v>
      </c>
      <c r="D833" s="1" t="s">
        <v>267</v>
      </c>
      <c r="E833" s="1" t="s">
        <v>32</v>
      </c>
      <c r="F833" s="1" t="s">
        <v>32</v>
      </c>
      <c r="G833" s="1" t="s">
        <v>204</v>
      </c>
      <c r="H833" s="1" t="s">
        <v>205</v>
      </c>
      <c r="I833" s="1" t="s">
        <v>191</v>
      </c>
      <c r="J833" s="1" t="s">
        <v>192</v>
      </c>
      <c r="K833">
        <v>99</v>
      </c>
      <c r="L833" s="1" t="s">
        <v>205</v>
      </c>
      <c r="M833" s="1" t="s">
        <v>38</v>
      </c>
      <c r="N833" t="s">
        <v>39</v>
      </c>
      <c r="O833" t="s">
        <v>39</v>
      </c>
      <c r="P833">
        <v>27500</v>
      </c>
      <c r="Q833">
        <v>0</v>
      </c>
      <c r="R833">
        <v>0.61351805236564083</v>
      </c>
      <c r="S833">
        <v>0</v>
      </c>
      <c r="T833" s="1" t="s">
        <v>194</v>
      </c>
      <c r="U833">
        <v>1</v>
      </c>
      <c r="V833">
        <v>1</v>
      </c>
      <c r="W833">
        <v>0.93736884466699133</v>
      </c>
      <c r="X833">
        <v>0</v>
      </c>
      <c r="Y833" t="b">
        <v>0</v>
      </c>
      <c r="Z833" t="b">
        <v>0</v>
      </c>
      <c r="AA833" s="1" t="s">
        <v>62</v>
      </c>
      <c r="AB833" s="1" t="s">
        <v>55</v>
      </c>
      <c r="AC833" s="1" t="s">
        <v>42</v>
      </c>
      <c r="AD833" t="s">
        <v>850</v>
      </c>
    </row>
    <row r="834" spans="1:30" x14ac:dyDescent="0.25">
      <c r="A834">
        <v>11</v>
      </c>
      <c r="B834" s="1" t="s">
        <v>58</v>
      </c>
      <c r="C834" s="1" t="s">
        <v>268</v>
      </c>
      <c r="D834" s="1" t="s">
        <v>269</v>
      </c>
      <c r="E834" s="1" t="s">
        <v>32</v>
      </c>
      <c r="F834" s="1" t="s">
        <v>32</v>
      </c>
      <c r="G834" s="1" t="s">
        <v>204</v>
      </c>
      <c r="H834" s="1" t="s">
        <v>205</v>
      </c>
      <c r="I834" s="1" t="s">
        <v>191</v>
      </c>
      <c r="J834" s="1" t="s">
        <v>192</v>
      </c>
      <c r="K834">
        <v>99</v>
      </c>
      <c r="L834" s="1" t="s">
        <v>205</v>
      </c>
      <c r="M834" s="1" t="s">
        <v>38</v>
      </c>
      <c r="N834" t="s">
        <v>39</v>
      </c>
      <c r="O834" t="s">
        <v>39</v>
      </c>
      <c r="P834">
        <v>23000</v>
      </c>
      <c r="Q834">
        <v>0</v>
      </c>
      <c r="R834">
        <v>0.6163046866364541</v>
      </c>
      <c r="S834">
        <v>0</v>
      </c>
      <c r="T834" s="1" t="s">
        <v>194</v>
      </c>
      <c r="U834">
        <v>1</v>
      </c>
      <c r="V834">
        <v>1</v>
      </c>
      <c r="W834">
        <v>0.93674222528610207</v>
      </c>
      <c r="X834">
        <v>0</v>
      </c>
      <c r="Y834" t="b">
        <v>0</v>
      </c>
      <c r="Z834" t="b">
        <v>0</v>
      </c>
      <c r="AA834" s="1" t="s">
        <v>54</v>
      </c>
      <c r="AB834" s="1" t="s">
        <v>173</v>
      </c>
      <c r="AC834" s="1" t="s">
        <v>42</v>
      </c>
      <c r="AD834" t="s">
        <v>850</v>
      </c>
    </row>
    <row r="835" spans="1:30" x14ac:dyDescent="0.25">
      <c r="A835">
        <v>11</v>
      </c>
      <c r="B835" s="1" t="s">
        <v>58</v>
      </c>
      <c r="C835" s="1" t="s">
        <v>270</v>
      </c>
      <c r="D835" s="1" t="s">
        <v>271</v>
      </c>
      <c r="E835" s="1" t="s">
        <v>32</v>
      </c>
      <c r="F835" s="1" t="s">
        <v>32</v>
      </c>
      <c r="G835" s="1" t="s">
        <v>204</v>
      </c>
      <c r="H835" s="1" t="s">
        <v>205</v>
      </c>
      <c r="I835" s="1" t="s">
        <v>191</v>
      </c>
      <c r="J835" s="1" t="s">
        <v>192</v>
      </c>
      <c r="K835">
        <v>99</v>
      </c>
      <c r="L835" s="1" t="s">
        <v>205</v>
      </c>
      <c r="M835" s="1" t="s">
        <v>38</v>
      </c>
      <c r="N835" t="s">
        <v>39</v>
      </c>
      <c r="O835" t="s">
        <v>39</v>
      </c>
      <c r="P835">
        <v>1500</v>
      </c>
      <c r="Q835">
        <v>0</v>
      </c>
      <c r="R835">
        <v>0.65457435897435901</v>
      </c>
      <c r="S835">
        <v>0</v>
      </c>
      <c r="T835" s="1" t="s">
        <v>194</v>
      </c>
      <c r="U835">
        <v>1</v>
      </c>
      <c r="V835">
        <v>1</v>
      </c>
      <c r="W835">
        <v>0.93801179015751202</v>
      </c>
      <c r="X835">
        <v>0</v>
      </c>
      <c r="Y835" t="b">
        <v>0</v>
      </c>
      <c r="Z835" t="b">
        <v>0</v>
      </c>
      <c r="AA835" s="1" t="s">
        <v>54</v>
      </c>
      <c r="AB835" s="1" t="s">
        <v>55</v>
      </c>
      <c r="AC835" s="1" t="s">
        <v>42</v>
      </c>
      <c r="AD835" t="s">
        <v>850</v>
      </c>
    </row>
    <row r="836" spans="1:30" x14ac:dyDescent="0.25">
      <c r="A836">
        <v>11</v>
      </c>
      <c r="B836" s="1" t="s">
        <v>58</v>
      </c>
      <c r="C836" s="1" t="s">
        <v>272</v>
      </c>
      <c r="D836" s="1" t="s">
        <v>273</v>
      </c>
      <c r="E836" s="1" t="s">
        <v>32</v>
      </c>
      <c r="F836" s="1" t="s">
        <v>32</v>
      </c>
      <c r="G836" s="1" t="s">
        <v>204</v>
      </c>
      <c r="H836" s="1" t="s">
        <v>205</v>
      </c>
      <c r="I836" s="1" t="s">
        <v>191</v>
      </c>
      <c r="J836" s="1" t="s">
        <v>192</v>
      </c>
      <c r="K836">
        <v>99</v>
      </c>
      <c r="L836" s="1" t="s">
        <v>205</v>
      </c>
      <c r="M836" s="1" t="s">
        <v>38</v>
      </c>
      <c r="N836" t="s">
        <v>39</v>
      </c>
      <c r="O836" t="s">
        <v>39</v>
      </c>
      <c r="P836">
        <v>6500</v>
      </c>
      <c r="Q836">
        <v>0</v>
      </c>
      <c r="R836">
        <v>0.61621539999999997</v>
      </c>
      <c r="S836">
        <v>0</v>
      </c>
      <c r="T836" s="1" t="s">
        <v>194</v>
      </c>
      <c r="U836">
        <v>1</v>
      </c>
      <c r="V836">
        <v>1</v>
      </c>
      <c r="W836">
        <v>0.93812705905413352</v>
      </c>
      <c r="X836">
        <v>0</v>
      </c>
      <c r="Y836" t="b">
        <v>0</v>
      </c>
      <c r="Z836" t="b">
        <v>0</v>
      </c>
      <c r="AA836" s="1" t="s">
        <v>54</v>
      </c>
      <c r="AB836" s="1" t="s">
        <v>55</v>
      </c>
      <c r="AC836" s="1" t="s">
        <v>42</v>
      </c>
      <c r="AD836" t="s">
        <v>850</v>
      </c>
    </row>
    <row r="837" spans="1:30" x14ac:dyDescent="0.25">
      <c r="A837">
        <v>11</v>
      </c>
      <c r="B837" s="1" t="s">
        <v>58</v>
      </c>
      <c r="C837" s="1" t="s">
        <v>274</v>
      </c>
      <c r="D837" s="1" t="s">
        <v>275</v>
      </c>
      <c r="E837" s="1" t="s">
        <v>32</v>
      </c>
      <c r="F837" s="1" t="s">
        <v>32</v>
      </c>
      <c r="G837" s="1" t="s">
        <v>204</v>
      </c>
      <c r="H837" s="1" t="s">
        <v>205</v>
      </c>
      <c r="I837" s="1" t="s">
        <v>191</v>
      </c>
      <c r="J837" s="1" t="s">
        <v>192</v>
      </c>
      <c r="K837">
        <v>99</v>
      </c>
      <c r="L837" s="1" t="s">
        <v>205</v>
      </c>
      <c r="M837" s="1" t="s">
        <v>38</v>
      </c>
      <c r="N837" t="s">
        <v>39</v>
      </c>
      <c r="O837" t="s">
        <v>39</v>
      </c>
      <c r="P837">
        <v>500</v>
      </c>
      <c r="Q837">
        <v>0</v>
      </c>
      <c r="R837">
        <v>0.98930909090909092</v>
      </c>
      <c r="S837">
        <v>0</v>
      </c>
      <c r="T837" s="1" t="s">
        <v>194</v>
      </c>
      <c r="U837">
        <v>1</v>
      </c>
      <c r="V837">
        <v>1</v>
      </c>
      <c r="W837">
        <v>0.88575293386465836</v>
      </c>
      <c r="X837">
        <v>0</v>
      </c>
      <c r="Y837" t="b">
        <v>0</v>
      </c>
      <c r="Z837" t="b">
        <v>0</v>
      </c>
      <c r="AA837" s="1" t="s">
        <v>54</v>
      </c>
      <c r="AB837" s="1" t="s">
        <v>55</v>
      </c>
      <c r="AC837" s="1" t="s">
        <v>42</v>
      </c>
      <c r="AD837" t="s">
        <v>850</v>
      </c>
    </row>
    <row r="838" spans="1:30" x14ac:dyDescent="0.25">
      <c r="A838">
        <v>12</v>
      </c>
      <c r="B838" s="1" t="s">
        <v>63</v>
      </c>
      <c r="C838" s="1" t="s">
        <v>276</v>
      </c>
      <c r="D838" s="1" t="s">
        <v>277</v>
      </c>
      <c r="E838" s="1" t="s">
        <v>32</v>
      </c>
      <c r="F838" s="1" t="s">
        <v>32</v>
      </c>
      <c r="G838" s="1" t="s">
        <v>204</v>
      </c>
      <c r="H838" s="1" t="s">
        <v>205</v>
      </c>
      <c r="I838" s="1" t="s">
        <v>191</v>
      </c>
      <c r="J838" s="1" t="s">
        <v>192</v>
      </c>
      <c r="K838">
        <v>99</v>
      </c>
      <c r="L838" s="1" t="s">
        <v>205</v>
      </c>
      <c r="M838" s="1" t="s">
        <v>38</v>
      </c>
      <c r="N838" t="s">
        <v>39</v>
      </c>
      <c r="O838" t="s">
        <v>39</v>
      </c>
      <c r="P838">
        <v>6500</v>
      </c>
      <c r="Q838">
        <v>0</v>
      </c>
      <c r="R838">
        <v>0.62367148381844084</v>
      </c>
      <c r="S838">
        <v>0</v>
      </c>
      <c r="T838" s="1" t="s">
        <v>194</v>
      </c>
      <c r="U838">
        <v>0</v>
      </c>
      <c r="V838">
        <v>1</v>
      </c>
      <c r="W838">
        <v>0.93732056444586742</v>
      </c>
      <c r="X838">
        <v>0</v>
      </c>
      <c r="Y838" t="b">
        <v>0</v>
      </c>
      <c r="Z838" t="b">
        <v>0</v>
      </c>
      <c r="AA838" s="1" t="s">
        <v>66</v>
      </c>
      <c r="AB838" s="1" t="s">
        <v>66</v>
      </c>
      <c r="AC838" s="1" t="s">
        <v>42</v>
      </c>
      <c r="AD838" t="s">
        <v>66</v>
      </c>
    </row>
    <row r="839" spans="1:30" x14ac:dyDescent="0.25">
      <c r="A839">
        <v>12</v>
      </c>
      <c r="B839" s="1" t="s">
        <v>63</v>
      </c>
      <c r="C839" s="1" t="s">
        <v>174</v>
      </c>
      <c r="D839" s="1" t="s">
        <v>175</v>
      </c>
      <c r="E839" s="1" t="s">
        <v>32</v>
      </c>
      <c r="F839" s="1" t="s">
        <v>32</v>
      </c>
      <c r="G839" s="1" t="s">
        <v>204</v>
      </c>
      <c r="H839" s="1" t="s">
        <v>205</v>
      </c>
      <c r="I839" s="1" t="s">
        <v>191</v>
      </c>
      <c r="J839" s="1" t="s">
        <v>192</v>
      </c>
      <c r="K839">
        <v>99</v>
      </c>
      <c r="L839" s="1" t="s">
        <v>205</v>
      </c>
      <c r="M839" s="1" t="s">
        <v>38</v>
      </c>
      <c r="N839" t="s">
        <v>39</v>
      </c>
      <c r="O839" t="s">
        <v>39</v>
      </c>
      <c r="P839">
        <v>2500</v>
      </c>
      <c r="Q839">
        <v>0</v>
      </c>
      <c r="R839">
        <v>0.69757877813504821</v>
      </c>
      <c r="S839">
        <v>0</v>
      </c>
      <c r="T839" s="1" t="s">
        <v>194</v>
      </c>
      <c r="U839">
        <v>0</v>
      </c>
      <c r="V839">
        <v>1</v>
      </c>
      <c r="W839">
        <v>0.92423481902539462</v>
      </c>
      <c r="X839">
        <v>0</v>
      </c>
      <c r="Y839" t="b">
        <v>0</v>
      </c>
      <c r="Z839" t="b">
        <v>0</v>
      </c>
      <c r="AA839" s="1" t="s">
        <v>66</v>
      </c>
      <c r="AB839" s="1" t="s">
        <v>66</v>
      </c>
      <c r="AC839" s="1" t="s">
        <v>42</v>
      </c>
      <c r="AD839" t="s">
        <v>66</v>
      </c>
    </row>
    <row r="840" spans="1:30" x14ac:dyDescent="0.25">
      <c r="A840">
        <v>12</v>
      </c>
      <c r="B840" s="1" t="s">
        <v>63</v>
      </c>
      <c r="C840" s="1" t="s">
        <v>278</v>
      </c>
      <c r="D840" s="1" t="s">
        <v>279</v>
      </c>
      <c r="E840" s="1" t="s">
        <v>32</v>
      </c>
      <c r="F840" s="1" t="s">
        <v>32</v>
      </c>
      <c r="G840" s="1" t="s">
        <v>204</v>
      </c>
      <c r="H840" s="1" t="s">
        <v>205</v>
      </c>
      <c r="I840" s="1" t="s">
        <v>191</v>
      </c>
      <c r="J840" s="1" t="s">
        <v>192</v>
      </c>
      <c r="K840">
        <v>99</v>
      </c>
      <c r="L840" s="1" t="s">
        <v>205</v>
      </c>
      <c r="M840" s="1" t="s">
        <v>38</v>
      </c>
      <c r="N840" t="s">
        <v>39</v>
      </c>
      <c r="O840" t="s">
        <v>39</v>
      </c>
      <c r="P840">
        <v>16500</v>
      </c>
      <c r="Q840">
        <v>0</v>
      </c>
      <c r="R840">
        <v>0.61323962920046349</v>
      </c>
      <c r="S840">
        <v>0</v>
      </c>
      <c r="T840" s="1" t="s">
        <v>194</v>
      </c>
      <c r="U840">
        <v>0</v>
      </c>
      <c r="V840">
        <v>1</v>
      </c>
      <c r="W840">
        <v>0.93774956140974641</v>
      </c>
      <c r="X840">
        <v>0</v>
      </c>
      <c r="Y840" t="b">
        <v>0</v>
      </c>
      <c r="Z840" t="b">
        <v>0</v>
      </c>
      <c r="AA840" s="1" t="s">
        <v>66</v>
      </c>
      <c r="AB840" s="1" t="s">
        <v>66</v>
      </c>
      <c r="AC840" s="1" t="s">
        <v>42</v>
      </c>
      <c r="AD840" t="s">
        <v>66</v>
      </c>
    </row>
    <row r="841" spans="1:30" x14ac:dyDescent="0.25">
      <c r="A841">
        <v>12</v>
      </c>
      <c r="B841" s="1" t="s">
        <v>63</v>
      </c>
      <c r="C841" s="1" t="s">
        <v>280</v>
      </c>
      <c r="D841" s="1" t="s">
        <v>281</v>
      </c>
      <c r="E841" s="1" t="s">
        <v>32</v>
      </c>
      <c r="F841" s="1" t="s">
        <v>32</v>
      </c>
      <c r="G841" s="1" t="s">
        <v>204</v>
      </c>
      <c r="H841" s="1" t="s">
        <v>205</v>
      </c>
      <c r="I841" s="1" t="s">
        <v>191</v>
      </c>
      <c r="J841" s="1" t="s">
        <v>192</v>
      </c>
      <c r="K841">
        <v>99</v>
      </c>
      <c r="L841" s="1" t="s">
        <v>205</v>
      </c>
      <c r="M841" s="1" t="s">
        <v>38</v>
      </c>
      <c r="N841" t="s">
        <v>39</v>
      </c>
      <c r="O841" t="s">
        <v>39</v>
      </c>
      <c r="P841">
        <v>6000</v>
      </c>
      <c r="Q841">
        <v>0</v>
      </c>
      <c r="R841">
        <v>0.6305510067114094</v>
      </c>
      <c r="S841">
        <v>0</v>
      </c>
      <c r="T841" s="1" t="s">
        <v>194</v>
      </c>
      <c r="U841">
        <v>0</v>
      </c>
      <c r="V841">
        <v>1</v>
      </c>
      <c r="W841">
        <v>0.93825943467868766</v>
      </c>
      <c r="X841">
        <v>0</v>
      </c>
      <c r="Y841" t="b">
        <v>0</v>
      </c>
      <c r="Z841" t="b">
        <v>0</v>
      </c>
      <c r="AA841" s="1" t="s">
        <v>66</v>
      </c>
      <c r="AB841" s="1" t="s">
        <v>66</v>
      </c>
      <c r="AC841" s="1" t="s">
        <v>42</v>
      </c>
      <c r="AD841" t="s">
        <v>66</v>
      </c>
    </row>
    <row r="842" spans="1:30" x14ac:dyDescent="0.25">
      <c r="A842">
        <v>12</v>
      </c>
      <c r="B842" s="1" t="s">
        <v>63</v>
      </c>
      <c r="C842" s="1" t="s">
        <v>64</v>
      </c>
      <c r="D842" s="1" t="s">
        <v>65</v>
      </c>
      <c r="E842" s="1" t="s">
        <v>32</v>
      </c>
      <c r="F842" s="1" t="s">
        <v>32</v>
      </c>
      <c r="G842" s="1" t="s">
        <v>204</v>
      </c>
      <c r="H842" s="1" t="s">
        <v>205</v>
      </c>
      <c r="I842" s="1" t="s">
        <v>191</v>
      </c>
      <c r="J842" s="1" t="s">
        <v>192</v>
      </c>
      <c r="K842">
        <v>99</v>
      </c>
      <c r="L842" s="1" t="s">
        <v>205</v>
      </c>
      <c r="M842" s="1" t="s">
        <v>38</v>
      </c>
      <c r="N842" t="s">
        <v>39</v>
      </c>
      <c r="O842" t="s">
        <v>39</v>
      </c>
      <c r="P842">
        <v>9000</v>
      </c>
      <c r="Q842">
        <v>0</v>
      </c>
      <c r="R842">
        <v>0.62599123365146692</v>
      </c>
      <c r="S842">
        <v>0</v>
      </c>
      <c r="T842" s="1" t="s">
        <v>194</v>
      </c>
      <c r="U842">
        <v>0</v>
      </c>
      <c r="V842">
        <v>1</v>
      </c>
      <c r="W842">
        <v>0.93478160489948414</v>
      </c>
      <c r="X842">
        <v>0</v>
      </c>
      <c r="Y842" t="b">
        <v>0</v>
      </c>
      <c r="Z842" t="b">
        <v>0</v>
      </c>
      <c r="AA842" s="1" t="s">
        <v>66</v>
      </c>
      <c r="AB842" s="1" t="s">
        <v>66</v>
      </c>
      <c r="AC842" s="1" t="s">
        <v>42</v>
      </c>
      <c r="AD842" t="s">
        <v>66</v>
      </c>
    </row>
    <row r="843" spans="1:30" x14ac:dyDescent="0.25">
      <c r="A843">
        <v>12</v>
      </c>
      <c r="B843" s="1" t="s">
        <v>63</v>
      </c>
      <c r="C843" s="1" t="s">
        <v>147</v>
      </c>
      <c r="D843" s="1" t="s">
        <v>148</v>
      </c>
      <c r="E843" s="1" t="s">
        <v>32</v>
      </c>
      <c r="F843" s="1" t="s">
        <v>32</v>
      </c>
      <c r="G843" s="1" t="s">
        <v>204</v>
      </c>
      <c r="H843" s="1" t="s">
        <v>205</v>
      </c>
      <c r="I843" s="1" t="s">
        <v>191</v>
      </c>
      <c r="J843" s="1" t="s">
        <v>192</v>
      </c>
      <c r="K843">
        <v>99</v>
      </c>
      <c r="L843" s="1" t="s">
        <v>205</v>
      </c>
      <c r="M843" s="1" t="s">
        <v>38</v>
      </c>
      <c r="N843" t="s">
        <v>39</v>
      </c>
      <c r="O843" t="s">
        <v>39</v>
      </c>
      <c r="P843">
        <v>3500</v>
      </c>
      <c r="Q843">
        <v>0</v>
      </c>
      <c r="R843">
        <v>0.65052812500000001</v>
      </c>
      <c r="S843">
        <v>0</v>
      </c>
      <c r="T843" s="1" t="s">
        <v>194</v>
      </c>
      <c r="U843">
        <v>0</v>
      </c>
      <c r="V843">
        <v>1</v>
      </c>
      <c r="W843">
        <v>0.92899999810666667</v>
      </c>
      <c r="X843">
        <v>0</v>
      </c>
      <c r="Y843" t="b">
        <v>0</v>
      </c>
      <c r="Z843" t="b">
        <v>0</v>
      </c>
      <c r="AA843" s="1" t="s">
        <v>66</v>
      </c>
      <c r="AB843" s="1" t="s">
        <v>66</v>
      </c>
      <c r="AC843" s="1" t="s">
        <v>42</v>
      </c>
      <c r="AD843" t="s">
        <v>66</v>
      </c>
    </row>
    <row r="844" spans="1:30" x14ac:dyDescent="0.25">
      <c r="A844">
        <v>12</v>
      </c>
      <c r="B844" s="1" t="s">
        <v>63</v>
      </c>
      <c r="C844" s="1" t="s">
        <v>282</v>
      </c>
      <c r="D844" s="1" t="s">
        <v>283</v>
      </c>
      <c r="E844" s="1" t="s">
        <v>32</v>
      </c>
      <c r="F844" s="1" t="s">
        <v>32</v>
      </c>
      <c r="G844" s="1" t="s">
        <v>204</v>
      </c>
      <c r="H844" s="1" t="s">
        <v>205</v>
      </c>
      <c r="I844" s="1" t="s">
        <v>191</v>
      </c>
      <c r="J844" s="1" t="s">
        <v>192</v>
      </c>
      <c r="K844">
        <v>99</v>
      </c>
      <c r="L844" s="1" t="s">
        <v>205</v>
      </c>
      <c r="M844" s="1" t="s">
        <v>38</v>
      </c>
      <c r="N844" t="s">
        <v>39</v>
      </c>
      <c r="O844" t="s">
        <v>39</v>
      </c>
      <c r="P844">
        <v>1000</v>
      </c>
      <c r="Q844">
        <v>0</v>
      </c>
      <c r="R844">
        <v>0.81235892857142844</v>
      </c>
      <c r="S844">
        <v>0</v>
      </c>
      <c r="T844" s="1" t="s">
        <v>194</v>
      </c>
      <c r="U844">
        <v>0</v>
      </c>
      <c r="V844">
        <v>1</v>
      </c>
      <c r="W844">
        <v>0.90147016368761701</v>
      </c>
      <c r="X844">
        <v>0</v>
      </c>
      <c r="Y844" t="b">
        <v>0</v>
      </c>
      <c r="Z844" t="b">
        <v>0</v>
      </c>
      <c r="AA844" s="1" t="s">
        <v>66</v>
      </c>
      <c r="AB844" s="1" t="s">
        <v>66</v>
      </c>
      <c r="AC844" s="1" t="s">
        <v>42</v>
      </c>
      <c r="AD844" t="s">
        <v>66</v>
      </c>
    </row>
    <row r="845" spans="1:30" x14ac:dyDescent="0.25">
      <c r="A845">
        <v>12</v>
      </c>
      <c r="B845" s="1" t="s">
        <v>63</v>
      </c>
      <c r="C845" s="1" t="s">
        <v>284</v>
      </c>
      <c r="D845" s="1" t="s">
        <v>105</v>
      </c>
      <c r="E845" s="1" t="s">
        <v>32</v>
      </c>
      <c r="F845" s="1" t="s">
        <v>32</v>
      </c>
      <c r="G845" s="1" t="s">
        <v>204</v>
      </c>
      <c r="H845" s="1" t="s">
        <v>205</v>
      </c>
      <c r="I845" s="1" t="s">
        <v>191</v>
      </c>
      <c r="J845" s="1" t="s">
        <v>192</v>
      </c>
      <c r="K845">
        <v>99</v>
      </c>
      <c r="L845" s="1" t="s">
        <v>205</v>
      </c>
      <c r="M845" s="1" t="s">
        <v>38</v>
      </c>
      <c r="N845" t="s">
        <v>39</v>
      </c>
      <c r="O845" t="s">
        <v>39</v>
      </c>
      <c r="P845">
        <v>105000</v>
      </c>
      <c r="Q845">
        <v>0</v>
      </c>
      <c r="R845">
        <v>0.61017403715802609</v>
      </c>
      <c r="S845">
        <v>0</v>
      </c>
      <c r="T845" s="1" t="s">
        <v>194</v>
      </c>
      <c r="U845">
        <v>0</v>
      </c>
      <c r="V845">
        <v>1</v>
      </c>
      <c r="W845">
        <v>0.93768980778685429</v>
      </c>
      <c r="X845">
        <v>0</v>
      </c>
      <c r="Y845" t="b">
        <v>0</v>
      </c>
      <c r="Z845" t="b">
        <v>0</v>
      </c>
      <c r="AA845" s="1" t="s">
        <v>66</v>
      </c>
      <c r="AB845" s="1" t="s">
        <v>66</v>
      </c>
      <c r="AC845" s="1" t="s">
        <v>42</v>
      </c>
      <c r="AD845" t="s">
        <v>66</v>
      </c>
    </row>
    <row r="846" spans="1:30" x14ac:dyDescent="0.25">
      <c r="A846">
        <v>13</v>
      </c>
      <c r="B846" s="1" t="s">
        <v>285</v>
      </c>
      <c r="C846" s="1" t="s">
        <v>32</v>
      </c>
      <c r="D846" s="1" t="s">
        <v>32</v>
      </c>
      <c r="E846" s="1" t="s">
        <v>32</v>
      </c>
      <c r="F846" s="1" t="s">
        <v>32</v>
      </c>
      <c r="G846" s="1" t="s">
        <v>204</v>
      </c>
      <c r="H846" s="1" t="s">
        <v>205</v>
      </c>
      <c r="I846" s="1" t="s">
        <v>191</v>
      </c>
      <c r="J846" s="1" t="s">
        <v>192</v>
      </c>
      <c r="K846">
        <v>99</v>
      </c>
      <c r="L846" s="1" t="s">
        <v>205</v>
      </c>
      <c r="M846" s="1" t="s">
        <v>38</v>
      </c>
      <c r="N846" t="s">
        <v>39</v>
      </c>
      <c r="O846" t="s">
        <v>39</v>
      </c>
      <c r="P846">
        <v>5000</v>
      </c>
      <c r="Q846">
        <v>0</v>
      </c>
      <c r="R846">
        <v>0.62284119840555485</v>
      </c>
      <c r="S846">
        <v>0</v>
      </c>
      <c r="T846" s="1" t="s">
        <v>194</v>
      </c>
      <c r="U846">
        <v>0</v>
      </c>
      <c r="V846">
        <v>1</v>
      </c>
      <c r="W846">
        <v>0.93661275687284107</v>
      </c>
      <c r="X846">
        <v>0</v>
      </c>
      <c r="Y846" t="b">
        <v>1</v>
      </c>
      <c r="Z846" t="b">
        <v>0</v>
      </c>
      <c r="AA846" s="1" t="s">
        <v>66</v>
      </c>
      <c r="AB846" s="1" t="s">
        <v>66</v>
      </c>
      <c r="AC846" s="1" t="s">
        <v>42</v>
      </c>
      <c r="AD846" t="s">
        <v>66</v>
      </c>
    </row>
    <row r="847" spans="1:30" x14ac:dyDescent="0.25">
      <c r="A847">
        <v>14</v>
      </c>
      <c r="B847" s="1" t="s">
        <v>286</v>
      </c>
      <c r="C847" s="1" t="s">
        <v>287</v>
      </c>
      <c r="D847" s="1" t="s">
        <v>288</v>
      </c>
      <c r="E847" s="1" t="s">
        <v>32</v>
      </c>
      <c r="F847" s="1" t="s">
        <v>32</v>
      </c>
      <c r="G847" s="1" t="s">
        <v>204</v>
      </c>
      <c r="H847" s="1" t="s">
        <v>205</v>
      </c>
      <c r="I847" s="1" t="s">
        <v>191</v>
      </c>
      <c r="J847" s="1" t="s">
        <v>192</v>
      </c>
      <c r="K847">
        <v>99</v>
      </c>
      <c r="L847" s="1" t="s">
        <v>205</v>
      </c>
      <c r="M847" s="1" t="s">
        <v>38</v>
      </c>
      <c r="N847" t="s">
        <v>39</v>
      </c>
      <c r="O847" t="s">
        <v>39</v>
      </c>
      <c r="P847">
        <v>0</v>
      </c>
      <c r="Q847">
        <v>0</v>
      </c>
      <c r="S847">
        <v>0</v>
      </c>
      <c r="T847" s="1" t="s">
        <v>194</v>
      </c>
      <c r="U847">
        <v>0</v>
      </c>
      <c r="V847">
        <v>1</v>
      </c>
      <c r="W847">
        <v>1</v>
      </c>
      <c r="X847">
        <v>0</v>
      </c>
      <c r="Y847" t="b">
        <v>0</v>
      </c>
      <c r="Z847" t="b">
        <v>0</v>
      </c>
      <c r="AA847" s="1" t="s">
        <v>66</v>
      </c>
      <c r="AB847" s="1" t="s">
        <v>66</v>
      </c>
      <c r="AC847" s="1" t="s">
        <v>42</v>
      </c>
      <c r="AD847" t="s">
        <v>66</v>
      </c>
    </row>
    <row r="848" spans="1:30" x14ac:dyDescent="0.25">
      <c r="A848">
        <v>14</v>
      </c>
      <c r="B848" s="1" t="s">
        <v>286</v>
      </c>
      <c r="C848" s="1" t="s">
        <v>289</v>
      </c>
      <c r="D848" s="1" t="s">
        <v>290</v>
      </c>
      <c r="E848" s="1" t="s">
        <v>32</v>
      </c>
      <c r="F848" s="1" t="s">
        <v>32</v>
      </c>
      <c r="G848" s="1" t="s">
        <v>204</v>
      </c>
      <c r="H848" s="1" t="s">
        <v>205</v>
      </c>
      <c r="I848" s="1" t="s">
        <v>191</v>
      </c>
      <c r="J848" s="1" t="s">
        <v>192</v>
      </c>
      <c r="K848">
        <v>99</v>
      </c>
      <c r="L848" s="1" t="s">
        <v>205</v>
      </c>
      <c r="M848" s="1" t="s">
        <v>38</v>
      </c>
      <c r="N848" t="s">
        <v>39</v>
      </c>
      <c r="O848" t="s">
        <v>39</v>
      </c>
      <c r="P848">
        <v>0</v>
      </c>
      <c r="Q848">
        <v>0</v>
      </c>
      <c r="S848">
        <v>0</v>
      </c>
      <c r="T848" s="1" t="s">
        <v>194</v>
      </c>
      <c r="U848">
        <v>0</v>
      </c>
      <c r="V848">
        <v>1</v>
      </c>
      <c r="W848">
        <v>1</v>
      </c>
      <c r="X848">
        <v>0</v>
      </c>
      <c r="Y848" t="b">
        <v>0</v>
      </c>
      <c r="Z848" t="b">
        <v>0</v>
      </c>
      <c r="AA848" s="1" t="s">
        <v>66</v>
      </c>
      <c r="AB848" s="1" t="s">
        <v>66</v>
      </c>
      <c r="AC848" s="1" t="s">
        <v>42</v>
      </c>
      <c r="AD848" t="s">
        <v>66</v>
      </c>
    </row>
    <row r="849" spans="1:30" x14ac:dyDescent="0.25">
      <c r="A849">
        <v>14</v>
      </c>
      <c r="B849" s="1" t="s">
        <v>286</v>
      </c>
      <c r="C849" s="1" t="s">
        <v>291</v>
      </c>
      <c r="D849" s="1" t="s">
        <v>292</v>
      </c>
      <c r="E849" s="1" t="s">
        <v>32</v>
      </c>
      <c r="F849" s="1" t="s">
        <v>32</v>
      </c>
      <c r="G849" s="1" t="s">
        <v>204</v>
      </c>
      <c r="H849" s="1" t="s">
        <v>205</v>
      </c>
      <c r="I849" s="1" t="s">
        <v>191</v>
      </c>
      <c r="J849" s="1" t="s">
        <v>192</v>
      </c>
      <c r="K849">
        <v>99</v>
      </c>
      <c r="L849" s="1" t="s">
        <v>205</v>
      </c>
      <c r="M849" s="1" t="s">
        <v>38</v>
      </c>
      <c r="N849" t="s">
        <v>39</v>
      </c>
      <c r="O849" t="s">
        <v>39</v>
      </c>
      <c r="P849">
        <v>0</v>
      </c>
      <c r="Q849">
        <v>0</v>
      </c>
      <c r="S849">
        <v>0</v>
      </c>
      <c r="T849" s="1" t="s">
        <v>194</v>
      </c>
      <c r="U849">
        <v>0</v>
      </c>
      <c r="V849">
        <v>1</v>
      </c>
      <c r="W849">
        <v>1</v>
      </c>
      <c r="X849">
        <v>0</v>
      </c>
      <c r="Y849" t="b">
        <v>0</v>
      </c>
      <c r="Z849" t="b">
        <v>0</v>
      </c>
      <c r="AA849" s="1" t="s">
        <v>66</v>
      </c>
      <c r="AB849" s="1" t="s">
        <v>66</v>
      </c>
      <c r="AC849" s="1" t="s">
        <v>42</v>
      </c>
      <c r="AD849" t="s">
        <v>66</v>
      </c>
    </row>
    <row r="850" spans="1:30" x14ac:dyDescent="0.25">
      <c r="A850">
        <v>14</v>
      </c>
      <c r="B850" s="1" t="s">
        <v>286</v>
      </c>
      <c r="C850" s="1" t="s">
        <v>293</v>
      </c>
      <c r="D850" s="1" t="s">
        <v>294</v>
      </c>
      <c r="E850" s="1" t="s">
        <v>32</v>
      </c>
      <c r="F850" s="1" t="s">
        <v>32</v>
      </c>
      <c r="G850" s="1" t="s">
        <v>204</v>
      </c>
      <c r="H850" s="1" t="s">
        <v>205</v>
      </c>
      <c r="I850" s="1" t="s">
        <v>191</v>
      </c>
      <c r="J850" s="1" t="s">
        <v>192</v>
      </c>
      <c r="K850">
        <v>99</v>
      </c>
      <c r="L850" s="1" t="s">
        <v>205</v>
      </c>
      <c r="M850" s="1" t="s">
        <v>38</v>
      </c>
      <c r="N850" t="s">
        <v>39</v>
      </c>
      <c r="O850" t="s">
        <v>39</v>
      </c>
      <c r="P850">
        <v>0</v>
      </c>
      <c r="Q850">
        <v>0</v>
      </c>
      <c r="S850">
        <v>0</v>
      </c>
      <c r="T850" s="1" t="s">
        <v>194</v>
      </c>
      <c r="U850">
        <v>0</v>
      </c>
      <c r="V850">
        <v>1</v>
      </c>
      <c r="W850">
        <v>1</v>
      </c>
      <c r="X850">
        <v>0</v>
      </c>
      <c r="Y850" t="b">
        <v>0</v>
      </c>
      <c r="Z850" t="b">
        <v>0</v>
      </c>
      <c r="AA850" s="1" t="s">
        <v>66</v>
      </c>
      <c r="AB850" s="1" t="s">
        <v>66</v>
      </c>
      <c r="AC850" s="1" t="s">
        <v>42</v>
      </c>
      <c r="AD850" t="s">
        <v>66</v>
      </c>
    </row>
    <row r="851" spans="1:30" x14ac:dyDescent="0.25">
      <c r="A851">
        <v>14</v>
      </c>
      <c r="B851" s="1" t="s">
        <v>286</v>
      </c>
      <c r="C851" s="1" t="s">
        <v>295</v>
      </c>
      <c r="D851" s="1" t="s">
        <v>296</v>
      </c>
      <c r="E851" s="1" t="s">
        <v>32</v>
      </c>
      <c r="F851" s="1" t="s">
        <v>32</v>
      </c>
      <c r="G851" s="1" t="s">
        <v>204</v>
      </c>
      <c r="H851" s="1" t="s">
        <v>205</v>
      </c>
      <c r="I851" s="1" t="s">
        <v>191</v>
      </c>
      <c r="J851" s="1" t="s">
        <v>192</v>
      </c>
      <c r="K851">
        <v>99</v>
      </c>
      <c r="L851" s="1" t="s">
        <v>205</v>
      </c>
      <c r="M851" s="1" t="s">
        <v>38</v>
      </c>
      <c r="N851" t="s">
        <v>39</v>
      </c>
      <c r="O851" t="s">
        <v>39</v>
      </c>
      <c r="P851">
        <v>0</v>
      </c>
      <c r="Q851">
        <v>0</v>
      </c>
      <c r="S851">
        <v>0</v>
      </c>
      <c r="T851" s="1" t="s">
        <v>194</v>
      </c>
      <c r="U851">
        <v>0</v>
      </c>
      <c r="V851">
        <v>1</v>
      </c>
      <c r="W851">
        <v>1</v>
      </c>
      <c r="X851">
        <v>0</v>
      </c>
      <c r="Y851" t="b">
        <v>0</v>
      </c>
      <c r="Z851" t="b">
        <v>0</v>
      </c>
      <c r="AA851" s="1" t="s">
        <v>66</v>
      </c>
      <c r="AB851" s="1" t="s">
        <v>66</v>
      </c>
      <c r="AC851" s="1" t="s">
        <v>42</v>
      </c>
      <c r="AD851" t="s">
        <v>66</v>
      </c>
    </row>
    <row r="852" spans="1:30" x14ac:dyDescent="0.25">
      <c r="A852">
        <v>15</v>
      </c>
      <c r="B852" s="1" t="s">
        <v>50</v>
      </c>
      <c r="C852" s="1" t="s">
        <v>125</v>
      </c>
      <c r="D852" s="1" t="s">
        <v>126</v>
      </c>
      <c r="E852" s="1" t="s">
        <v>32</v>
      </c>
      <c r="F852" s="1" t="s">
        <v>32</v>
      </c>
      <c r="G852" s="1" t="s">
        <v>204</v>
      </c>
      <c r="H852" s="1" t="s">
        <v>205</v>
      </c>
      <c r="I852" s="1" t="s">
        <v>191</v>
      </c>
      <c r="J852" s="1" t="s">
        <v>192</v>
      </c>
      <c r="K852">
        <v>99</v>
      </c>
      <c r="L852" s="1" t="s">
        <v>205</v>
      </c>
      <c r="M852" s="1" t="s">
        <v>38</v>
      </c>
      <c r="N852" t="s">
        <v>39</v>
      </c>
      <c r="O852" t="s">
        <v>39</v>
      </c>
      <c r="P852">
        <v>6000</v>
      </c>
      <c r="Q852">
        <v>0</v>
      </c>
      <c r="R852">
        <v>0.63388768361581915</v>
      </c>
      <c r="S852">
        <v>0</v>
      </c>
      <c r="T852" s="1" t="s">
        <v>194</v>
      </c>
      <c r="U852">
        <v>1</v>
      </c>
      <c r="V852">
        <v>1</v>
      </c>
      <c r="W852">
        <v>0.9377589314895961</v>
      </c>
      <c r="X852">
        <v>0</v>
      </c>
      <c r="Y852" t="b">
        <v>0</v>
      </c>
      <c r="Z852" t="b">
        <v>0</v>
      </c>
      <c r="AA852" s="1" t="s">
        <v>54</v>
      </c>
      <c r="AB852" s="1" t="s">
        <v>55</v>
      </c>
      <c r="AC852" s="1" t="s">
        <v>42</v>
      </c>
      <c r="AD852" t="s">
        <v>850</v>
      </c>
    </row>
    <row r="853" spans="1:30" x14ac:dyDescent="0.25">
      <c r="A853">
        <v>15</v>
      </c>
      <c r="B853" s="1" t="s">
        <v>50</v>
      </c>
      <c r="C853" s="1" t="s">
        <v>51</v>
      </c>
      <c r="D853" s="1" t="s">
        <v>52</v>
      </c>
      <c r="E853" s="1" t="s">
        <v>32</v>
      </c>
      <c r="F853" s="1" t="s">
        <v>32</v>
      </c>
      <c r="G853" s="1" t="s">
        <v>204</v>
      </c>
      <c r="H853" s="1" t="s">
        <v>205</v>
      </c>
      <c r="I853" s="1" t="s">
        <v>191</v>
      </c>
      <c r="J853" s="1" t="s">
        <v>192</v>
      </c>
      <c r="K853">
        <v>99</v>
      </c>
      <c r="L853" s="1" t="s">
        <v>205</v>
      </c>
      <c r="M853" s="1" t="s">
        <v>38</v>
      </c>
      <c r="N853" t="s">
        <v>39</v>
      </c>
      <c r="O853" t="s">
        <v>39</v>
      </c>
      <c r="P853">
        <v>12000</v>
      </c>
      <c r="Q853">
        <v>0</v>
      </c>
      <c r="R853">
        <v>0.61738816753926706</v>
      </c>
      <c r="S853">
        <v>0</v>
      </c>
      <c r="T853" s="1" t="s">
        <v>194</v>
      </c>
      <c r="U853">
        <v>1</v>
      </c>
      <c r="V853">
        <v>1</v>
      </c>
      <c r="W853">
        <v>0.93525855821974502</v>
      </c>
      <c r="X853">
        <v>0</v>
      </c>
      <c r="Y853" t="b">
        <v>0</v>
      </c>
      <c r="Z853" t="b">
        <v>0</v>
      </c>
      <c r="AA853" s="1" t="s">
        <v>54</v>
      </c>
      <c r="AB853" s="1" t="s">
        <v>55</v>
      </c>
      <c r="AC853" s="1" t="s">
        <v>42</v>
      </c>
      <c r="AD853" t="s">
        <v>850</v>
      </c>
    </row>
    <row r="854" spans="1:30" x14ac:dyDescent="0.25">
      <c r="A854">
        <v>15</v>
      </c>
      <c r="B854" s="1" t="s">
        <v>50</v>
      </c>
      <c r="C854" s="1" t="s">
        <v>149</v>
      </c>
      <c r="D854" s="1" t="s">
        <v>150</v>
      </c>
      <c r="E854" s="1" t="s">
        <v>32</v>
      </c>
      <c r="F854" s="1" t="s">
        <v>32</v>
      </c>
      <c r="G854" s="1" t="s">
        <v>204</v>
      </c>
      <c r="H854" s="1" t="s">
        <v>205</v>
      </c>
      <c r="I854" s="1" t="s">
        <v>191</v>
      </c>
      <c r="J854" s="1" t="s">
        <v>192</v>
      </c>
      <c r="K854">
        <v>99</v>
      </c>
      <c r="L854" s="1" t="s">
        <v>205</v>
      </c>
      <c r="M854" s="1" t="s">
        <v>38</v>
      </c>
      <c r="N854" t="s">
        <v>39</v>
      </c>
      <c r="O854" t="s">
        <v>39</v>
      </c>
      <c r="P854">
        <v>6000</v>
      </c>
      <c r="Q854">
        <v>0</v>
      </c>
      <c r="R854">
        <v>0.62371707841031143</v>
      </c>
      <c r="S854">
        <v>0</v>
      </c>
      <c r="T854" s="1" t="s">
        <v>194</v>
      </c>
      <c r="U854">
        <v>1</v>
      </c>
      <c r="V854">
        <v>1</v>
      </c>
      <c r="W854">
        <v>0.93384845978707409</v>
      </c>
      <c r="X854">
        <v>0</v>
      </c>
      <c r="Y854" t="b">
        <v>0</v>
      </c>
      <c r="Z854" t="b">
        <v>0</v>
      </c>
      <c r="AA854" s="1" t="s">
        <v>54</v>
      </c>
      <c r="AB854" s="1" t="s">
        <v>55</v>
      </c>
      <c r="AC854" s="1" t="s">
        <v>42</v>
      </c>
      <c r="AD854" t="s">
        <v>850</v>
      </c>
    </row>
    <row r="855" spans="1:30" x14ac:dyDescent="0.25">
      <c r="A855">
        <v>15</v>
      </c>
      <c r="B855" s="1" t="s">
        <v>50</v>
      </c>
      <c r="C855" s="1" t="s">
        <v>297</v>
      </c>
      <c r="D855" s="1" t="s">
        <v>71</v>
      </c>
      <c r="E855" s="1" t="s">
        <v>32</v>
      </c>
      <c r="F855" s="1" t="s">
        <v>32</v>
      </c>
      <c r="G855" s="1" t="s">
        <v>204</v>
      </c>
      <c r="H855" s="1" t="s">
        <v>205</v>
      </c>
      <c r="I855" s="1" t="s">
        <v>191</v>
      </c>
      <c r="J855" s="1" t="s">
        <v>192</v>
      </c>
      <c r="K855">
        <v>99</v>
      </c>
      <c r="L855" s="1" t="s">
        <v>205</v>
      </c>
      <c r="M855" s="1" t="s">
        <v>38</v>
      </c>
      <c r="N855" t="s">
        <v>39</v>
      </c>
      <c r="O855" t="s">
        <v>39</v>
      </c>
      <c r="P855">
        <v>31000</v>
      </c>
      <c r="Q855">
        <v>0</v>
      </c>
      <c r="R855">
        <v>0.61164391836734699</v>
      </c>
      <c r="S855">
        <v>0</v>
      </c>
      <c r="T855" s="1" t="s">
        <v>194</v>
      </c>
      <c r="U855">
        <v>1</v>
      </c>
      <c r="V855">
        <v>1</v>
      </c>
      <c r="W855">
        <v>0.93795155439713784</v>
      </c>
      <c r="X855">
        <v>0</v>
      </c>
      <c r="Y855" t="b">
        <v>0</v>
      </c>
      <c r="Z855" t="b">
        <v>0</v>
      </c>
      <c r="AA855" s="1" t="s">
        <v>54</v>
      </c>
      <c r="AB855" s="1" t="s">
        <v>298</v>
      </c>
      <c r="AC855" s="1" t="s">
        <v>42</v>
      </c>
      <c r="AD855" t="s">
        <v>850</v>
      </c>
    </row>
    <row r="856" spans="1:30" x14ac:dyDescent="0.25">
      <c r="A856">
        <v>15</v>
      </c>
      <c r="B856" s="1" t="s">
        <v>50</v>
      </c>
      <c r="C856" s="1" t="s">
        <v>299</v>
      </c>
      <c r="D856" s="1" t="s">
        <v>170</v>
      </c>
      <c r="E856" s="1" t="s">
        <v>32</v>
      </c>
      <c r="F856" s="1" t="s">
        <v>32</v>
      </c>
      <c r="G856" s="1" t="s">
        <v>204</v>
      </c>
      <c r="H856" s="1" t="s">
        <v>205</v>
      </c>
      <c r="I856" s="1" t="s">
        <v>191</v>
      </c>
      <c r="J856" s="1" t="s">
        <v>192</v>
      </c>
      <c r="K856">
        <v>99</v>
      </c>
      <c r="L856" s="1" t="s">
        <v>205</v>
      </c>
      <c r="M856" s="1" t="s">
        <v>38</v>
      </c>
      <c r="N856" t="s">
        <v>39</v>
      </c>
      <c r="O856" t="s">
        <v>39</v>
      </c>
      <c r="P856">
        <v>6000</v>
      </c>
      <c r="Q856">
        <v>0</v>
      </c>
      <c r="R856">
        <v>0.64021554285714288</v>
      </c>
      <c r="S856">
        <v>0</v>
      </c>
      <c r="T856" s="1" t="s">
        <v>194</v>
      </c>
      <c r="U856">
        <v>1</v>
      </c>
      <c r="V856">
        <v>1</v>
      </c>
      <c r="W856">
        <v>0.9372904717888646</v>
      </c>
      <c r="X856">
        <v>0</v>
      </c>
      <c r="Y856" t="b">
        <v>0</v>
      </c>
      <c r="Z856" t="b">
        <v>0</v>
      </c>
      <c r="AA856" s="1" t="s">
        <v>54</v>
      </c>
      <c r="AB856" s="1" t="s">
        <v>298</v>
      </c>
      <c r="AC856" s="1" t="s">
        <v>42</v>
      </c>
      <c r="AD856" t="s">
        <v>850</v>
      </c>
    </row>
    <row r="857" spans="1:30" x14ac:dyDescent="0.25">
      <c r="A857">
        <v>15</v>
      </c>
      <c r="B857" s="1" t="s">
        <v>50</v>
      </c>
      <c r="C857" s="1" t="s">
        <v>300</v>
      </c>
      <c r="D857" s="1" t="s">
        <v>301</v>
      </c>
      <c r="E857" s="1" t="s">
        <v>32</v>
      </c>
      <c r="F857" s="1" t="s">
        <v>32</v>
      </c>
      <c r="G857" s="1" t="s">
        <v>204</v>
      </c>
      <c r="H857" s="1" t="s">
        <v>205</v>
      </c>
      <c r="I857" s="1" t="s">
        <v>191</v>
      </c>
      <c r="J857" s="1" t="s">
        <v>192</v>
      </c>
      <c r="K857">
        <v>99</v>
      </c>
      <c r="L857" s="1" t="s">
        <v>205</v>
      </c>
      <c r="M857" s="1" t="s">
        <v>38</v>
      </c>
      <c r="N857" t="s">
        <v>39</v>
      </c>
      <c r="O857" t="s">
        <v>39</v>
      </c>
      <c r="P857">
        <v>17500</v>
      </c>
      <c r="Q857">
        <v>0</v>
      </c>
      <c r="R857">
        <v>0.60950107142857135</v>
      </c>
      <c r="S857">
        <v>0</v>
      </c>
      <c r="T857" s="1" t="s">
        <v>194</v>
      </c>
      <c r="U857">
        <v>1</v>
      </c>
      <c r="V857">
        <v>1</v>
      </c>
      <c r="W857">
        <v>0.93786894474618687</v>
      </c>
      <c r="X857">
        <v>0</v>
      </c>
      <c r="Y857" t="b">
        <v>0</v>
      </c>
      <c r="Z857" t="b">
        <v>0</v>
      </c>
      <c r="AA857" s="1" t="s">
        <v>54</v>
      </c>
      <c r="AB857" s="1" t="s">
        <v>298</v>
      </c>
      <c r="AC857" s="1" t="s">
        <v>42</v>
      </c>
      <c r="AD857" t="s">
        <v>850</v>
      </c>
    </row>
    <row r="858" spans="1:30" x14ac:dyDescent="0.25">
      <c r="A858">
        <v>15</v>
      </c>
      <c r="B858" s="1" t="s">
        <v>50</v>
      </c>
      <c r="C858" s="1" t="s">
        <v>302</v>
      </c>
      <c r="D858" s="1" t="s">
        <v>303</v>
      </c>
      <c r="E858" s="1" t="s">
        <v>32</v>
      </c>
      <c r="F858" s="1" t="s">
        <v>32</v>
      </c>
      <c r="G858" s="1" t="s">
        <v>204</v>
      </c>
      <c r="H858" s="1" t="s">
        <v>205</v>
      </c>
      <c r="I858" s="1" t="s">
        <v>191</v>
      </c>
      <c r="J858" s="1" t="s">
        <v>192</v>
      </c>
      <c r="K858">
        <v>99</v>
      </c>
      <c r="L858" s="1" t="s">
        <v>205</v>
      </c>
      <c r="M858" s="1" t="s">
        <v>38</v>
      </c>
      <c r="N858" t="s">
        <v>39</v>
      </c>
      <c r="O858" t="s">
        <v>39</v>
      </c>
      <c r="P858">
        <v>8500</v>
      </c>
      <c r="Q858">
        <v>0</v>
      </c>
      <c r="R858">
        <v>0.62021538461538461</v>
      </c>
      <c r="S858">
        <v>0</v>
      </c>
      <c r="T858" s="1" t="s">
        <v>194</v>
      </c>
      <c r="U858">
        <v>1</v>
      </c>
      <c r="V858">
        <v>1</v>
      </c>
      <c r="W858">
        <v>0.93827981085135881</v>
      </c>
      <c r="X858">
        <v>0</v>
      </c>
      <c r="Y858" t="b">
        <v>0</v>
      </c>
      <c r="Z858" t="b">
        <v>0</v>
      </c>
      <c r="AA858" s="1" t="s">
        <v>62</v>
      </c>
      <c r="AB858" s="1" t="s">
        <v>173</v>
      </c>
      <c r="AC858" s="1" t="s">
        <v>42</v>
      </c>
      <c r="AD858" t="s">
        <v>850</v>
      </c>
    </row>
    <row r="859" spans="1:30" x14ac:dyDescent="0.25">
      <c r="A859">
        <v>15</v>
      </c>
      <c r="B859" s="1" t="s">
        <v>50</v>
      </c>
      <c r="C859" s="1" t="s">
        <v>304</v>
      </c>
      <c r="D859" s="1" t="s">
        <v>101</v>
      </c>
      <c r="E859" s="1" t="s">
        <v>32</v>
      </c>
      <c r="F859" s="1" t="s">
        <v>32</v>
      </c>
      <c r="G859" s="1" t="s">
        <v>204</v>
      </c>
      <c r="H859" s="1" t="s">
        <v>205</v>
      </c>
      <c r="I859" s="1" t="s">
        <v>191</v>
      </c>
      <c r="J859" s="1" t="s">
        <v>192</v>
      </c>
      <c r="K859">
        <v>99</v>
      </c>
      <c r="L859" s="1" t="s">
        <v>205</v>
      </c>
      <c r="M859" s="1" t="s">
        <v>38</v>
      </c>
      <c r="N859" t="s">
        <v>39</v>
      </c>
      <c r="O859" t="s">
        <v>39</v>
      </c>
      <c r="P859">
        <v>288500</v>
      </c>
      <c r="Q859">
        <v>0</v>
      </c>
      <c r="R859">
        <v>0.60923415025592087</v>
      </c>
      <c r="S859">
        <v>0</v>
      </c>
      <c r="T859" s="1" t="s">
        <v>194</v>
      </c>
      <c r="U859">
        <v>1</v>
      </c>
      <c r="V859">
        <v>1</v>
      </c>
      <c r="W859">
        <v>0.93773464755348201</v>
      </c>
      <c r="X859">
        <v>0</v>
      </c>
      <c r="Y859" t="b">
        <v>0</v>
      </c>
      <c r="Z859" t="b">
        <v>0</v>
      </c>
      <c r="AA859" s="1" t="s">
        <v>62</v>
      </c>
      <c r="AB859" s="1" t="s">
        <v>173</v>
      </c>
      <c r="AC859" s="1" t="s">
        <v>42</v>
      </c>
      <c r="AD859" t="s">
        <v>850</v>
      </c>
    </row>
    <row r="860" spans="1:30" x14ac:dyDescent="0.25">
      <c r="A860">
        <v>16</v>
      </c>
      <c r="B860" s="1" t="s">
        <v>305</v>
      </c>
      <c r="C860" s="1" t="s">
        <v>32</v>
      </c>
      <c r="D860" s="1" t="s">
        <v>32</v>
      </c>
      <c r="E860" s="1" t="s">
        <v>32</v>
      </c>
      <c r="F860" s="1" t="s">
        <v>32</v>
      </c>
      <c r="G860" s="1" t="s">
        <v>204</v>
      </c>
      <c r="H860" s="1" t="s">
        <v>205</v>
      </c>
      <c r="I860" s="1" t="s">
        <v>191</v>
      </c>
      <c r="J860" s="1" t="s">
        <v>192</v>
      </c>
      <c r="K860">
        <v>99</v>
      </c>
      <c r="L860" s="1" t="s">
        <v>205</v>
      </c>
      <c r="M860" s="1" t="s">
        <v>38</v>
      </c>
      <c r="N860" t="s">
        <v>39</v>
      </c>
      <c r="O860" t="s">
        <v>39</v>
      </c>
      <c r="P860">
        <v>16000</v>
      </c>
      <c r="Q860">
        <v>0</v>
      </c>
      <c r="R860">
        <v>0.62064657578576921</v>
      </c>
      <c r="S860">
        <v>0</v>
      </c>
      <c r="T860" s="1" t="s">
        <v>194</v>
      </c>
      <c r="U860">
        <v>0</v>
      </c>
      <c r="V860">
        <v>1</v>
      </c>
      <c r="W860">
        <v>0.93759984648563832</v>
      </c>
      <c r="X860">
        <v>0</v>
      </c>
      <c r="Y860" t="b">
        <v>1</v>
      </c>
      <c r="Z860" t="b">
        <v>0</v>
      </c>
      <c r="AA860" s="1" t="s">
        <v>66</v>
      </c>
      <c r="AB860" s="1" t="s">
        <v>66</v>
      </c>
      <c r="AC860" s="1" t="s">
        <v>42</v>
      </c>
      <c r="AD860" t="s">
        <v>66</v>
      </c>
    </row>
    <row r="861" spans="1:30" x14ac:dyDescent="0.25">
      <c r="A861">
        <v>17</v>
      </c>
      <c r="B861" s="1" t="s">
        <v>306</v>
      </c>
      <c r="C861" s="1" t="s">
        <v>307</v>
      </c>
      <c r="D861" s="1" t="s">
        <v>44</v>
      </c>
      <c r="E861" s="1" t="s">
        <v>32</v>
      </c>
      <c r="F861" s="1" t="s">
        <v>32</v>
      </c>
      <c r="G861" s="1" t="s">
        <v>204</v>
      </c>
      <c r="H861" s="1" t="s">
        <v>205</v>
      </c>
      <c r="I861" s="1" t="s">
        <v>191</v>
      </c>
      <c r="J861" s="1" t="s">
        <v>192</v>
      </c>
      <c r="K861">
        <v>99</v>
      </c>
      <c r="L861" s="1" t="s">
        <v>205</v>
      </c>
      <c r="M861" s="1" t="s">
        <v>38</v>
      </c>
      <c r="N861" t="s">
        <v>39</v>
      </c>
      <c r="O861" t="s">
        <v>39</v>
      </c>
      <c r="P861">
        <v>2000</v>
      </c>
      <c r="Q861">
        <v>0</v>
      </c>
      <c r="R861">
        <v>0.64688199999999996</v>
      </c>
      <c r="S861">
        <v>0</v>
      </c>
      <c r="T861" s="1" t="s">
        <v>194</v>
      </c>
      <c r="U861">
        <v>0</v>
      </c>
      <c r="V861">
        <v>1</v>
      </c>
      <c r="W861">
        <v>0.93927919547362837</v>
      </c>
      <c r="X861">
        <v>0</v>
      </c>
      <c r="Y861" t="b">
        <v>1</v>
      </c>
      <c r="Z861" t="b">
        <v>0</v>
      </c>
      <c r="AA861" s="1" t="s">
        <v>66</v>
      </c>
      <c r="AB861" s="1" t="s">
        <v>66</v>
      </c>
      <c r="AC861" s="1" t="s">
        <v>42</v>
      </c>
      <c r="AD861" t="s">
        <v>66</v>
      </c>
    </row>
    <row r="862" spans="1:30" x14ac:dyDescent="0.25">
      <c r="A862">
        <v>17</v>
      </c>
      <c r="B862" s="1" t="s">
        <v>306</v>
      </c>
      <c r="C862" s="1" t="s">
        <v>308</v>
      </c>
      <c r="D862" s="1" t="s">
        <v>71</v>
      </c>
      <c r="E862" s="1" t="s">
        <v>32</v>
      </c>
      <c r="F862" s="1" t="s">
        <v>32</v>
      </c>
      <c r="G862" s="1" t="s">
        <v>204</v>
      </c>
      <c r="H862" s="1" t="s">
        <v>205</v>
      </c>
      <c r="I862" s="1" t="s">
        <v>191</v>
      </c>
      <c r="J862" s="1" t="s">
        <v>192</v>
      </c>
      <c r="K862">
        <v>99</v>
      </c>
      <c r="L862" s="1" t="s">
        <v>205</v>
      </c>
      <c r="M862" s="1" t="s">
        <v>38</v>
      </c>
      <c r="N862" t="s">
        <v>39</v>
      </c>
      <c r="O862" t="s">
        <v>39</v>
      </c>
      <c r="P862">
        <v>1000</v>
      </c>
      <c r="Q862">
        <v>0</v>
      </c>
      <c r="R862">
        <v>0.84944615384615396</v>
      </c>
      <c r="S862">
        <v>0</v>
      </c>
      <c r="T862" s="1" t="s">
        <v>194</v>
      </c>
      <c r="U862">
        <v>0</v>
      </c>
      <c r="V862">
        <v>1</v>
      </c>
      <c r="W862">
        <v>0.89601876653301615</v>
      </c>
      <c r="X862">
        <v>0</v>
      </c>
      <c r="Y862" t="b">
        <v>1</v>
      </c>
      <c r="Z862" t="b">
        <v>0</v>
      </c>
      <c r="AA862" s="1" t="s">
        <v>66</v>
      </c>
      <c r="AB862" s="1" t="s">
        <v>66</v>
      </c>
      <c r="AC862" s="1" t="s">
        <v>42</v>
      </c>
      <c r="AD862" t="s">
        <v>66</v>
      </c>
    </row>
    <row r="863" spans="1:30" x14ac:dyDescent="0.25">
      <c r="A863">
        <v>18</v>
      </c>
      <c r="B863" s="1" t="s">
        <v>886</v>
      </c>
      <c r="C863" s="1" t="s">
        <v>32</v>
      </c>
      <c r="D863" s="1" t="s">
        <v>32</v>
      </c>
      <c r="E863" s="1" t="s">
        <v>32</v>
      </c>
      <c r="F863" s="1" t="s">
        <v>32</v>
      </c>
      <c r="G863" s="1" t="s">
        <v>204</v>
      </c>
      <c r="H863" s="1" t="s">
        <v>205</v>
      </c>
      <c r="I863" s="1" t="s">
        <v>191</v>
      </c>
      <c r="J863" s="1" t="s">
        <v>192</v>
      </c>
      <c r="K863">
        <v>99</v>
      </c>
      <c r="L863" s="1" t="s">
        <v>205</v>
      </c>
      <c r="M863" s="1" t="s">
        <v>38</v>
      </c>
      <c r="N863" t="s">
        <v>39</v>
      </c>
      <c r="O863" t="s">
        <v>39</v>
      </c>
      <c r="P863">
        <v>1500</v>
      </c>
      <c r="Q863">
        <v>0</v>
      </c>
      <c r="R863">
        <v>0.72783523809523809</v>
      </c>
      <c r="S863">
        <v>0</v>
      </c>
      <c r="T863" s="1" t="s">
        <v>194</v>
      </c>
      <c r="U863">
        <v>0</v>
      </c>
      <c r="V863">
        <v>1</v>
      </c>
      <c r="W863">
        <v>0.91732015894372643</v>
      </c>
      <c r="X863">
        <v>0</v>
      </c>
      <c r="Y863" t="b">
        <v>1</v>
      </c>
      <c r="Z863" t="b">
        <v>0</v>
      </c>
      <c r="AA863" s="1" t="s">
        <v>66</v>
      </c>
      <c r="AB863" s="1" t="s">
        <v>66</v>
      </c>
      <c r="AC863" s="1" t="s">
        <v>42</v>
      </c>
      <c r="AD863" t="s">
        <v>66</v>
      </c>
    </row>
    <row r="864" spans="1:30" x14ac:dyDescent="0.25">
      <c r="A864">
        <v>19</v>
      </c>
      <c r="B864" s="1" t="s">
        <v>309</v>
      </c>
      <c r="C864" s="1" t="s">
        <v>310</v>
      </c>
      <c r="D864" s="1" t="s">
        <v>288</v>
      </c>
      <c r="E864" s="1" t="s">
        <v>32</v>
      </c>
      <c r="F864" s="1" t="s">
        <v>32</v>
      </c>
      <c r="G864" s="1" t="s">
        <v>204</v>
      </c>
      <c r="H864" s="1" t="s">
        <v>205</v>
      </c>
      <c r="I864" s="1" t="s">
        <v>191</v>
      </c>
      <c r="J864" s="1" t="s">
        <v>192</v>
      </c>
      <c r="K864">
        <v>99</v>
      </c>
      <c r="L864" s="1" t="s">
        <v>205</v>
      </c>
      <c r="M864" s="1" t="s">
        <v>38</v>
      </c>
      <c r="N864" t="s">
        <v>39</v>
      </c>
      <c r="O864" t="s">
        <v>39</v>
      </c>
      <c r="P864">
        <v>0</v>
      </c>
      <c r="Q864">
        <v>0</v>
      </c>
      <c r="S864">
        <v>0</v>
      </c>
      <c r="T864" s="1" t="s">
        <v>194</v>
      </c>
      <c r="U864">
        <v>0</v>
      </c>
      <c r="V864">
        <v>0</v>
      </c>
      <c r="W864">
        <v>1</v>
      </c>
      <c r="X864">
        <v>0</v>
      </c>
      <c r="Y864" t="b">
        <v>0</v>
      </c>
      <c r="Z864" t="b">
        <v>0</v>
      </c>
      <c r="AA864" s="1" t="s">
        <v>66</v>
      </c>
      <c r="AB864" s="1" t="s">
        <v>66</v>
      </c>
      <c r="AC864" s="1" t="s">
        <v>73</v>
      </c>
      <c r="AD864" t="s">
        <v>66</v>
      </c>
    </row>
    <row r="865" spans="1:30" x14ac:dyDescent="0.25">
      <c r="A865">
        <v>19</v>
      </c>
      <c r="B865" s="1" t="s">
        <v>309</v>
      </c>
      <c r="C865" s="1" t="s">
        <v>311</v>
      </c>
      <c r="D865" s="1" t="s">
        <v>312</v>
      </c>
      <c r="E865" s="1" t="s">
        <v>32</v>
      </c>
      <c r="F865" s="1" t="s">
        <v>32</v>
      </c>
      <c r="G865" s="1" t="s">
        <v>204</v>
      </c>
      <c r="H865" s="1" t="s">
        <v>205</v>
      </c>
      <c r="I865" s="1" t="s">
        <v>191</v>
      </c>
      <c r="J865" s="1" t="s">
        <v>192</v>
      </c>
      <c r="K865">
        <v>99</v>
      </c>
      <c r="L865" s="1" t="s">
        <v>205</v>
      </c>
      <c r="M865" s="1" t="s">
        <v>38</v>
      </c>
      <c r="N865" t="s">
        <v>39</v>
      </c>
      <c r="O865" t="s">
        <v>39</v>
      </c>
      <c r="P865">
        <v>0</v>
      </c>
      <c r="Q865">
        <v>0</v>
      </c>
      <c r="S865">
        <v>0</v>
      </c>
      <c r="T865" s="1" t="s">
        <v>194</v>
      </c>
      <c r="U865">
        <v>0</v>
      </c>
      <c r="V865">
        <v>0</v>
      </c>
      <c r="W865">
        <v>1</v>
      </c>
      <c r="X865">
        <v>0</v>
      </c>
      <c r="Y865" t="b">
        <v>0</v>
      </c>
      <c r="Z865" t="b">
        <v>0</v>
      </c>
      <c r="AA865" s="1" t="s">
        <v>66</v>
      </c>
      <c r="AB865" s="1" t="s">
        <v>66</v>
      </c>
      <c r="AC865" s="1" t="s">
        <v>73</v>
      </c>
      <c r="AD865" t="s">
        <v>66</v>
      </c>
    </row>
    <row r="866" spans="1:30" x14ac:dyDescent="0.25">
      <c r="A866">
        <v>19</v>
      </c>
      <c r="B866" s="1" t="s">
        <v>309</v>
      </c>
      <c r="C866" s="1" t="s">
        <v>313</v>
      </c>
      <c r="D866" s="1" t="s">
        <v>314</v>
      </c>
      <c r="E866" s="1" t="s">
        <v>32</v>
      </c>
      <c r="F866" s="1" t="s">
        <v>32</v>
      </c>
      <c r="G866" s="1" t="s">
        <v>204</v>
      </c>
      <c r="H866" s="1" t="s">
        <v>205</v>
      </c>
      <c r="I866" s="1" t="s">
        <v>191</v>
      </c>
      <c r="J866" s="1" t="s">
        <v>192</v>
      </c>
      <c r="K866">
        <v>99</v>
      </c>
      <c r="L866" s="1" t="s">
        <v>205</v>
      </c>
      <c r="M866" s="1" t="s">
        <v>38</v>
      </c>
      <c r="N866" t="s">
        <v>39</v>
      </c>
      <c r="O866" t="s">
        <v>39</v>
      </c>
      <c r="P866">
        <v>0</v>
      </c>
      <c r="Q866">
        <v>0</v>
      </c>
      <c r="S866">
        <v>0</v>
      </c>
      <c r="T866" s="1" t="s">
        <v>194</v>
      </c>
      <c r="U866">
        <v>0</v>
      </c>
      <c r="V866">
        <v>0</v>
      </c>
      <c r="W866">
        <v>1</v>
      </c>
      <c r="X866">
        <v>0</v>
      </c>
      <c r="Y866" t="b">
        <v>0</v>
      </c>
      <c r="Z866" t="b">
        <v>0</v>
      </c>
      <c r="AA866" s="1" t="s">
        <v>66</v>
      </c>
      <c r="AB866" s="1" t="s">
        <v>66</v>
      </c>
      <c r="AC866" s="1" t="s">
        <v>73</v>
      </c>
      <c r="AD866" t="s">
        <v>66</v>
      </c>
    </row>
    <row r="867" spans="1:30" x14ac:dyDescent="0.25">
      <c r="A867">
        <v>19</v>
      </c>
      <c r="B867" s="1" t="s">
        <v>309</v>
      </c>
      <c r="C867" s="1" t="s">
        <v>315</v>
      </c>
      <c r="D867" s="1" t="s">
        <v>296</v>
      </c>
      <c r="E867" s="1" t="s">
        <v>32</v>
      </c>
      <c r="F867" s="1" t="s">
        <v>32</v>
      </c>
      <c r="G867" s="1" t="s">
        <v>204</v>
      </c>
      <c r="H867" s="1" t="s">
        <v>205</v>
      </c>
      <c r="I867" s="1" t="s">
        <v>191</v>
      </c>
      <c r="J867" s="1" t="s">
        <v>192</v>
      </c>
      <c r="K867">
        <v>99</v>
      </c>
      <c r="L867" s="1" t="s">
        <v>205</v>
      </c>
      <c r="M867" s="1" t="s">
        <v>38</v>
      </c>
      <c r="N867" t="s">
        <v>39</v>
      </c>
      <c r="O867" t="s">
        <v>39</v>
      </c>
      <c r="P867">
        <v>0</v>
      </c>
      <c r="Q867">
        <v>0</v>
      </c>
      <c r="S867">
        <v>0</v>
      </c>
      <c r="T867" s="1" t="s">
        <v>194</v>
      </c>
      <c r="U867">
        <v>0</v>
      </c>
      <c r="V867">
        <v>0</v>
      </c>
      <c r="W867">
        <v>1</v>
      </c>
      <c r="X867">
        <v>0</v>
      </c>
      <c r="Y867" t="b">
        <v>0</v>
      </c>
      <c r="Z867" t="b">
        <v>0</v>
      </c>
      <c r="AA867" s="1" t="s">
        <v>66</v>
      </c>
      <c r="AB867" s="1" t="s">
        <v>66</v>
      </c>
      <c r="AC867" s="1" t="s">
        <v>73</v>
      </c>
      <c r="AD867" t="s">
        <v>66</v>
      </c>
    </row>
    <row r="868" spans="1:30" x14ac:dyDescent="0.25">
      <c r="A868">
        <v>20</v>
      </c>
      <c r="B868" s="1" t="s">
        <v>316</v>
      </c>
      <c r="C868" s="1" t="s">
        <v>317</v>
      </c>
      <c r="D868" s="1" t="s">
        <v>44</v>
      </c>
      <c r="E868" s="1" t="s">
        <v>32</v>
      </c>
      <c r="F868" s="1" t="s">
        <v>32</v>
      </c>
      <c r="G868" s="1" t="s">
        <v>204</v>
      </c>
      <c r="H868" s="1" t="s">
        <v>205</v>
      </c>
      <c r="I868" s="1" t="s">
        <v>191</v>
      </c>
      <c r="J868" s="1" t="s">
        <v>192</v>
      </c>
      <c r="K868">
        <v>99</v>
      </c>
      <c r="L868" s="1" t="s">
        <v>205</v>
      </c>
      <c r="M868" s="1" t="s">
        <v>38</v>
      </c>
      <c r="N868" t="s">
        <v>39</v>
      </c>
      <c r="O868" t="s">
        <v>39</v>
      </c>
      <c r="P868">
        <v>72000</v>
      </c>
      <c r="Q868">
        <v>0</v>
      </c>
      <c r="R868">
        <v>0.85205364624076485</v>
      </c>
      <c r="S868">
        <v>0</v>
      </c>
      <c r="T868" s="1" t="s">
        <v>194</v>
      </c>
      <c r="U868">
        <v>0</v>
      </c>
      <c r="V868">
        <v>0</v>
      </c>
      <c r="W868">
        <v>0.94556003917649756</v>
      </c>
      <c r="X868">
        <v>0</v>
      </c>
      <c r="Y868" t="b">
        <v>1</v>
      </c>
      <c r="Z868" t="b">
        <v>0</v>
      </c>
      <c r="AA868" s="1" t="s">
        <v>66</v>
      </c>
      <c r="AB868" s="1" t="s">
        <v>66</v>
      </c>
      <c r="AC868" s="1" t="s">
        <v>73</v>
      </c>
      <c r="AD868" t="s">
        <v>66</v>
      </c>
    </row>
    <row r="869" spans="1:30" x14ac:dyDescent="0.25">
      <c r="A869">
        <v>20</v>
      </c>
      <c r="B869" s="1" t="s">
        <v>316</v>
      </c>
      <c r="C869" s="1" t="s">
        <v>318</v>
      </c>
      <c r="D869" s="1" t="s">
        <v>71</v>
      </c>
      <c r="E869" s="1" t="s">
        <v>32</v>
      </c>
      <c r="F869" s="1" t="s">
        <v>32</v>
      </c>
      <c r="G869" s="1" t="s">
        <v>204</v>
      </c>
      <c r="H869" s="1" t="s">
        <v>205</v>
      </c>
      <c r="I869" s="1" t="s">
        <v>191</v>
      </c>
      <c r="J869" s="1" t="s">
        <v>192</v>
      </c>
      <c r="K869">
        <v>99</v>
      </c>
      <c r="L869" s="1" t="s">
        <v>205</v>
      </c>
      <c r="M869" s="1" t="s">
        <v>38</v>
      </c>
      <c r="N869" t="s">
        <v>39</v>
      </c>
      <c r="O869" t="s">
        <v>39</v>
      </c>
      <c r="P869">
        <v>3000</v>
      </c>
      <c r="Q869">
        <v>0</v>
      </c>
      <c r="R869">
        <v>0.87242337662337666</v>
      </c>
      <c r="S869">
        <v>0</v>
      </c>
      <c r="T869" s="1" t="s">
        <v>194</v>
      </c>
      <c r="U869">
        <v>0</v>
      </c>
      <c r="V869">
        <v>0</v>
      </c>
      <c r="W869">
        <v>0.94220051427670415</v>
      </c>
      <c r="X869">
        <v>0</v>
      </c>
      <c r="Y869" t="b">
        <v>0</v>
      </c>
      <c r="Z869" t="b">
        <v>0</v>
      </c>
      <c r="AA869" s="1" t="s">
        <v>66</v>
      </c>
      <c r="AB869" s="1" t="s">
        <v>66</v>
      </c>
      <c r="AC869" s="1" t="s">
        <v>73</v>
      </c>
      <c r="AD869" t="s">
        <v>66</v>
      </c>
    </row>
    <row r="870" spans="1:30" x14ac:dyDescent="0.25">
      <c r="A870">
        <v>20</v>
      </c>
      <c r="B870" s="1" t="s">
        <v>316</v>
      </c>
      <c r="C870" s="1" t="s">
        <v>319</v>
      </c>
      <c r="D870" s="1" t="s">
        <v>105</v>
      </c>
      <c r="E870" s="1" t="s">
        <v>32</v>
      </c>
      <c r="F870" s="1" t="s">
        <v>32</v>
      </c>
      <c r="G870" s="1" t="s">
        <v>204</v>
      </c>
      <c r="H870" s="1" t="s">
        <v>205</v>
      </c>
      <c r="I870" s="1" t="s">
        <v>191</v>
      </c>
      <c r="J870" s="1" t="s">
        <v>192</v>
      </c>
      <c r="K870">
        <v>99</v>
      </c>
      <c r="L870" s="1" t="s">
        <v>205</v>
      </c>
      <c r="M870" s="1" t="s">
        <v>38</v>
      </c>
      <c r="N870" t="s">
        <v>39</v>
      </c>
      <c r="O870" t="s">
        <v>39</v>
      </c>
      <c r="P870">
        <v>49000</v>
      </c>
      <c r="Q870">
        <v>0</v>
      </c>
      <c r="R870">
        <v>0.85420873979310619</v>
      </c>
      <c r="S870">
        <v>0</v>
      </c>
      <c r="T870" s="1" t="s">
        <v>194</v>
      </c>
      <c r="U870">
        <v>0</v>
      </c>
      <c r="V870">
        <v>0</v>
      </c>
      <c r="W870">
        <v>0.94538491392226898</v>
      </c>
      <c r="X870">
        <v>0</v>
      </c>
      <c r="Y870" t="b">
        <v>0</v>
      </c>
      <c r="Z870" t="b">
        <v>0</v>
      </c>
      <c r="AA870" s="1" t="s">
        <v>66</v>
      </c>
      <c r="AB870" s="1" t="s">
        <v>66</v>
      </c>
      <c r="AC870" s="1" t="s">
        <v>73</v>
      </c>
      <c r="AD870" t="s">
        <v>66</v>
      </c>
    </row>
    <row r="871" spans="1:30" x14ac:dyDescent="0.25">
      <c r="A871">
        <v>21</v>
      </c>
      <c r="B871" s="1" t="s">
        <v>69</v>
      </c>
      <c r="C871" s="1" t="s">
        <v>121</v>
      </c>
      <c r="D871" s="1" t="s">
        <v>44</v>
      </c>
      <c r="E871" s="1" t="s">
        <v>32</v>
      </c>
      <c r="F871" s="1" t="s">
        <v>32</v>
      </c>
      <c r="G871" s="1" t="s">
        <v>204</v>
      </c>
      <c r="H871" s="1" t="s">
        <v>205</v>
      </c>
      <c r="I871" s="1" t="s">
        <v>191</v>
      </c>
      <c r="J871" s="1" t="s">
        <v>192</v>
      </c>
      <c r="K871">
        <v>99</v>
      </c>
      <c r="L871" s="1" t="s">
        <v>205</v>
      </c>
      <c r="M871" s="1" t="s">
        <v>38</v>
      </c>
      <c r="N871" t="s">
        <v>39</v>
      </c>
      <c r="O871" t="s">
        <v>39</v>
      </c>
      <c r="P871">
        <v>1000</v>
      </c>
      <c r="Q871">
        <v>0</v>
      </c>
      <c r="R871">
        <v>0.99957096774193555</v>
      </c>
      <c r="S871">
        <v>0</v>
      </c>
      <c r="T871" s="1" t="s">
        <v>194</v>
      </c>
      <c r="U871">
        <v>0</v>
      </c>
      <c r="V871">
        <v>0</v>
      </c>
      <c r="W871">
        <v>0.91933753530999396</v>
      </c>
      <c r="X871">
        <v>0</v>
      </c>
      <c r="Y871" t="b">
        <v>0</v>
      </c>
      <c r="Z871" t="b">
        <v>0</v>
      </c>
      <c r="AA871" s="1" t="s">
        <v>66</v>
      </c>
      <c r="AB871" s="1" t="s">
        <v>66</v>
      </c>
      <c r="AC871" s="1" t="s">
        <v>73</v>
      </c>
      <c r="AD871" t="s">
        <v>66</v>
      </c>
    </row>
    <row r="872" spans="1:30" x14ac:dyDescent="0.25">
      <c r="A872">
        <v>21</v>
      </c>
      <c r="B872" s="1" t="s">
        <v>69</v>
      </c>
      <c r="C872" s="1" t="s">
        <v>153</v>
      </c>
      <c r="D872" s="1" t="s">
        <v>154</v>
      </c>
      <c r="E872" s="1" t="s">
        <v>32</v>
      </c>
      <c r="F872" s="1" t="s">
        <v>32</v>
      </c>
      <c r="G872" s="1" t="s">
        <v>204</v>
      </c>
      <c r="H872" s="1" t="s">
        <v>205</v>
      </c>
      <c r="I872" s="1" t="s">
        <v>191</v>
      </c>
      <c r="J872" s="1" t="s">
        <v>192</v>
      </c>
      <c r="K872">
        <v>99</v>
      </c>
      <c r="L872" s="1" t="s">
        <v>205</v>
      </c>
      <c r="M872" s="1" t="s">
        <v>38</v>
      </c>
      <c r="N872" t="s">
        <v>39</v>
      </c>
      <c r="O872" t="s">
        <v>39</v>
      </c>
      <c r="P872">
        <v>15500</v>
      </c>
      <c r="Q872">
        <v>0</v>
      </c>
      <c r="R872">
        <v>0.85835295546558699</v>
      </c>
      <c r="S872">
        <v>0</v>
      </c>
      <c r="T872" s="1" t="s">
        <v>194</v>
      </c>
      <c r="U872">
        <v>0</v>
      </c>
      <c r="V872">
        <v>0</v>
      </c>
      <c r="W872">
        <v>0.94553533299414194</v>
      </c>
      <c r="X872">
        <v>0</v>
      </c>
      <c r="Y872" t="b">
        <v>0</v>
      </c>
      <c r="Z872" t="b">
        <v>0</v>
      </c>
      <c r="AA872" s="1" t="s">
        <v>66</v>
      </c>
      <c r="AB872" s="1" t="s">
        <v>66</v>
      </c>
      <c r="AC872" s="1" t="s">
        <v>73</v>
      </c>
      <c r="AD872" t="s">
        <v>66</v>
      </c>
    </row>
    <row r="873" spans="1:30" x14ac:dyDescent="0.25">
      <c r="A873">
        <v>21</v>
      </c>
      <c r="B873" s="1" t="s">
        <v>69</v>
      </c>
      <c r="C873" s="1" t="s">
        <v>70</v>
      </c>
      <c r="D873" s="1" t="s">
        <v>71</v>
      </c>
      <c r="E873" s="1" t="s">
        <v>32</v>
      </c>
      <c r="F873" s="1" t="s">
        <v>32</v>
      </c>
      <c r="G873" s="1" t="s">
        <v>204</v>
      </c>
      <c r="H873" s="1" t="s">
        <v>205</v>
      </c>
      <c r="I873" s="1" t="s">
        <v>191</v>
      </c>
      <c r="J873" s="1" t="s">
        <v>192</v>
      </c>
      <c r="K873">
        <v>99</v>
      </c>
      <c r="L873" s="1" t="s">
        <v>205</v>
      </c>
      <c r="M873" s="1" t="s">
        <v>38</v>
      </c>
      <c r="N873" t="s">
        <v>39</v>
      </c>
      <c r="O873" t="s">
        <v>39</v>
      </c>
      <c r="P873">
        <v>24500</v>
      </c>
      <c r="Q873">
        <v>0</v>
      </c>
      <c r="R873">
        <v>0.8551278476091746</v>
      </c>
      <c r="S873">
        <v>0</v>
      </c>
      <c r="T873" s="1" t="s">
        <v>194</v>
      </c>
      <c r="U873">
        <v>0</v>
      </c>
      <c r="V873">
        <v>0</v>
      </c>
      <c r="W873">
        <v>0.94551558933104707</v>
      </c>
      <c r="X873">
        <v>0</v>
      </c>
      <c r="Y873" t="b">
        <v>0</v>
      </c>
      <c r="Z873" t="b">
        <v>0</v>
      </c>
      <c r="AA873" s="1" t="s">
        <v>66</v>
      </c>
      <c r="AB873" s="1" t="s">
        <v>66</v>
      </c>
      <c r="AC873" s="1" t="s">
        <v>73</v>
      </c>
      <c r="AD873" t="s">
        <v>66</v>
      </c>
    </row>
    <row r="874" spans="1:30" x14ac:dyDescent="0.25">
      <c r="A874">
        <v>21</v>
      </c>
      <c r="B874" s="1" t="s">
        <v>69</v>
      </c>
      <c r="C874" s="1" t="s">
        <v>176</v>
      </c>
      <c r="D874" s="1" t="s">
        <v>177</v>
      </c>
      <c r="E874" s="1" t="s">
        <v>32</v>
      </c>
      <c r="F874" s="1" t="s">
        <v>32</v>
      </c>
      <c r="G874" s="1" t="s">
        <v>204</v>
      </c>
      <c r="H874" s="1" t="s">
        <v>205</v>
      </c>
      <c r="I874" s="1" t="s">
        <v>191</v>
      </c>
      <c r="J874" s="1" t="s">
        <v>192</v>
      </c>
      <c r="K874">
        <v>99</v>
      </c>
      <c r="L874" s="1" t="s">
        <v>205</v>
      </c>
      <c r="M874" s="1" t="s">
        <v>38</v>
      </c>
      <c r="N874" t="s">
        <v>39</v>
      </c>
      <c r="O874" t="s">
        <v>39</v>
      </c>
      <c r="P874">
        <v>10000</v>
      </c>
      <c r="Q874">
        <v>0</v>
      </c>
      <c r="R874">
        <v>0.86483182198212116</v>
      </c>
      <c r="S874">
        <v>0</v>
      </c>
      <c r="T874" s="1" t="s">
        <v>194</v>
      </c>
      <c r="U874">
        <v>0</v>
      </c>
      <c r="V874">
        <v>0</v>
      </c>
      <c r="W874">
        <v>0.94482048898013438</v>
      </c>
      <c r="X874">
        <v>0</v>
      </c>
      <c r="Y874" t="b">
        <v>0</v>
      </c>
      <c r="Z874" t="b">
        <v>0</v>
      </c>
      <c r="AA874" s="1" t="s">
        <v>66</v>
      </c>
      <c r="AB874" s="1" t="s">
        <v>66</v>
      </c>
      <c r="AC874" s="1" t="s">
        <v>73</v>
      </c>
      <c r="AD874" t="s">
        <v>66</v>
      </c>
    </row>
    <row r="875" spans="1:30" x14ac:dyDescent="0.25">
      <c r="A875">
        <v>21</v>
      </c>
      <c r="B875" s="1" t="s">
        <v>69</v>
      </c>
      <c r="C875" s="1" t="s">
        <v>320</v>
      </c>
      <c r="D875" s="1" t="s">
        <v>321</v>
      </c>
      <c r="E875" s="1" t="s">
        <v>32</v>
      </c>
      <c r="F875" s="1" t="s">
        <v>32</v>
      </c>
      <c r="G875" s="1" t="s">
        <v>204</v>
      </c>
      <c r="H875" s="1" t="s">
        <v>205</v>
      </c>
      <c r="I875" s="1" t="s">
        <v>191</v>
      </c>
      <c r="J875" s="1" t="s">
        <v>192</v>
      </c>
      <c r="K875">
        <v>99</v>
      </c>
      <c r="L875" s="1" t="s">
        <v>205</v>
      </c>
      <c r="M875" s="1" t="s">
        <v>38</v>
      </c>
      <c r="N875" t="s">
        <v>39</v>
      </c>
      <c r="O875" t="s">
        <v>39</v>
      </c>
      <c r="P875">
        <v>500</v>
      </c>
      <c r="Q875">
        <v>0</v>
      </c>
      <c r="R875">
        <v>1.4971117166212533</v>
      </c>
      <c r="S875">
        <v>0</v>
      </c>
      <c r="T875" s="1" t="s">
        <v>194</v>
      </c>
      <c r="U875">
        <v>0</v>
      </c>
      <c r="V875">
        <v>0</v>
      </c>
      <c r="W875">
        <v>0.89088210903059661</v>
      </c>
      <c r="X875">
        <v>0</v>
      </c>
      <c r="Y875" t="b">
        <v>0</v>
      </c>
      <c r="Z875" t="b">
        <v>0</v>
      </c>
      <c r="AA875" s="1" t="s">
        <v>66</v>
      </c>
      <c r="AB875" s="1" t="s">
        <v>66</v>
      </c>
      <c r="AC875" s="1" t="s">
        <v>73</v>
      </c>
      <c r="AD875" t="s">
        <v>66</v>
      </c>
    </row>
    <row r="876" spans="1:30" x14ac:dyDescent="0.25">
      <c r="A876">
        <v>21</v>
      </c>
      <c r="B876" s="1" t="s">
        <v>69</v>
      </c>
      <c r="C876" s="1" t="s">
        <v>135</v>
      </c>
      <c r="D876" s="1" t="s">
        <v>105</v>
      </c>
      <c r="E876" s="1" t="s">
        <v>32</v>
      </c>
      <c r="F876" s="1" t="s">
        <v>32</v>
      </c>
      <c r="G876" s="1" t="s">
        <v>204</v>
      </c>
      <c r="H876" s="1" t="s">
        <v>205</v>
      </c>
      <c r="I876" s="1" t="s">
        <v>191</v>
      </c>
      <c r="J876" s="1" t="s">
        <v>192</v>
      </c>
      <c r="K876">
        <v>99</v>
      </c>
      <c r="L876" s="1" t="s">
        <v>205</v>
      </c>
      <c r="M876" s="1" t="s">
        <v>38</v>
      </c>
      <c r="N876" t="s">
        <v>39</v>
      </c>
      <c r="O876" t="s">
        <v>39</v>
      </c>
      <c r="P876">
        <v>35000</v>
      </c>
      <c r="Q876">
        <v>0</v>
      </c>
      <c r="R876">
        <v>0.85389854395110565</v>
      </c>
      <c r="S876">
        <v>0</v>
      </c>
      <c r="T876" s="1" t="s">
        <v>194</v>
      </c>
      <c r="U876">
        <v>0</v>
      </c>
      <c r="V876">
        <v>0</v>
      </c>
      <c r="W876">
        <v>0.94570085343520061</v>
      </c>
      <c r="X876">
        <v>0</v>
      </c>
      <c r="Y876" t="b">
        <v>0</v>
      </c>
      <c r="Z876" t="b">
        <v>0</v>
      </c>
      <c r="AA876" s="1" t="s">
        <v>66</v>
      </c>
      <c r="AB876" s="1" t="s">
        <v>66</v>
      </c>
      <c r="AC876" s="1" t="s">
        <v>73</v>
      </c>
      <c r="AD876" t="s">
        <v>66</v>
      </c>
    </row>
    <row r="877" spans="1:30" x14ac:dyDescent="0.25">
      <c r="A877">
        <v>22</v>
      </c>
      <c r="B877" s="1" t="s">
        <v>136</v>
      </c>
      <c r="C877" s="1" t="s">
        <v>322</v>
      </c>
      <c r="D877" s="1" t="s">
        <v>44</v>
      </c>
      <c r="E877" s="1" t="s">
        <v>32</v>
      </c>
      <c r="F877" s="1" t="s">
        <v>32</v>
      </c>
      <c r="G877" s="1" t="s">
        <v>204</v>
      </c>
      <c r="H877" s="1" t="s">
        <v>205</v>
      </c>
      <c r="I877" s="1" t="s">
        <v>191</v>
      </c>
      <c r="J877" s="1" t="s">
        <v>192</v>
      </c>
      <c r="K877">
        <v>99</v>
      </c>
      <c r="L877" s="1" t="s">
        <v>205</v>
      </c>
      <c r="M877" s="1" t="s">
        <v>38</v>
      </c>
      <c r="N877" t="s">
        <v>39</v>
      </c>
      <c r="O877" t="s">
        <v>39</v>
      </c>
      <c r="P877">
        <v>1000</v>
      </c>
      <c r="Q877">
        <v>0</v>
      </c>
      <c r="R877">
        <v>1.040216</v>
      </c>
      <c r="S877">
        <v>0</v>
      </c>
      <c r="T877" s="1" t="s">
        <v>194</v>
      </c>
      <c r="U877">
        <v>0</v>
      </c>
      <c r="V877">
        <v>0</v>
      </c>
      <c r="W877">
        <v>0.95098558191877725</v>
      </c>
      <c r="X877">
        <v>0</v>
      </c>
      <c r="Y877" t="b">
        <v>0</v>
      </c>
      <c r="Z877" t="b">
        <v>0</v>
      </c>
      <c r="AA877" s="1" t="s">
        <v>66</v>
      </c>
      <c r="AB877" s="1" t="s">
        <v>66</v>
      </c>
      <c r="AC877" s="1" t="s">
        <v>73</v>
      </c>
      <c r="AD877" t="s">
        <v>66</v>
      </c>
    </row>
    <row r="878" spans="1:30" x14ac:dyDescent="0.25">
      <c r="A878">
        <v>22</v>
      </c>
      <c r="B878" s="1" t="s">
        <v>136</v>
      </c>
      <c r="C878" s="1" t="s">
        <v>323</v>
      </c>
      <c r="D878" s="1" t="s">
        <v>324</v>
      </c>
      <c r="E878" s="1" t="s">
        <v>32</v>
      </c>
      <c r="F878" s="1" t="s">
        <v>32</v>
      </c>
      <c r="G878" s="1" t="s">
        <v>204</v>
      </c>
      <c r="H878" s="1" t="s">
        <v>205</v>
      </c>
      <c r="I878" s="1" t="s">
        <v>191</v>
      </c>
      <c r="J878" s="1" t="s">
        <v>192</v>
      </c>
      <c r="K878">
        <v>99</v>
      </c>
      <c r="L878" s="1" t="s">
        <v>205</v>
      </c>
      <c r="M878" s="1" t="s">
        <v>38</v>
      </c>
      <c r="N878" t="s">
        <v>39</v>
      </c>
      <c r="O878" t="s">
        <v>39</v>
      </c>
      <c r="P878">
        <v>11500</v>
      </c>
      <c r="Q878">
        <v>0</v>
      </c>
      <c r="R878">
        <v>0.86585071823204429</v>
      </c>
      <c r="S878">
        <v>0</v>
      </c>
      <c r="T878" s="1" t="s">
        <v>194</v>
      </c>
      <c r="U878">
        <v>0</v>
      </c>
      <c r="V878">
        <v>0</v>
      </c>
      <c r="W878">
        <v>0.94374020672453762</v>
      </c>
      <c r="X878">
        <v>0</v>
      </c>
      <c r="Y878" t="b">
        <v>0</v>
      </c>
      <c r="Z878" t="b">
        <v>0</v>
      </c>
      <c r="AA878" s="1" t="s">
        <v>66</v>
      </c>
      <c r="AB878" s="1" t="s">
        <v>66</v>
      </c>
      <c r="AC878" s="1" t="s">
        <v>73</v>
      </c>
      <c r="AD878" t="s">
        <v>66</v>
      </c>
    </row>
    <row r="879" spans="1:30" x14ac:dyDescent="0.25">
      <c r="A879">
        <v>22</v>
      </c>
      <c r="B879" s="1" t="s">
        <v>136</v>
      </c>
      <c r="C879" s="1" t="s">
        <v>325</v>
      </c>
      <c r="D879" s="1" t="s">
        <v>183</v>
      </c>
      <c r="E879" s="1" t="s">
        <v>32</v>
      </c>
      <c r="F879" s="1" t="s">
        <v>32</v>
      </c>
      <c r="G879" s="1" t="s">
        <v>204</v>
      </c>
      <c r="H879" s="1" t="s">
        <v>205</v>
      </c>
      <c r="I879" s="1" t="s">
        <v>191</v>
      </c>
      <c r="J879" s="1" t="s">
        <v>192</v>
      </c>
      <c r="K879">
        <v>99</v>
      </c>
      <c r="L879" s="1" t="s">
        <v>205</v>
      </c>
      <c r="M879" s="1" t="s">
        <v>38</v>
      </c>
      <c r="N879" t="s">
        <v>39</v>
      </c>
      <c r="O879" t="s">
        <v>39</v>
      </c>
      <c r="P879">
        <v>3500</v>
      </c>
      <c r="Q879">
        <v>0</v>
      </c>
      <c r="R879">
        <v>0.87870885122410547</v>
      </c>
      <c r="S879">
        <v>0</v>
      </c>
      <c r="T879" s="1" t="s">
        <v>194</v>
      </c>
      <c r="U879">
        <v>0</v>
      </c>
      <c r="V879">
        <v>0</v>
      </c>
      <c r="W879">
        <v>0.93985531594804461</v>
      </c>
      <c r="X879">
        <v>0</v>
      </c>
      <c r="Y879" t="b">
        <v>0</v>
      </c>
      <c r="Z879" t="b">
        <v>0</v>
      </c>
      <c r="AA879" s="1" t="s">
        <v>66</v>
      </c>
      <c r="AB879" s="1" t="s">
        <v>66</v>
      </c>
      <c r="AC879" s="1" t="s">
        <v>73</v>
      </c>
      <c r="AD879" t="s">
        <v>66</v>
      </c>
    </row>
    <row r="880" spans="1:30" x14ac:dyDescent="0.25">
      <c r="A880">
        <v>22</v>
      </c>
      <c r="B880" s="1" t="s">
        <v>136</v>
      </c>
      <c r="C880" s="1" t="s">
        <v>326</v>
      </c>
      <c r="D880" s="1" t="s">
        <v>321</v>
      </c>
      <c r="E880" s="1" t="s">
        <v>32</v>
      </c>
      <c r="F880" s="1" t="s">
        <v>32</v>
      </c>
      <c r="G880" s="1" t="s">
        <v>204</v>
      </c>
      <c r="H880" s="1" t="s">
        <v>205</v>
      </c>
      <c r="I880" s="1" t="s">
        <v>191</v>
      </c>
      <c r="J880" s="1" t="s">
        <v>192</v>
      </c>
      <c r="K880">
        <v>99</v>
      </c>
      <c r="L880" s="1" t="s">
        <v>205</v>
      </c>
      <c r="M880" s="1" t="s">
        <v>38</v>
      </c>
      <c r="N880" t="s">
        <v>39</v>
      </c>
      <c r="O880" t="s">
        <v>39</v>
      </c>
      <c r="P880">
        <v>2500</v>
      </c>
      <c r="Q880">
        <v>0</v>
      </c>
      <c r="R880">
        <v>0.95185731343283586</v>
      </c>
      <c r="S880">
        <v>0</v>
      </c>
      <c r="T880" s="1" t="s">
        <v>194</v>
      </c>
      <c r="U880">
        <v>0</v>
      </c>
      <c r="V880">
        <v>0</v>
      </c>
      <c r="W880">
        <v>0.93882596629738957</v>
      </c>
      <c r="X880">
        <v>0</v>
      </c>
      <c r="Y880" t="b">
        <v>0</v>
      </c>
      <c r="Z880" t="b">
        <v>0</v>
      </c>
      <c r="AA880" s="1" t="s">
        <v>66</v>
      </c>
      <c r="AB880" s="1" t="s">
        <v>66</v>
      </c>
      <c r="AC880" s="1" t="s">
        <v>73</v>
      </c>
      <c r="AD880" t="s">
        <v>66</v>
      </c>
    </row>
    <row r="881" spans="1:30" x14ac:dyDescent="0.25">
      <c r="A881">
        <v>22</v>
      </c>
      <c r="B881" s="1" t="s">
        <v>136</v>
      </c>
      <c r="C881" s="1" t="s">
        <v>137</v>
      </c>
      <c r="D881" s="1" t="s">
        <v>105</v>
      </c>
      <c r="E881" s="1" t="s">
        <v>32</v>
      </c>
      <c r="F881" s="1" t="s">
        <v>32</v>
      </c>
      <c r="G881" s="1" t="s">
        <v>204</v>
      </c>
      <c r="H881" s="1" t="s">
        <v>205</v>
      </c>
      <c r="I881" s="1" t="s">
        <v>191</v>
      </c>
      <c r="J881" s="1" t="s">
        <v>192</v>
      </c>
      <c r="K881">
        <v>99</v>
      </c>
      <c r="L881" s="1" t="s">
        <v>205</v>
      </c>
      <c r="M881" s="1" t="s">
        <v>38</v>
      </c>
      <c r="N881" t="s">
        <v>39</v>
      </c>
      <c r="O881" t="s">
        <v>39</v>
      </c>
      <c r="P881">
        <v>54500</v>
      </c>
      <c r="Q881">
        <v>0</v>
      </c>
      <c r="R881">
        <v>0.85124977011494252</v>
      </c>
      <c r="S881">
        <v>0</v>
      </c>
      <c r="T881" s="1" t="s">
        <v>194</v>
      </c>
      <c r="U881">
        <v>0</v>
      </c>
      <c r="V881">
        <v>0</v>
      </c>
      <c r="W881">
        <v>0.94598243758658718</v>
      </c>
      <c r="X881">
        <v>0</v>
      </c>
      <c r="Y881" t="b">
        <v>0</v>
      </c>
      <c r="Z881" t="b">
        <v>0</v>
      </c>
      <c r="AA881" s="1" t="s">
        <v>66</v>
      </c>
      <c r="AB881" s="1" t="s">
        <v>66</v>
      </c>
      <c r="AC881" s="1" t="s">
        <v>73</v>
      </c>
      <c r="AD881" t="s">
        <v>66</v>
      </c>
    </row>
    <row r="882" spans="1:30" x14ac:dyDescent="0.25">
      <c r="A882">
        <v>23</v>
      </c>
      <c r="B882" s="1" t="s">
        <v>178</v>
      </c>
      <c r="C882" s="1" t="s">
        <v>327</v>
      </c>
      <c r="D882" s="1" t="s">
        <v>44</v>
      </c>
      <c r="E882" s="1" t="s">
        <v>32</v>
      </c>
      <c r="F882" s="1" t="s">
        <v>32</v>
      </c>
      <c r="G882" s="1" t="s">
        <v>204</v>
      </c>
      <c r="H882" s="1" t="s">
        <v>205</v>
      </c>
      <c r="I882" s="1" t="s">
        <v>191</v>
      </c>
      <c r="J882" s="1" t="s">
        <v>192</v>
      </c>
      <c r="K882">
        <v>99</v>
      </c>
      <c r="L882" s="1" t="s">
        <v>205</v>
      </c>
      <c r="M882" s="1" t="s">
        <v>38</v>
      </c>
      <c r="N882" t="s">
        <v>39</v>
      </c>
      <c r="O882" t="s">
        <v>39</v>
      </c>
      <c r="P882">
        <v>31000</v>
      </c>
      <c r="Q882">
        <v>0</v>
      </c>
      <c r="R882">
        <v>0.8545407604251839</v>
      </c>
      <c r="S882">
        <v>0</v>
      </c>
      <c r="T882" s="1" t="s">
        <v>194</v>
      </c>
      <c r="U882">
        <v>0</v>
      </c>
      <c r="V882">
        <v>0</v>
      </c>
      <c r="W882">
        <v>0.94599011548569867</v>
      </c>
      <c r="X882">
        <v>0</v>
      </c>
      <c r="Y882" t="b">
        <v>0</v>
      </c>
      <c r="Z882" t="b">
        <v>0</v>
      </c>
      <c r="AA882" s="1" t="s">
        <v>66</v>
      </c>
      <c r="AB882" s="1" t="s">
        <v>66</v>
      </c>
      <c r="AC882" s="1" t="s">
        <v>73</v>
      </c>
      <c r="AD882" t="s">
        <v>66</v>
      </c>
    </row>
    <row r="883" spans="1:30" x14ac:dyDescent="0.25">
      <c r="A883">
        <v>23</v>
      </c>
      <c r="B883" s="1" t="s">
        <v>178</v>
      </c>
      <c r="C883" s="1" t="s">
        <v>328</v>
      </c>
      <c r="D883" s="1" t="s">
        <v>329</v>
      </c>
      <c r="E883" s="1" t="s">
        <v>32</v>
      </c>
      <c r="F883" s="1" t="s">
        <v>32</v>
      </c>
      <c r="G883" s="1" t="s">
        <v>204</v>
      </c>
      <c r="H883" s="1" t="s">
        <v>205</v>
      </c>
      <c r="I883" s="1" t="s">
        <v>191</v>
      </c>
      <c r="J883" s="1" t="s">
        <v>192</v>
      </c>
      <c r="K883">
        <v>99</v>
      </c>
      <c r="L883" s="1" t="s">
        <v>205</v>
      </c>
      <c r="M883" s="1" t="s">
        <v>38</v>
      </c>
      <c r="N883" t="s">
        <v>39</v>
      </c>
      <c r="O883" t="s">
        <v>39</v>
      </c>
      <c r="P883">
        <v>20500</v>
      </c>
      <c r="Q883">
        <v>0</v>
      </c>
      <c r="R883">
        <v>0.85614123456790125</v>
      </c>
      <c r="S883">
        <v>0</v>
      </c>
      <c r="T883" s="1" t="s">
        <v>194</v>
      </c>
      <c r="U883">
        <v>0</v>
      </c>
      <c r="V883">
        <v>0</v>
      </c>
      <c r="W883">
        <v>0.94512710026855129</v>
      </c>
      <c r="X883">
        <v>0</v>
      </c>
      <c r="Y883" t="b">
        <v>0</v>
      </c>
      <c r="Z883" t="b">
        <v>0</v>
      </c>
      <c r="AA883" s="1" t="s">
        <v>66</v>
      </c>
      <c r="AB883" s="1" t="s">
        <v>66</v>
      </c>
      <c r="AC883" s="1" t="s">
        <v>73</v>
      </c>
      <c r="AD883" t="s">
        <v>66</v>
      </c>
    </row>
    <row r="884" spans="1:30" x14ac:dyDescent="0.25">
      <c r="A884">
        <v>23</v>
      </c>
      <c r="B884" s="1" t="s">
        <v>178</v>
      </c>
      <c r="C884" s="1" t="s">
        <v>179</v>
      </c>
      <c r="D884" s="1" t="s">
        <v>180</v>
      </c>
      <c r="E884" s="1" t="s">
        <v>32</v>
      </c>
      <c r="F884" s="1" t="s">
        <v>32</v>
      </c>
      <c r="G884" s="1" t="s">
        <v>204</v>
      </c>
      <c r="H884" s="1" t="s">
        <v>205</v>
      </c>
      <c r="I884" s="1" t="s">
        <v>191</v>
      </c>
      <c r="J884" s="1" t="s">
        <v>192</v>
      </c>
      <c r="K884">
        <v>99</v>
      </c>
      <c r="L884" s="1" t="s">
        <v>205</v>
      </c>
      <c r="M884" s="1" t="s">
        <v>38</v>
      </c>
      <c r="N884" t="s">
        <v>39</v>
      </c>
      <c r="O884" t="s">
        <v>39</v>
      </c>
      <c r="P884">
        <v>4500</v>
      </c>
      <c r="Q884">
        <v>0</v>
      </c>
      <c r="R884">
        <v>0.87723044776119408</v>
      </c>
      <c r="S884">
        <v>0</v>
      </c>
      <c r="T884" s="1" t="s">
        <v>194</v>
      </c>
      <c r="U884">
        <v>0</v>
      </c>
      <c r="V884">
        <v>0</v>
      </c>
      <c r="W884">
        <v>0.94434481282524496</v>
      </c>
      <c r="X884">
        <v>0</v>
      </c>
      <c r="Y884" t="b">
        <v>0</v>
      </c>
      <c r="Z884" t="b">
        <v>0</v>
      </c>
      <c r="AA884" s="1" t="s">
        <v>66</v>
      </c>
      <c r="AB884" s="1" t="s">
        <v>66</v>
      </c>
      <c r="AC884" s="1" t="s">
        <v>73</v>
      </c>
      <c r="AD884" t="s">
        <v>66</v>
      </c>
    </row>
    <row r="885" spans="1:30" x14ac:dyDescent="0.25">
      <c r="A885">
        <v>23</v>
      </c>
      <c r="B885" s="1" t="s">
        <v>178</v>
      </c>
      <c r="C885" s="1" t="s">
        <v>330</v>
      </c>
      <c r="D885" s="1" t="s">
        <v>105</v>
      </c>
      <c r="E885" s="1" t="s">
        <v>32</v>
      </c>
      <c r="F885" s="1" t="s">
        <v>32</v>
      </c>
      <c r="G885" s="1" t="s">
        <v>204</v>
      </c>
      <c r="H885" s="1" t="s">
        <v>205</v>
      </c>
      <c r="I885" s="1" t="s">
        <v>191</v>
      </c>
      <c r="J885" s="1" t="s">
        <v>192</v>
      </c>
      <c r="K885">
        <v>99</v>
      </c>
      <c r="L885" s="1" t="s">
        <v>205</v>
      </c>
      <c r="M885" s="1" t="s">
        <v>38</v>
      </c>
      <c r="N885" t="s">
        <v>39</v>
      </c>
      <c r="O885" t="s">
        <v>39</v>
      </c>
      <c r="P885">
        <v>48000</v>
      </c>
      <c r="Q885">
        <v>0</v>
      </c>
      <c r="R885">
        <v>0.85517256346179138</v>
      </c>
      <c r="S885">
        <v>0</v>
      </c>
      <c r="T885" s="1" t="s">
        <v>194</v>
      </c>
      <c r="U885">
        <v>0</v>
      </c>
      <c r="V885">
        <v>0</v>
      </c>
      <c r="W885">
        <v>0.94540895322943974</v>
      </c>
      <c r="X885">
        <v>0</v>
      </c>
      <c r="Y885" t="b">
        <v>0</v>
      </c>
      <c r="Z885" t="b">
        <v>0</v>
      </c>
      <c r="AA885" s="1" t="s">
        <v>66</v>
      </c>
      <c r="AB885" s="1" t="s">
        <v>66</v>
      </c>
      <c r="AC885" s="1" t="s">
        <v>73</v>
      </c>
      <c r="AD885" t="s">
        <v>66</v>
      </c>
    </row>
    <row r="886" spans="1:30" x14ac:dyDescent="0.25">
      <c r="A886">
        <v>24</v>
      </c>
      <c r="B886" s="1" t="s">
        <v>156</v>
      </c>
      <c r="C886" s="1" t="s">
        <v>157</v>
      </c>
      <c r="D886" s="1" t="s">
        <v>44</v>
      </c>
      <c r="E886" s="1" t="s">
        <v>32</v>
      </c>
      <c r="F886" s="1" t="s">
        <v>32</v>
      </c>
      <c r="G886" s="1" t="s">
        <v>204</v>
      </c>
      <c r="H886" s="1" t="s">
        <v>205</v>
      </c>
      <c r="I886" s="1" t="s">
        <v>191</v>
      </c>
      <c r="J886" s="1" t="s">
        <v>192</v>
      </c>
      <c r="K886">
        <v>99</v>
      </c>
      <c r="L886" s="1" t="s">
        <v>205</v>
      </c>
      <c r="M886" s="1" t="s">
        <v>38</v>
      </c>
      <c r="N886" t="s">
        <v>39</v>
      </c>
      <c r="O886" t="s">
        <v>39</v>
      </c>
      <c r="P886">
        <v>7500</v>
      </c>
      <c r="Q886">
        <v>0</v>
      </c>
      <c r="R886">
        <v>0.66665610169491529</v>
      </c>
      <c r="S886">
        <v>0</v>
      </c>
      <c r="T886" s="1" t="s">
        <v>194</v>
      </c>
      <c r="U886">
        <v>0</v>
      </c>
      <c r="V886">
        <v>0</v>
      </c>
      <c r="W886">
        <v>0.93898266405959929</v>
      </c>
      <c r="X886">
        <v>0</v>
      </c>
      <c r="Y886" t="b">
        <v>0</v>
      </c>
      <c r="Z886" t="b">
        <v>0</v>
      </c>
      <c r="AA886" s="1" t="s">
        <v>66</v>
      </c>
      <c r="AB886" s="1" t="s">
        <v>66</v>
      </c>
      <c r="AC886" s="1" t="s">
        <v>73</v>
      </c>
      <c r="AD886" t="s">
        <v>66</v>
      </c>
    </row>
    <row r="887" spans="1:30" x14ac:dyDescent="0.25">
      <c r="A887">
        <v>24</v>
      </c>
      <c r="B887" s="1" t="s">
        <v>156</v>
      </c>
      <c r="C887" s="1" t="s">
        <v>331</v>
      </c>
      <c r="D887" s="1" t="s">
        <v>332</v>
      </c>
      <c r="E887" s="1" t="s">
        <v>32</v>
      </c>
      <c r="F887" s="1" t="s">
        <v>32</v>
      </c>
      <c r="G887" s="1" t="s">
        <v>204</v>
      </c>
      <c r="H887" s="1" t="s">
        <v>205</v>
      </c>
      <c r="I887" s="1" t="s">
        <v>191</v>
      </c>
      <c r="J887" s="1" t="s">
        <v>192</v>
      </c>
      <c r="K887">
        <v>99</v>
      </c>
      <c r="L887" s="1" t="s">
        <v>205</v>
      </c>
      <c r="M887" s="1" t="s">
        <v>38</v>
      </c>
      <c r="N887" t="s">
        <v>39</v>
      </c>
      <c r="O887" t="s">
        <v>39</v>
      </c>
      <c r="P887">
        <v>13000</v>
      </c>
      <c r="Q887">
        <v>0</v>
      </c>
      <c r="R887">
        <v>0.66273961165048534</v>
      </c>
      <c r="S887">
        <v>0</v>
      </c>
      <c r="T887" s="1" t="s">
        <v>194</v>
      </c>
      <c r="U887">
        <v>0</v>
      </c>
      <c r="V887">
        <v>0</v>
      </c>
      <c r="W887">
        <v>0.93869049196968068</v>
      </c>
      <c r="X887">
        <v>0</v>
      </c>
      <c r="Y887" t="b">
        <v>0</v>
      </c>
      <c r="Z887" t="b">
        <v>0</v>
      </c>
      <c r="AA887" s="1" t="s">
        <v>66</v>
      </c>
      <c r="AB887" s="1" t="s">
        <v>66</v>
      </c>
      <c r="AC887" s="1" t="s">
        <v>73</v>
      </c>
      <c r="AD887" t="s">
        <v>66</v>
      </c>
    </row>
    <row r="888" spans="1:30" x14ac:dyDescent="0.25">
      <c r="A888">
        <v>24</v>
      </c>
      <c r="B888" s="1" t="s">
        <v>156</v>
      </c>
      <c r="C888" s="1" t="s">
        <v>333</v>
      </c>
      <c r="D888" s="1" t="s">
        <v>105</v>
      </c>
      <c r="E888" s="1" t="s">
        <v>32</v>
      </c>
      <c r="F888" s="1" t="s">
        <v>32</v>
      </c>
      <c r="G888" s="1" t="s">
        <v>204</v>
      </c>
      <c r="H888" s="1" t="s">
        <v>205</v>
      </c>
      <c r="I888" s="1" t="s">
        <v>191</v>
      </c>
      <c r="J888" s="1" t="s">
        <v>192</v>
      </c>
      <c r="K888">
        <v>99</v>
      </c>
      <c r="L888" s="1" t="s">
        <v>205</v>
      </c>
      <c r="M888" s="1" t="s">
        <v>38</v>
      </c>
      <c r="N888" t="s">
        <v>39</v>
      </c>
      <c r="O888" t="s">
        <v>39</v>
      </c>
      <c r="P888">
        <v>55500</v>
      </c>
      <c r="Q888">
        <v>0</v>
      </c>
      <c r="R888">
        <v>0.66022781021484034</v>
      </c>
      <c r="S888">
        <v>0</v>
      </c>
      <c r="T888" s="1" t="s">
        <v>194</v>
      </c>
      <c r="U888">
        <v>0</v>
      </c>
      <c r="V888">
        <v>0</v>
      </c>
      <c r="W888">
        <v>0.9392244191858703</v>
      </c>
      <c r="X888">
        <v>0</v>
      </c>
      <c r="Y888" t="b">
        <v>0</v>
      </c>
      <c r="Z888" t="b">
        <v>0</v>
      </c>
      <c r="AA888" s="1" t="s">
        <v>66</v>
      </c>
      <c r="AB888" s="1" t="s">
        <v>66</v>
      </c>
      <c r="AC888" s="1" t="s">
        <v>73</v>
      </c>
      <c r="AD888" t="s">
        <v>66</v>
      </c>
    </row>
    <row r="889" spans="1:30" x14ac:dyDescent="0.25">
      <c r="A889">
        <v>25</v>
      </c>
      <c r="B889" s="1" t="s">
        <v>138</v>
      </c>
      <c r="C889" s="1" t="s">
        <v>139</v>
      </c>
      <c r="D889" s="1" t="s">
        <v>44</v>
      </c>
      <c r="E889" s="1" t="s">
        <v>32</v>
      </c>
      <c r="F889" s="1" t="s">
        <v>32</v>
      </c>
      <c r="G889" s="1" t="s">
        <v>204</v>
      </c>
      <c r="H889" s="1" t="s">
        <v>205</v>
      </c>
      <c r="I889" s="1" t="s">
        <v>191</v>
      </c>
      <c r="J889" s="1" t="s">
        <v>192</v>
      </c>
      <c r="K889">
        <v>99</v>
      </c>
      <c r="L889" s="1" t="s">
        <v>205</v>
      </c>
      <c r="M889" s="1" t="s">
        <v>38</v>
      </c>
      <c r="N889" t="s">
        <v>39</v>
      </c>
      <c r="O889" t="s">
        <v>39</v>
      </c>
      <c r="P889">
        <v>4000</v>
      </c>
      <c r="Q889">
        <v>0</v>
      </c>
      <c r="R889">
        <v>0.90745813953488363</v>
      </c>
      <c r="S889">
        <v>0</v>
      </c>
      <c r="T889" s="1" t="s">
        <v>194</v>
      </c>
      <c r="U889">
        <v>0</v>
      </c>
      <c r="V889">
        <v>0</v>
      </c>
      <c r="W889">
        <v>0.9390397789826227</v>
      </c>
      <c r="X889">
        <v>0</v>
      </c>
      <c r="Y889" t="b">
        <v>0</v>
      </c>
      <c r="Z889" t="b">
        <v>0</v>
      </c>
      <c r="AA889" s="1" t="s">
        <v>66</v>
      </c>
      <c r="AB889" s="1" t="s">
        <v>66</v>
      </c>
      <c r="AC889" s="1" t="s">
        <v>73</v>
      </c>
      <c r="AD889" t="s">
        <v>66</v>
      </c>
    </row>
    <row r="890" spans="1:30" x14ac:dyDescent="0.25">
      <c r="A890">
        <v>25</v>
      </c>
      <c r="B890" s="1" t="s">
        <v>138</v>
      </c>
      <c r="C890" s="1" t="s">
        <v>334</v>
      </c>
      <c r="D890" s="1" t="s">
        <v>335</v>
      </c>
      <c r="E890" s="1" t="s">
        <v>32</v>
      </c>
      <c r="F890" s="1" t="s">
        <v>32</v>
      </c>
      <c r="G890" s="1" t="s">
        <v>204</v>
      </c>
      <c r="H890" s="1" t="s">
        <v>205</v>
      </c>
      <c r="I890" s="1" t="s">
        <v>191</v>
      </c>
      <c r="J890" s="1" t="s">
        <v>192</v>
      </c>
      <c r="K890">
        <v>99</v>
      </c>
      <c r="L890" s="1" t="s">
        <v>205</v>
      </c>
      <c r="M890" s="1" t="s">
        <v>38</v>
      </c>
      <c r="N890" t="s">
        <v>39</v>
      </c>
      <c r="O890" t="s">
        <v>39</v>
      </c>
      <c r="P890">
        <v>4000</v>
      </c>
      <c r="Q890">
        <v>0</v>
      </c>
      <c r="R890">
        <v>0.89050482315112545</v>
      </c>
      <c r="S890">
        <v>0</v>
      </c>
      <c r="T890" s="1" t="s">
        <v>194</v>
      </c>
      <c r="U890">
        <v>0</v>
      </c>
      <c r="V890">
        <v>0</v>
      </c>
      <c r="W890">
        <v>0.94047082475121058</v>
      </c>
      <c r="X890">
        <v>0</v>
      </c>
      <c r="Y890" t="b">
        <v>0</v>
      </c>
      <c r="Z890" t="b">
        <v>0</v>
      </c>
      <c r="AA890" s="1" t="s">
        <v>66</v>
      </c>
      <c r="AB890" s="1" t="s">
        <v>66</v>
      </c>
      <c r="AC890" s="1" t="s">
        <v>73</v>
      </c>
      <c r="AD890" t="s">
        <v>66</v>
      </c>
    </row>
    <row r="891" spans="1:30" x14ac:dyDescent="0.25">
      <c r="A891">
        <v>25</v>
      </c>
      <c r="B891" s="1" t="s">
        <v>138</v>
      </c>
      <c r="C891" s="1" t="s">
        <v>336</v>
      </c>
      <c r="D891" s="1" t="s">
        <v>101</v>
      </c>
      <c r="E891" s="1" t="s">
        <v>32</v>
      </c>
      <c r="F891" s="1" t="s">
        <v>32</v>
      </c>
      <c r="G891" s="1" t="s">
        <v>204</v>
      </c>
      <c r="H891" s="1" t="s">
        <v>205</v>
      </c>
      <c r="I891" s="1" t="s">
        <v>191</v>
      </c>
      <c r="J891" s="1" t="s">
        <v>192</v>
      </c>
      <c r="K891">
        <v>99</v>
      </c>
      <c r="L891" s="1" t="s">
        <v>205</v>
      </c>
      <c r="M891" s="1" t="s">
        <v>38</v>
      </c>
      <c r="N891" t="s">
        <v>39</v>
      </c>
      <c r="O891" t="s">
        <v>39</v>
      </c>
      <c r="P891">
        <v>57500</v>
      </c>
      <c r="Q891">
        <v>0</v>
      </c>
      <c r="R891">
        <v>0.85344627537026885</v>
      </c>
      <c r="S891">
        <v>0</v>
      </c>
      <c r="T891" s="1" t="s">
        <v>194</v>
      </c>
      <c r="U891">
        <v>0</v>
      </c>
      <c r="V891">
        <v>0</v>
      </c>
      <c r="W891">
        <v>0.94554332103393723</v>
      </c>
      <c r="X891">
        <v>0</v>
      </c>
      <c r="Y891" t="b">
        <v>0</v>
      </c>
      <c r="Z891" t="b">
        <v>0</v>
      </c>
      <c r="AA891" s="1" t="s">
        <v>66</v>
      </c>
      <c r="AB891" s="1" t="s">
        <v>66</v>
      </c>
      <c r="AC891" s="1" t="s">
        <v>73</v>
      </c>
      <c r="AD891" t="s">
        <v>66</v>
      </c>
    </row>
    <row r="892" spans="1:30" x14ac:dyDescent="0.25">
      <c r="A892">
        <v>26</v>
      </c>
      <c r="B892" s="1" t="s">
        <v>99</v>
      </c>
      <c r="C892" s="1" t="s">
        <v>337</v>
      </c>
      <c r="D892" s="1" t="s">
        <v>242</v>
      </c>
      <c r="E892" s="1" t="s">
        <v>32</v>
      </c>
      <c r="F892" s="1" t="s">
        <v>32</v>
      </c>
      <c r="G892" s="1" t="s">
        <v>204</v>
      </c>
      <c r="H892" s="1" t="s">
        <v>205</v>
      </c>
      <c r="I892" s="1" t="s">
        <v>191</v>
      </c>
      <c r="J892" s="1" t="s">
        <v>192</v>
      </c>
      <c r="K892">
        <v>99</v>
      </c>
      <c r="L892" s="1" t="s">
        <v>205</v>
      </c>
      <c r="M892" s="1" t="s">
        <v>38</v>
      </c>
      <c r="N892" t="s">
        <v>39</v>
      </c>
      <c r="O892" t="s">
        <v>39</v>
      </c>
      <c r="P892">
        <v>14000</v>
      </c>
      <c r="Q892">
        <v>0</v>
      </c>
      <c r="R892">
        <v>1.1022362799263352</v>
      </c>
      <c r="S892">
        <v>0</v>
      </c>
      <c r="T892" s="1" t="s">
        <v>194</v>
      </c>
      <c r="U892">
        <v>0</v>
      </c>
      <c r="V892">
        <v>0</v>
      </c>
      <c r="W892">
        <v>0.95181838720723866</v>
      </c>
      <c r="X892">
        <v>0</v>
      </c>
      <c r="Y892" t="b">
        <v>0</v>
      </c>
      <c r="Z892" t="b">
        <v>0</v>
      </c>
      <c r="AA892" s="1" t="s">
        <v>66</v>
      </c>
      <c r="AB892" s="1" t="s">
        <v>66</v>
      </c>
      <c r="AC892" s="1" t="s">
        <v>73</v>
      </c>
      <c r="AD892" t="s">
        <v>66</v>
      </c>
    </row>
    <row r="893" spans="1:30" x14ac:dyDescent="0.25">
      <c r="A893">
        <v>26</v>
      </c>
      <c r="B893" s="1" t="s">
        <v>99</v>
      </c>
      <c r="C893" s="1" t="s">
        <v>338</v>
      </c>
      <c r="D893" s="1" t="s">
        <v>339</v>
      </c>
      <c r="E893" s="1" t="s">
        <v>32</v>
      </c>
      <c r="F893" s="1" t="s">
        <v>32</v>
      </c>
      <c r="G893" s="1" t="s">
        <v>204</v>
      </c>
      <c r="H893" s="1" t="s">
        <v>205</v>
      </c>
      <c r="I893" s="1" t="s">
        <v>191</v>
      </c>
      <c r="J893" s="1" t="s">
        <v>192</v>
      </c>
      <c r="K893">
        <v>99</v>
      </c>
      <c r="L893" s="1" t="s">
        <v>205</v>
      </c>
      <c r="M893" s="1" t="s">
        <v>38</v>
      </c>
      <c r="N893" t="s">
        <v>39</v>
      </c>
      <c r="O893" t="s">
        <v>39</v>
      </c>
      <c r="P893">
        <v>3500</v>
      </c>
      <c r="Q893">
        <v>0</v>
      </c>
      <c r="R893">
        <v>1.1367501006036216</v>
      </c>
      <c r="S893">
        <v>0</v>
      </c>
      <c r="T893" s="1" t="s">
        <v>194</v>
      </c>
      <c r="U893">
        <v>0</v>
      </c>
      <c r="V893">
        <v>0</v>
      </c>
      <c r="W893">
        <v>0.95291746016440471</v>
      </c>
      <c r="X893">
        <v>0</v>
      </c>
      <c r="Y893" t="b">
        <v>0</v>
      </c>
      <c r="Z893" t="b">
        <v>0</v>
      </c>
      <c r="AA893" s="1" t="s">
        <v>66</v>
      </c>
      <c r="AB893" s="1" t="s">
        <v>66</v>
      </c>
      <c r="AC893" s="1" t="s">
        <v>73</v>
      </c>
      <c r="AD893" t="s">
        <v>66</v>
      </c>
    </row>
    <row r="894" spans="1:30" x14ac:dyDescent="0.25">
      <c r="A894">
        <v>26</v>
      </c>
      <c r="B894" s="1" t="s">
        <v>99</v>
      </c>
      <c r="C894" s="1" t="s">
        <v>340</v>
      </c>
      <c r="D894" s="1" t="s">
        <v>303</v>
      </c>
      <c r="E894" s="1" t="s">
        <v>32</v>
      </c>
      <c r="F894" s="1" t="s">
        <v>32</v>
      </c>
      <c r="G894" s="1" t="s">
        <v>204</v>
      </c>
      <c r="H894" s="1" t="s">
        <v>205</v>
      </c>
      <c r="I894" s="1" t="s">
        <v>191</v>
      </c>
      <c r="J894" s="1" t="s">
        <v>192</v>
      </c>
      <c r="K894">
        <v>99</v>
      </c>
      <c r="L894" s="1" t="s">
        <v>205</v>
      </c>
      <c r="M894" s="1" t="s">
        <v>38</v>
      </c>
      <c r="N894" t="s">
        <v>39</v>
      </c>
      <c r="O894" t="s">
        <v>39</v>
      </c>
      <c r="P894">
        <v>8500</v>
      </c>
      <c r="Q894">
        <v>0</v>
      </c>
      <c r="R894">
        <v>1.1063543076923077</v>
      </c>
      <c r="S894">
        <v>0</v>
      </c>
      <c r="T894" s="1" t="s">
        <v>194</v>
      </c>
      <c r="U894">
        <v>0</v>
      </c>
      <c r="V894">
        <v>0</v>
      </c>
      <c r="W894">
        <v>0.95252460631394986</v>
      </c>
      <c r="X894">
        <v>0</v>
      </c>
      <c r="Y894" t="b">
        <v>0</v>
      </c>
      <c r="Z894" t="b">
        <v>0</v>
      </c>
      <c r="AA894" s="1" t="s">
        <v>66</v>
      </c>
      <c r="AB894" s="1" t="s">
        <v>66</v>
      </c>
      <c r="AC894" s="1" t="s">
        <v>73</v>
      </c>
      <c r="AD894" t="s">
        <v>66</v>
      </c>
    </row>
    <row r="895" spans="1:30" x14ac:dyDescent="0.25">
      <c r="A895">
        <v>26</v>
      </c>
      <c r="B895" s="1" t="s">
        <v>99</v>
      </c>
      <c r="C895" s="1" t="s">
        <v>100</v>
      </c>
      <c r="D895" s="1" t="s">
        <v>101</v>
      </c>
      <c r="E895" s="1" t="s">
        <v>32</v>
      </c>
      <c r="F895" s="1" t="s">
        <v>32</v>
      </c>
      <c r="G895" s="1" t="s">
        <v>204</v>
      </c>
      <c r="H895" s="1" t="s">
        <v>205</v>
      </c>
      <c r="I895" s="1" t="s">
        <v>191</v>
      </c>
      <c r="J895" s="1" t="s">
        <v>192</v>
      </c>
      <c r="K895">
        <v>99</v>
      </c>
      <c r="L895" s="1" t="s">
        <v>205</v>
      </c>
      <c r="M895" s="1" t="s">
        <v>38</v>
      </c>
      <c r="N895" t="s">
        <v>39</v>
      </c>
      <c r="O895" t="s">
        <v>39</v>
      </c>
      <c r="P895">
        <v>27500</v>
      </c>
      <c r="Q895">
        <v>0</v>
      </c>
      <c r="R895">
        <v>1.0929896606695513</v>
      </c>
      <c r="S895">
        <v>0</v>
      </c>
      <c r="T895" s="1" t="s">
        <v>194</v>
      </c>
      <c r="U895">
        <v>0</v>
      </c>
      <c r="V895">
        <v>0</v>
      </c>
      <c r="W895">
        <v>0.95212352617715845</v>
      </c>
      <c r="X895">
        <v>0</v>
      </c>
      <c r="Y895" t="b">
        <v>0</v>
      </c>
      <c r="Z895" t="b">
        <v>0</v>
      </c>
      <c r="AA895" s="1" t="s">
        <v>66</v>
      </c>
      <c r="AB895" s="1" t="s">
        <v>66</v>
      </c>
      <c r="AC895" s="1" t="s">
        <v>73</v>
      </c>
      <c r="AD895" t="s">
        <v>66</v>
      </c>
    </row>
    <row r="896" spans="1:30" x14ac:dyDescent="0.25">
      <c r="A896">
        <v>27</v>
      </c>
      <c r="B896" s="1" t="s">
        <v>341</v>
      </c>
      <c r="C896" s="1" t="s">
        <v>342</v>
      </c>
      <c r="D896" s="1" t="s">
        <v>303</v>
      </c>
      <c r="E896" s="1" t="s">
        <v>32</v>
      </c>
      <c r="F896" s="1" t="s">
        <v>32</v>
      </c>
      <c r="G896" s="1" t="s">
        <v>204</v>
      </c>
      <c r="H896" s="1" t="s">
        <v>205</v>
      </c>
      <c r="I896" s="1" t="s">
        <v>191</v>
      </c>
      <c r="J896" s="1" t="s">
        <v>192</v>
      </c>
      <c r="K896">
        <v>99</v>
      </c>
      <c r="L896" s="1" t="s">
        <v>205</v>
      </c>
      <c r="M896" s="1" t="s">
        <v>38</v>
      </c>
      <c r="N896" t="s">
        <v>39</v>
      </c>
      <c r="O896" t="s">
        <v>39</v>
      </c>
      <c r="P896">
        <v>8500</v>
      </c>
      <c r="Q896">
        <v>0</v>
      </c>
      <c r="R896">
        <v>1.1063692307692308</v>
      </c>
      <c r="S896">
        <v>0</v>
      </c>
      <c r="T896" s="1" t="s">
        <v>194</v>
      </c>
      <c r="U896">
        <v>0</v>
      </c>
      <c r="V896">
        <v>0</v>
      </c>
      <c r="W896">
        <v>0.95252494266473842</v>
      </c>
      <c r="X896">
        <v>0</v>
      </c>
      <c r="Y896" t="b">
        <v>1</v>
      </c>
      <c r="Z896" t="b">
        <v>0</v>
      </c>
      <c r="AA896" s="1" t="s">
        <v>66</v>
      </c>
      <c r="AB896" s="1" t="s">
        <v>66</v>
      </c>
      <c r="AC896" s="1" t="s">
        <v>73</v>
      </c>
      <c r="AD896" t="s">
        <v>66</v>
      </c>
    </row>
    <row r="897" spans="1:30" x14ac:dyDescent="0.25">
      <c r="A897">
        <v>27</v>
      </c>
      <c r="B897" s="1" t="s">
        <v>341</v>
      </c>
      <c r="C897" s="1" t="s">
        <v>343</v>
      </c>
      <c r="D897" s="1" t="s">
        <v>105</v>
      </c>
      <c r="E897" s="1" t="s">
        <v>32</v>
      </c>
      <c r="F897" s="1" t="s">
        <v>32</v>
      </c>
      <c r="G897" s="1" t="s">
        <v>204</v>
      </c>
      <c r="H897" s="1" t="s">
        <v>205</v>
      </c>
      <c r="I897" s="1" t="s">
        <v>191</v>
      </c>
      <c r="J897" s="1" t="s">
        <v>192</v>
      </c>
      <c r="K897">
        <v>99</v>
      </c>
      <c r="L897" s="1" t="s">
        <v>205</v>
      </c>
      <c r="M897" s="1" t="s">
        <v>38</v>
      </c>
      <c r="N897" t="s">
        <v>39</v>
      </c>
      <c r="O897" t="s">
        <v>39</v>
      </c>
      <c r="P897">
        <v>10500</v>
      </c>
      <c r="Q897">
        <v>0</v>
      </c>
      <c r="R897">
        <v>1.1110415536374847</v>
      </c>
      <c r="S897">
        <v>0</v>
      </c>
      <c r="T897" s="1" t="s">
        <v>194</v>
      </c>
      <c r="U897">
        <v>0</v>
      </c>
      <c r="V897">
        <v>0</v>
      </c>
      <c r="W897">
        <v>0.95035205358800745</v>
      </c>
      <c r="X897">
        <v>0</v>
      </c>
      <c r="Y897" t="b">
        <v>1</v>
      </c>
      <c r="Z897" t="b">
        <v>0</v>
      </c>
      <c r="AA897" s="1" t="s">
        <v>66</v>
      </c>
      <c r="AB897" s="1" t="s">
        <v>66</v>
      </c>
      <c r="AC897" s="1" t="s">
        <v>73</v>
      </c>
      <c r="AD897" t="s">
        <v>66</v>
      </c>
    </row>
    <row r="898" spans="1:30" x14ac:dyDescent="0.25">
      <c r="A898">
        <v>28</v>
      </c>
      <c r="B898" s="1" t="s">
        <v>94</v>
      </c>
      <c r="C898" s="1" t="s">
        <v>344</v>
      </c>
      <c r="D898" s="1" t="s">
        <v>242</v>
      </c>
      <c r="E898" s="1" t="s">
        <v>32</v>
      </c>
      <c r="F898" s="1" t="s">
        <v>32</v>
      </c>
      <c r="G898" s="1" t="s">
        <v>204</v>
      </c>
      <c r="H898" s="1" t="s">
        <v>205</v>
      </c>
      <c r="I898" s="1" t="s">
        <v>191</v>
      </c>
      <c r="J898" s="1" t="s">
        <v>192</v>
      </c>
      <c r="K898">
        <v>99</v>
      </c>
      <c r="L898" s="1" t="s">
        <v>205</v>
      </c>
      <c r="M898" s="1" t="s">
        <v>38</v>
      </c>
      <c r="N898" t="s">
        <v>39</v>
      </c>
      <c r="O898" t="s">
        <v>39</v>
      </c>
      <c r="P898">
        <v>103000</v>
      </c>
      <c r="Q898">
        <v>0</v>
      </c>
      <c r="R898">
        <v>0.85211736322651388</v>
      </c>
      <c r="S898">
        <v>0</v>
      </c>
      <c r="T898" s="1" t="s">
        <v>194</v>
      </c>
      <c r="U898">
        <v>0</v>
      </c>
      <c r="V898">
        <v>0</v>
      </c>
      <c r="W898">
        <v>0.94572485255448979</v>
      </c>
      <c r="X898">
        <v>0</v>
      </c>
      <c r="Y898" t="b">
        <v>0</v>
      </c>
      <c r="Z898" t="b">
        <v>0</v>
      </c>
      <c r="AA898" s="1" t="s">
        <v>66</v>
      </c>
      <c r="AB898" s="1" t="s">
        <v>66</v>
      </c>
      <c r="AC898" s="1" t="s">
        <v>73</v>
      </c>
      <c r="AD898" t="s">
        <v>66</v>
      </c>
    </row>
    <row r="899" spans="1:30" x14ac:dyDescent="0.25">
      <c r="A899">
        <v>28</v>
      </c>
      <c r="B899" s="1" t="s">
        <v>94</v>
      </c>
      <c r="C899" s="1" t="s">
        <v>110</v>
      </c>
      <c r="D899" s="1" t="s">
        <v>111</v>
      </c>
      <c r="E899" s="1" t="s">
        <v>32</v>
      </c>
      <c r="F899" s="1" t="s">
        <v>32</v>
      </c>
      <c r="G899" s="1" t="s">
        <v>204</v>
      </c>
      <c r="H899" s="1" t="s">
        <v>205</v>
      </c>
      <c r="I899" s="1" t="s">
        <v>191</v>
      </c>
      <c r="J899" s="1" t="s">
        <v>192</v>
      </c>
      <c r="K899">
        <v>99</v>
      </c>
      <c r="L899" s="1" t="s">
        <v>205</v>
      </c>
      <c r="M899" s="1" t="s">
        <v>38</v>
      </c>
      <c r="N899" t="s">
        <v>39</v>
      </c>
      <c r="O899" t="s">
        <v>39</v>
      </c>
      <c r="P899">
        <v>8000</v>
      </c>
      <c r="Q899">
        <v>0</v>
      </c>
      <c r="R899">
        <v>0.866044766505636</v>
      </c>
      <c r="S899">
        <v>0</v>
      </c>
      <c r="T899" s="1" t="s">
        <v>194</v>
      </c>
      <c r="U899">
        <v>0</v>
      </c>
      <c r="V899">
        <v>0</v>
      </c>
      <c r="W899">
        <v>0.94390815849793985</v>
      </c>
      <c r="X899">
        <v>0</v>
      </c>
      <c r="Y899" t="b">
        <v>0</v>
      </c>
      <c r="Z899" t="b">
        <v>0</v>
      </c>
      <c r="AA899" s="1" t="s">
        <v>66</v>
      </c>
      <c r="AB899" s="1" t="s">
        <v>66</v>
      </c>
      <c r="AC899" s="1" t="s">
        <v>73</v>
      </c>
      <c r="AD899" t="s">
        <v>66</v>
      </c>
    </row>
    <row r="900" spans="1:30" x14ac:dyDescent="0.25">
      <c r="A900">
        <v>28</v>
      </c>
      <c r="B900" s="1" t="s">
        <v>94</v>
      </c>
      <c r="C900" s="1" t="s">
        <v>95</v>
      </c>
      <c r="D900" s="1" t="s">
        <v>96</v>
      </c>
      <c r="E900" s="1" t="s">
        <v>32</v>
      </c>
      <c r="F900" s="1" t="s">
        <v>32</v>
      </c>
      <c r="G900" s="1" t="s">
        <v>204</v>
      </c>
      <c r="H900" s="1" t="s">
        <v>205</v>
      </c>
      <c r="I900" s="1" t="s">
        <v>191</v>
      </c>
      <c r="J900" s="1" t="s">
        <v>192</v>
      </c>
      <c r="K900">
        <v>99</v>
      </c>
      <c r="L900" s="1" t="s">
        <v>205</v>
      </c>
      <c r="M900" s="1" t="s">
        <v>38</v>
      </c>
      <c r="N900" t="s">
        <v>39</v>
      </c>
      <c r="O900" t="s">
        <v>39</v>
      </c>
      <c r="P900">
        <v>5000</v>
      </c>
      <c r="Q900">
        <v>0</v>
      </c>
      <c r="R900">
        <v>0.89367966339410942</v>
      </c>
      <c r="S900">
        <v>0</v>
      </c>
      <c r="T900" s="1" t="s">
        <v>194</v>
      </c>
      <c r="U900">
        <v>0</v>
      </c>
      <c r="V900">
        <v>0</v>
      </c>
      <c r="W900">
        <v>0.94074923773894348</v>
      </c>
      <c r="X900">
        <v>0</v>
      </c>
      <c r="Y900" t="b">
        <v>0</v>
      </c>
      <c r="Z900" t="b">
        <v>0</v>
      </c>
      <c r="AA900" s="1" t="s">
        <v>66</v>
      </c>
      <c r="AB900" s="1" t="s">
        <v>66</v>
      </c>
      <c r="AC900" s="1" t="s">
        <v>73</v>
      </c>
      <c r="AD900" t="s">
        <v>66</v>
      </c>
    </row>
    <row r="901" spans="1:30" x14ac:dyDescent="0.25">
      <c r="A901">
        <v>28</v>
      </c>
      <c r="B901" s="1" t="s">
        <v>94</v>
      </c>
      <c r="C901" s="1" t="s">
        <v>345</v>
      </c>
      <c r="D901" s="1" t="s">
        <v>329</v>
      </c>
      <c r="E901" s="1" t="s">
        <v>32</v>
      </c>
      <c r="F901" s="1" t="s">
        <v>32</v>
      </c>
      <c r="G901" s="1" t="s">
        <v>204</v>
      </c>
      <c r="H901" s="1" t="s">
        <v>205</v>
      </c>
      <c r="I901" s="1" t="s">
        <v>191</v>
      </c>
      <c r="J901" s="1" t="s">
        <v>192</v>
      </c>
      <c r="K901">
        <v>99</v>
      </c>
      <c r="L901" s="1" t="s">
        <v>205</v>
      </c>
      <c r="M901" s="1" t="s">
        <v>38</v>
      </c>
      <c r="N901" t="s">
        <v>39</v>
      </c>
      <c r="O901" t="s">
        <v>39</v>
      </c>
      <c r="P901">
        <v>2500</v>
      </c>
      <c r="Q901">
        <v>0</v>
      </c>
      <c r="R901">
        <v>0.88554880000000002</v>
      </c>
      <c r="S901">
        <v>0</v>
      </c>
      <c r="T901" s="1" t="s">
        <v>194</v>
      </c>
      <c r="U901">
        <v>0</v>
      </c>
      <c r="V901">
        <v>0</v>
      </c>
      <c r="W901">
        <v>0.94342937893377954</v>
      </c>
      <c r="X901">
        <v>0</v>
      </c>
      <c r="Y901" t="b">
        <v>0</v>
      </c>
      <c r="Z901" t="b">
        <v>0</v>
      </c>
      <c r="AA901" s="1" t="s">
        <v>66</v>
      </c>
      <c r="AB901" s="1" t="s">
        <v>66</v>
      </c>
      <c r="AC901" s="1" t="s">
        <v>73</v>
      </c>
      <c r="AD901" t="s">
        <v>66</v>
      </c>
    </row>
    <row r="902" spans="1:30" x14ac:dyDescent="0.25">
      <c r="A902">
        <v>28</v>
      </c>
      <c r="B902" s="1" t="s">
        <v>94</v>
      </c>
      <c r="C902" s="1" t="s">
        <v>346</v>
      </c>
      <c r="D902" s="1" t="s">
        <v>303</v>
      </c>
      <c r="E902" s="1" t="s">
        <v>32</v>
      </c>
      <c r="F902" s="1" t="s">
        <v>32</v>
      </c>
      <c r="G902" s="1" t="s">
        <v>204</v>
      </c>
      <c r="H902" s="1" t="s">
        <v>205</v>
      </c>
      <c r="I902" s="1" t="s">
        <v>191</v>
      </c>
      <c r="J902" s="1" t="s">
        <v>192</v>
      </c>
      <c r="K902">
        <v>99</v>
      </c>
      <c r="L902" s="1" t="s">
        <v>205</v>
      </c>
      <c r="M902" s="1" t="s">
        <v>38</v>
      </c>
      <c r="N902" t="s">
        <v>39</v>
      </c>
      <c r="O902" t="s">
        <v>39</v>
      </c>
      <c r="P902">
        <v>8500</v>
      </c>
      <c r="Q902">
        <v>0</v>
      </c>
      <c r="R902">
        <v>0.86329230769230769</v>
      </c>
      <c r="S902">
        <v>0</v>
      </c>
      <c r="T902" s="1" t="s">
        <v>194</v>
      </c>
      <c r="U902">
        <v>0</v>
      </c>
      <c r="V902">
        <v>0</v>
      </c>
      <c r="W902">
        <v>0.94633155539409153</v>
      </c>
      <c r="X902">
        <v>0</v>
      </c>
      <c r="Y902" t="b">
        <v>0</v>
      </c>
      <c r="Z902" t="b">
        <v>0</v>
      </c>
      <c r="AA902" s="1" t="s">
        <v>66</v>
      </c>
      <c r="AB902" s="1" t="s">
        <v>66</v>
      </c>
      <c r="AC902" s="1" t="s">
        <v>73</v>
      </c>
      <c r="AD902" t="s">
        <v>66</v>
      </c>
    </row>
    <row r="903" spans="1:30" x14ac:dyDescent="0.25">
      <c r="A903">
        <v>28</v>
      </c>
      <c r="B903" s="1" t="s">
        <v>94</v>
      </c>
      <c r="C903" s="1" t="s">
        <v>347</v>
      </c>
      <c r="D903" s="1" t="s">
        <v>101</v>
      </c>
      <c r="E903" s="1" t="s">
        <v>32</v>
      </c>
      <c r="F903" s="1" t="s">
        <v>32</v>
      </c>
      <c r="G903" s="1" t="s">
        <v>204</v>
      </c>
      <c r="H903" s="1" t="s">
        <v>205</v>
      </c>
      <c r="I903" s="1" t="s">
        <v>191</v>
      </c>
      <c r="J903" s="1" t="s">
        <v>192</v>
      </c>
      <c r="K903">
        <v>99</v>
      </c>
      <c r="L903" s="1" t="s">
        <v>205</v>
      </c>
      <c r="M903" s="1" t="s">
        <v>38</v>
      </c>
      <c r="N903" t="s">
        <v>39</v>
      </c>
      <c r="O903" t="s">
        <v>39</v>
      </c>
      <c r="P903">
        <v>10500</v>
      </c>
      <c r="Q903">
        <v>0</v>
      </c>
      <c r="R903">
        <v>0.86383398533007327</v>
      </c>
      <c r="S903">
        <v>0</v>
      </c>
      <c r="T903" s="1" t="s">
        <v>194</v>
      </c>
      <c r="U903">
        <v>0</v>
      </c>
      <c r="V903">
        <v>0</v>
      </c>
      <c r="W903">
        <v>0.94424826392373373</v>
      </c>
      <c r="X903">
        <v>0</v>
      </c>
      <c r="Y903" t="b">
        <v>0</v>
      </c>
      <c r="Z903" t="b">
        <v>0</v>
      </c>
      <c r="AA903" s="1" t="s">
        <v>66</v>
      </c>
      <c r="AB903" s="1" t="s">
        <v>66</v>
      </c>
      <c r="AC903" s="1" t="s">
        <v>73</v>
      </c>
      <c r="AD903" t="s">
        <v>66</v>
      </c>
    </row>
    <row r="904" spans="1:30" x14ac:dyDescent="0.25">
      <c r="A904">
        <v>29</v>
      </c>
      <c r="B904" s="1" t="s">
        <v>348</v>
      </c>
      <c r="C904" s="1" t="s">
        <v>349</v>
      </c>
      <c r="D904" s="1" t="s">
        <v>242</v>
      </c>
      <c r="E904" s="1" t="s">
        <v>32</v>
      </c>
      <c r="F904" s="1" t="s">
        <v>32</v>
      </c>
      <c r="G904" s="1" t="s">
        <v>204</v>
      </c>
      <c r="H904" s="1" t="s">
        <v>205</v>
      </c>
      <c r="I904" s="1" t="s">
        <v>191</v>
      </c>
      <c r="J904" s="1" t="s">
        <v>192</v>
      </c>
      <c r="K904">
        <v>99</v>
      </c>
      <c r="L904" s="1" t="s">
        <v>205</v>
      </c>
      <c r="M904" s="1" t="s">
        <v>38</v>
      </c>
      <c r="N904" t="s">
        <v>39</v>
      </c>
      <c r="O904" t="s">
        <v>39</v>
      </c>
      <c r="P904">
        <v>7000</v>
      </c>
      <c r="Q904">
        <v>0</v>
      </c>
      <c r="R904">
        <v>0.94813999999999998</v>
      </c>
      <c r="S904">
        <v>0</v>
      </c>
      <c r="T904" s="1" t="s">
        <v>194</v>
      </c>
      <c r="U904">
        <v>0</v>
      </c>
      <c r="V904">
        <v>0</v>
      </c>
      <c r="W904">
        <v>0.9467319674634983</v>
      </c>
      <c r="X904">
        <v>0</v>
      </c>
      <c r="Y904" t="b">
        <v>0</v>
      </c>
      <c r="Z904" t="b">
        <v>0</v>
      </c>
      <c r="AA904" s="1" t="s">
        <v>66</v>
      </c>
      <c r="AB904" s="1" t="s">
        <v>66</v>
      </c>
      <c r="AC904" s="1" t="s">
        <v>73</v>
      </c>
      <c r="AD904" t="s">
        <v>66</v>
      </c>
    </row>
    <row r="905" spans="1:30" x14ac:dyDescent="0.25">
      <c r="A905">
        <v>29</v>
      </c>
      <c r="B905" s="1" t="s">
        <v>348</v>
      </c>
      <c r="C905" s="1" t="s">
        <v>350</v>
      </c>
      <c r="D905" s="1" t="s">
        <v>329</v>
      </c>
      <c r="E905" s="1" t="s">
        <v>32</v>
      </c>
      <c r="F905" s="1" t="s">
        <v>32</v>
      </c>
      <c r="G905" s="1" t="s">
        <v>204</v>
      </c>
      <c r="H905" s="1" t="s">
        <v>205</v>
      </c>
      <c r="I905" s="1" t="s">
        <v>191</v>
      </c>
      <c r="J905" s="1" t="s">
        <v>192</v>
      </c>
      <c r="K905">
        <v>99</v>
      </c>
      <c r="L905" s="1" t="s">
        <v>205</v>
      </c>
      <c r="M905" s="1" t="s">
        <v>38</v>
      </c>
      <c r="N905" t="s">
        <v>39</v>
      </c>
      <c r="O905" t="s">
        <v>39</v>
      </c>
      <c r="P905">
        <v>3500</v>
      </c>
      <c r="Q905">
        <v>0</v>
      </c>
      <c r="R905">
        <v>0.97562825688073396</v>
      </c>
      <c r="S905">
        <v>0</v>
      </c>
      <c r="T905" s="1" t="s">
        <v>194</v>
      </c>
      <c r="U905">
        <v>0</v>
      </c>
      <c r="V905">
        <v>0</v>
      </c>
      <c r="W905">
        <v>0.9442750716204642</v>
      </c>
      <c r="X905">
        <v>0</v>
      </c>
      <c r="Y905" t="b">
        <v>0</v>
      </c>
      <c r="Z905" t="b">
        <v>0</v>
      </c>
      <c r="AA905" s="1" t="s">
        <v>66</v>
      </c>
      <c r="AB905" s="1" t="s">
        <v>66</v>
      </c>
      <c r="AC905" s="1" t="s">
        <v>73</v>
      </c>
      <c r="AD905" t="s">
        <v>66</v>
      </c>
    </row>
    <row r="906" spans="1:30" x14ac:dyDescent="0.25">
      <c r="A906">
        <v>29</v>
      </c>
      <c r="B906" s="1" t="s">
        <v>348</v>
      </c>
      <c r="C906" s="1" t="s">
        <v>351</v>
      </c>
      <c r="D906" s="1" t="s">
        <v>339</v>
      </c>
      <c r="E906" s="1" t="s">
        <v>32</v>
      </c>
      <c r="F906" s="1" t="s">
        <v>32</v>
      </c>
      <c r="G906" s="1" t="s">
        <v>204</v>
      </c>
      <c r="H906" s="1" t="s">
        <v>205</v>
      </c>
      <c r="I906" s="1" t="s">
        <v>191</v>
      </c>
      <c r="J906" s="1" t="s">
        <v>192</v>
      </c>
      <c r="K906">
        <v>99</v>
      </c>
      <c r="L906" s="1" t="s">
        <v>205</v>
      </c>
      <c r="M906" s="1" t="s">
        <v>38</v>
      </c>
      <c r="N906" t="s">
        <v>39</v>
      </c>
      <c r="O906" t="s">
        <v>39</v>
      </c>
      <c r="P906">
        <v>500</v>
      </c>
      <c r="Q906">
        <v>0</v>
      </c>
      <c r="R906">
        <v>1.2230742857142858</v>
      </c>
      <c r="S906">
        <v>0</v>
      </c>
      <c r="T906" s="1" t="s">
        <v>194</v>
      </c>
      <c r="U906">
        <v>0</v>
      </c>
      <c r="V906">
        <v>0</v>
      </c>
      <c r="W906">
        <v>0.93573892524637692</v>
      </c>
      <c r="X906">
        <v>0</v>
      </c>
      <c r="Y906" t="b">
        <v>0</v>
      </c>
      <c r="Z906" t="b">
        <v>0</v>
      </c>
      <c r="AA906" s="1" t="s">
        <v>66</v>
      </c>
      <c r="AB906" s="1" t="s">
        <v>66</v>
      </c>
      <c r="AC906" s="1" t="s">
        <v>73</v>
      </c>
      <c r="AD906" t="s">
        <v>66</v>
      </c>
    </row>
    <row r="907" spans="1:30" x14ac:dyDescent="0.25">
      <c r="A907">
        <v>29</v>
      </c>
      <c r="B907" s="1" t="s">
        <v>348</v>
      </c>
      <c r="C907" s="1" t="s">
        <v>352</v>
      </c>
      <c r="D907" s="1" t="s">
        <v>353</v>
      </c>
      <c r="E907" s="1" t="s">
        <v>32</v>
      </c>
      <c r="F907" s="1" t="s">
        <v>32</v>
      </c>
      <c r="G907" s="1" t="s">
        <v>204</v>
      </c>
      <c r="H907" s="1" t="s">
        <v>205</v>
      </c>
      <c r="I907" s="1" t="s">
        <v>191</v>
      </c>
      <c r="J907" s="1" t="s">
        <v>192</v>
      </c>
      <c r="K907">
        <v>99</v>
      </c>
      <c r="L907" s="1" t="s">
        <v>205</v>
      </c>
      <c r="M907" s="1" t="s">
        <v>38</v>
      </c>
      <c r="N907" t="s">
        <v>39</v>
      </c>
      <c r="O907" t="s">
        <v>39</v>
      </c>
      <c r="P907">
        <v>6000</v>
      </c>
      <c r="Q907">
        <v>0</v>
      </c>
      <c r="R907">
        <v>0.96430636363636368</v>
      </c>
      <c r="S907">
        <v>0</v>
      </c>
      <c r="T907" s="1" t="s">
        <v>194</v>
      </c>
      <c r="U907">
        <v>0</v>
      </c>
      <c r="V907">
        <v>0</v>
      </c>
      <c r="W907">
        <v>0.94793443163142943</v>
      </c>
      <c r="X907">
        <v>0</v>
      </c>
      <c r="Y907" t="b">
        <v>0</v>
      </c>
      <c r="Z907" t="b">
        <v>0</v>
      </c>
      <c r="AA907" s="1" t="s">
        <v>66</v>
      </c>
      <c r="AB907" s="1" t="s">
        <v>66</v>
      </c>
      <c r="AC907" s="1" t="s">
        <v>73</v>
      </c>
      <c r="AD907" t="s">
        <v>66</v>
      </c>
    </row>
    <row r="908" spans="1:30" x14ac:dyDescent="0.25">
      <c r="A908">
        <v>29</v>
      </c>
      <c r="B908" s="1" t="s">
        <v>348</v>
      </c>
      <c r="C908" s="1" t="s">
        <v>354</v>
      </c>
      <c r="D908" s="1" t="s">
        <v>303</v>
      </c>
      <c r="E908" s="1" t="s">
        <v>32</v>
      </c>
      <c r="F908" s="1" t="s">
        <v>32</v>
      </c>
      <c r="G908" s="1" t="s">
        <v>204</v>
      </c>
      <c r="H908" s="1" t="s">
        <v>205</v>
      </c>
      <c r="I908" s="1" t="s">
        <v>191</v>
      </c>
      <c r="J908" s="1" t="s">
        <v>192</v>
      </c>
      <c r="K908">
        <v>99</v>
      </c>
      <c r="L908" s="1" t="s">
        <v>205</v>
      </c>
      <c r="M908" s="1" t="s">
        <v>38</v>
      </c>
      <c r="N908" t="s">
        <v>39</v>
      </c>
      <c r="O908" t="s">
        <v>39</v>
      </c>
      <c r="P908">
        <v>8500</v>
      </c>
      <c r="Q908">
        <v>0</v>
      </c>
      <c r="R908">
        <v>0.94483076923076925</v>
      </c>
      <c r="S908">
        <v>0</v>
      </c>
      <c r="T908" s="1" t="s">
        <v>194</v>
      </c>
      <c r="U908">
        <v>0</v>
      </c>
      <c r="V908">
        <v>0</v>
      </c>
      <c r="W908">
        <v>0.94858164443811599</v>
      </c>
      <c r="X908">
        <v>0</v>
      </c>
      <c r="Y908" t="b">
        <v>0</v>
      </c>
      <c r="Z908" t="b">
        <v>0</v>
      </c>
      <c r="AA908" s="1" t="s">
        <v>66</v>
      </c>
      <c r="AB908" s="1" t="s">
        <v>66</v>
      </c>
      <c r="AC908" s="1" t="s">
        <v>73</v>
      </c>
      <c r="AD908" t="s">
        <v>66</v>
      </c>
    </row>
    <row r="909" spans="1:30" x14ac:dyDescent="0.25">
      <c r="A909">
        <v>29</v>
      </c>
      <c r="B909" s="1" t="s">
        <v>348</v>
      </c>
      <c r="C909" s="1" t="s">
        <v>355</v>
      </c>
      <c r="D909" s="1" t="s">
        <v>101</v>
      </c>
      <c r="E909" s="1" t="s">
        <v>32</v>
      </c>
      <c r="F909" s="1" t="s">
        <v>32</v>
      </c>
      <c r="G909" s="1" t="s">
        <v>204</v>
      </c>
      <c r="H909" s="1" t="s">
        <v>205</v>
      </c>
      <c r="I909" s="1" t="s">
        <v>191</v>
      </c>
      <c r="J909" s="1" t="s">
        <v>192</v>
      </c>
      <c r="K909">
        <v>99</v>
      </c>
      <c r="L909" s="1" t="s">
        <v>205</v>
      </c>
      <c r="M909" s="1" t="s">
        <v>38</v>
      </c>
      <c r="N909" t="s">
        <v>39</v>
      </c>
      <c r="O909" t="s">
        <v>39</v>
      </c>
      <c r="P909">
        <v>61000</v>
      </c>
      <c r="Q909">
        <v>0</v>
      </c>
      <c r="R909">
        <v>0.93321994863893165</v>
      </c>
      <c r="S909">
        <v>0</v>
      </c>
      <c r="T909" s="1" t="s">
        <v>194</v>
      </c>
      <c r="U909">
        <v>0</v>
      </c>
      <c r="V909">
        <v>0</v>
      </c>
      <c r="W909">
        <v>0.94792744924916217</v>
      </c>
      <c r="X909">
        <v>0</v>
      </c>
      <c r="Y909" t="b">
        <v>0</v>
      </c>
      <c r="Z909" t="b">
        <v>0</v>
      </c>
      <c r="AA909" s="1" t="s">
        <v>66</v>
      </c>
      <c r="AB909" s="1" t="s">
        <v>66</v>
      </c>
      <c r="AC909" s="1" t="s">
        <v>73</v>
      </c>
      <c r="AD909" t="s">
        <v>66</v>
      </c>
    </row>
    <row r="910" spans="1:30" x14ac:dyDescent="0.25">
      <c r="A910">
        <v>30</v>
      </c>
      <c r="B910" s="1" t="s">
        <v>356</v>
      </c>
      <c r="C910" s="1" t="s">
        <v>357</v>
      </c>
      <c r="D910" s="1" t="s">
        <v>242</v>
      </c>
      <c r="E910" s="1" t="s">
        <v>32</v>
      </c>
      <c r="F910" s="1" t="s">
        <v>32</v>
      </c>
      <c r="G910" s="1" t="s">
        <v>204</v>
      </c>
      <c r="H910" s="1" t="s">
        <v>205</v>
      </c>
      <c r="I910" s="1" t="s">
        <v>191</v>
      </c>
      <c r="J910" s="1" t="s">
        <v>192</v>
      </c>
      <c r="K910">
        <v>99</v>
      </c>
      <c r="L910" s="1" t="s">
        <v>205</v>
      </c>
      <c r="M910" s="1" t="s">
        <v>38</v>
      </c>
      <c r="N910" t="s">
        <v>39</v>
      </c>
      <c r="O910" t="s">
        <v>39</v>
      </c>
      <c r="P910">
        <v>10000</v>
      </c>
      <c r="Q910">
        <v>0</v>
      </c>
      <c r="R910">
        <v>1.1743183186951067</v>
      </c>
      <c r="S910">
        <v>0</v>
      </c>
      <c r="T910" s="1" t="s">
        <v>194</v>
      </c>
      <c r="U910">
        <v>0</v>
      </c>
      <c r="V910">
        <v>0</v>
      </c>
      <c r="W910">
        <v>0.9538354569888704</v>
      </c>
      <c r="X910">
        <v>0</v>
      </c>
      <c r="Y910" t="b">
        <v>0</v>
      </c>
      <c r="Z910" t="b">
        <v>0</v>
      </c>
      <c r="AA910" s="1" t="s">
        <v>66</v>
      </c>
      <c r="AB910" s="1" t="s">
        <v>66</v>
      </c>
      <c r="AC910" s="1" t="s">
        <v>73</v>
      </c>
      <c r="AD910" t="s">
        <v>66</v>
      </c>
    </row>
    <row r="911" spans="1:30" x14ac:dyDescent="0.25">
      <c r="A911">
        <v>30</v>
      </c>
      <c r="B911" s="1" t="s">
        <v>356</v>
      </c>
      <c r="C911" s="1" t="s">
        <v>358</v>
      </c>
      <c r="D911" s="1" t="s">
        <v>359</v>
      </c>
      <c r="E911" s="1" t="s">
        <v>32</v>
      </c>
      <c r="F911" s="1" t="s">
        <v>32</v>
      </c>
      <c r="G911" s="1" t="s">
        <v>204</v>
      </c>
      <c r="H911" s="1" t="s">
        <v>205</v>
      </c>
      <c r="I911" s="1" t="s">
        <v>191</v>
      </c>
      <c r="J911" s="1" t="s">
        <v>192</v>
      </c>
      <c r="K911">
        <v>99</v>
      </c>
      <c r="L911" s="1" t="s">
        <v>205</v>
      </c>
      <c r="M911" s="1" t="s">
        <v>38</v>
      </c>
      <c r="N911" t="s">
        <v>39</v>
      </c>
      <c r="O911" t="s">
        <v>39</v>
      </c>
      <c r="P911">
        <v>1000</v>
      </c>
      <c r="Q911">
        <v>0</v>
      </c>
      <c r="R911">
        <v>1.6328473684210525</v>
      </c>
      <c r="S911">
        <v>0</v>
      </c>
      <c r="T911" s="1" t="s">
        <v>194</v>
      </c>
      <c r="U911">
        <v>0</v>
      </c>
      <c r="V911">
        <v>0</v>
      </c>
      <c r="W911">
        <v>0.95002408838939634</v>
      </c>
      <c r="X911">
        <v>0</v>
      </c>
      <c r="Y911" t="b">
        <v>0</v>
      </c>
      <c r="Z911" t="b">
        <v>0</v>
      </c>
      <c r="AA911" s="1" t="s">
        <v>66</v>
      </c>
      <c r="AB911" s="1" t="s">
        <v>66</v>
      </c>
      <c r="AC911" s="1" t="s">
        <v>73</v>
      </c>
      <c r="AD911" t="s">
        <v>66</v>
      </c>
    </row>
    <row r="912" spans="1:30" x14ac:dyDescent="0.25">
      <c r="A912">
        <v>30</v>
      </c>
      <c r="B912" s="1" t="s">
        <v>356</v>
      </c>
      <c r="C912" s="1" t="s">
        <v>360</v>
      </c>
      <c r="D912" s="1" t="s">
        <v>101</v>
      </c>
      <c r="E912" s="1" t="s">
        <v>32</v>
      </c>
      <c r="F912" s="1" t="s">
        <v>32</v>
      </c>
      <c r="G912" s="1" t="s">
        <v>204</v>
      </c>
      <c r="H912" s="1" t="s">
        <v>205</v>
      </c>
      <c r="I912" s="1" t="s">
        <v>191</v>
      </c>
      <c r="J912" s="1" t="s">
        <v>192</v>
      </c>
      <c r="K912">
        <v>99</v>
      </c>
      <c r="L912" s="1" t="s">
        <v>205</v>
      </c>
      <c r="M912" s="1" t="s">
        <v>38</v>
      </c>
      <c r="N912" t="s">
        <v>39</v>
      </c>
      <c r="O912" t="s">
        <v>39</v>
      </c>
      <c r="P912">
        <v>41000</v>
      </c>
      <c r="Q912">
        <v>0</v>
      </c>
      <c r="R912">
        <v>1.1750812567049809</v>
      </c>
      <c r="S912">
        <v>0</v>
      </c>
      <c r="T912" s="1" t="s">
        <v>194</v>
      </c>
      <c r="U912">
        <v>0</v>
      </c>
      <c r="V912">
        <v>0</v>
      </c>
      <c r="W912">
        <v>0.95349625446150599</v>
      </c>
      <c r="X912">
        <v>0</v>
      </c>
      <c r="Y912" t="b">
        <v>0</v>
      </c>
      <c r="Z912" t="b">
        <v>0</v>
      </c>
      <c r="AA912" s="1" t="s">
        <v>66</v>
      </c>
      <c r="AB912" s="1" t="s">
        <v>66</v>
      </c>
      <c r="AC912" s="1" t="s">
        <v>73</v>
      </c>
      <c r="AD912" t="s">
        <v>66</v>
      </c>
    </row>
    <row r="913" spans="1:30" x14ac:dyDescent="0.25">
      <c r="A913">
        <v>31</v>
      </c>
      <c r="B913" s="1" t="s">
        <v>361</v>
      </c>
      <c r="C913" s="1" t="s">
        <v>362</v>
      </c>
      <c r="D913" s="1" t="s">
        <v>44</v>
      </c>
      <c r="E913" s="1" t="s">
        <v>32</v>
      </c>
      <c r="F913" s="1" t="s">
        <v>32</v>
      </c>
      <c r="G913" s="1" t="s">
        <v>204</v>
      </c>
      <c r="H913" s="1" t="s">
        <v>205</v>
      </c>
      <c r="I913" s="1" t="s">
        <v>191</v>
      </c>
      <c r="J913" s="1" t="s">
        <v>192</v>
      </c>
      <c r="K913">
        <v>99</v>
      </c>
      <c r="L913" s="1" t="s">
        <v>205</v>
      </c>
      <c r="M913" s="1" t="s">
        <v>38</v>
      </c>
      <c r="N913" t="s">
        <v>39</v>
      </c>
      <c r="O913" t="s">
        <v>39</v>
      </c>
      <c r="P913">
        <v>60000</v>
      </c>
      <c r="Q913">
        <v>0</v>
      </c>
      <c r="R913">
        <v>0.77045310805173117</v>
      </c>
      <c r="S913">
        <v>0</v>
      </c>
      <c r="T913" s="1" t="s">
        <v>194</v>
      </c>
      <c r="U913">
        <v>1</v>
      </c>
      <c r="V913">
        <v>0</v>
      </c>
      <c r="W913">
        <v>0.94344659229312311</v>
      </c>
      <c r="X913">
        <v>0</v>
      </c>
      <c r="Y913" t="b">
        <v>0</v>
      </c>
      <c r="Z913" t="b">
        <v>0</v>
      </c>
      <c r="AA913" s="1" t="s">
        <v>62</v>
      </c>
      <c r="AB913" s="1" t="s">
        <v>55</v>
      </c>
      <c r="AC913" s="1" t="s">
        <v>73</v>
      </c>
      <c r="AD913" t="s">
        <v>850</v>
      </c>
    </row>
    <row r="914" spans="1:30" x14ac:dyDescent="0.25">
      <c r="A914">
        <v>31</v>
      </c>
      <c r="B914" s="1" t="s">
        <v>361</v>
      </c>
      <c r="C914" s="1" t="s">
        <v>363</v>
      </c>
      <c r="D914" s="1" t="s">
        <v>364</v>
      </c>
      <c r="E914" s="1" t="s">
        <v>32</v>
      </c>
      <c r="F914" s="1" t="s">
        <v>32</v>
      </c>
      <c r="G914" s="1" t="s">
        <v>204</v>
      </c>
      <c r="H914" s="1" t="s">
        <v>205</v>
      </c>
      <c r="I914" s="1" t="s">
        <v>191</v>
      </c>
      <c r="J914" s="1" t="s">
        <v>192</v>
      </c>
      <c r="K914">
        <v>99</v>
      </c>
      <c r="L914" s="1" t="s">
        <v>205</v>
      </c>
      <c r="M914" s="1" t="s">
        <v>38</v>
      </c>
      <c r="N914" t="s">
        <v>39</v>
      </c>
      <c r="O914" t="s">
        <v>39</v>
      </c>
      <c r="P914">
        <v>7500</v>
      </c>
      <c r="Q914">
        <v>0</v>
      </c>
      <c r="R914">
        <v>0.79719658580413277</v>
      </c>
      <c r="S914">
        <v>0</v>
      </c>
      <c r="T914" s="1" t="s">
        <v>194</v>
      </c>
      <c r="U914">
        <v>1</v>
      </c>
      <c r="V914">
        <v>0</v>
      </c>
      <c r="W914">
        <v>0.9400083928258437</v>
      </c>
      <c r="X914">
        <v>0</v>
      </c>
      <c r="Y914" t="b">
        <v>0</v>
      </c>
      <c r="Z914" t="b">
        <v>0</v>
      </c>
      <c r="AA914" s="1" t="s">
        <v>62</v>
      </c>
      <c r="AB914" s="1" t="s">
        <v>55</v>
      </c>
      <c r="AC914" s="1" t="s">
        <v>73</v>
      </c>
      <c r="AD914" t="s">
        <v>850</v>
      </c>
    </row>
    <row r="915" spans="1:30" x14ac:dyDescent="0.25">
      <c r="A915">
        <v>31</v>
      </c>
      <c r="B915" s="1" t="s">
        <v>361</v>
      </c>
      <c r="C915" s="1" t="s">
        <v>365</v>
      </c>
      <c r="D915" s="1" t="s">
        <v>71</v>
      </c>
      <c r="E915" s="1" t="s">
        <v>32</v>
      </c>
      <c r="F915" s="1" t="s">
        <v>32</v>
      </c>
      <c r="G915" s="1" t="s">
        <v>204</v>
      </c>
      <c r="H915" s="1" t="s">
        <v>205</v>
      </c>
      <c r="I915" s="1" t="s">
        <v>191</v>
      </c>
      <c r="J915" s="1" t="s">
        <v>192</v>
      </c>
      <c r="K915">
        <v>99</v>
      </c>
      <c r="L915" s="1" t="s">
        <v>205</v>
      </c>
      <c r="M915" s="1" t="s">
        <v>38</v>
      </c>
      <c r="N915" t="s">
        <v>39</v>
      </c>
      <c r="O915" t="s">
        <v>39</v>
      </c>
      <c r="P915">
        <v>2500</v>
      </c>
      <c r="Q915">
        <v>0</v>
      </c>
      <c r="R915">
        <v>0.81872757111597372</v>
      </c>
      <c r="S915">
        <v>0</v>
      </c>
      <c r="T915" s="1" t="s">
        <v>194</v>
      </c>
      <c r="U915">
        <v>1</v>
      </c>
      <c r="V915">
        <v>0</v>
      </c>
      <c r="W915">
        <v>0.93984300226731721</v>
      </c>
      <c r="X915">
        <v>0</v>
      </c>
      <c r="Y915" t="b">
        <v>0</v>
      </c>
      <c r="Z915" t="b">
        <v>0</v>
      </c>
      <c r="AA915" s="1" t="s">
        <v>62</v>
      </c>
      <c r="AB915" s="1" t="s">
        <v>55</v>
      </c>
      <c r="AC915" s="1" t="s">
        <v>73</v>
      </c>
      <c r="AD915" t="s">
        <v>850</v>
      </c>
    </row>
    <row r="916" spans="1:30" x14ac:dyDescent="0.25">
      <c r="A916">
        <v>31</v>
      </c>
      <c r="B916" s="1" t="s">
        <v>361</v>
      </c>
      <c r="C916" s="1" t="s">
        <v>366</v>
      </c>
      <c r="D916" s="1" t="s">
        <v>367</v>
      </c>
      <c r="E916" s="1" t="s">
        <v>32</v>
      </c>
      <c r="F916" s="1" t="s">
        <v>32</v>
      </c>
      <c r="G916" s="1" t="s">
        <v>204</v>
      </c>
      <c r="H916" s="1" t="s">
        <v>205</v>
      </c>
      <c r="I916" s="1" t="s">
        <v>191</v>
      </c>
      <c r="J916" s="1" t="s">
        <v>192</v>
      </c>
      <c r="K916">
        <v>99</v>
      </c>
      <c r="L916" s="1" t="s">
        <v>205</v>
      </c>
      <c r="M916" s="1" t="s">
        <v>38</v>
      </c>
      <c r="N916" t="s">
        <v>39</v>
      </c>
      <c r="O916" t="s">
        <v>39</v>
      </c>
      <c r="P916">
        <v>3500</v>
      </c>
      <c r="Q916">
        <v>0</v>
      </c>
      <c r="R916">
        <v>0.82183274161735698</v>
      </c>
      <c r="S916">
        <v>0</v>
      </c>
      <c r="T916" s="1" t="s">
        <v>194</v>
      </c>
      <c r="U916">
        <v>1</v>
      </c>
      <c r="V916">
        <v>0</v>
      </c>
      <c r="W916">
        <v>0.93504167942375904</v>
      </c>
      <c r="X916">
        <v>0</v>
      </c>
      <c r="Y916" t="b">
        <v>0</v>
      </c>
      <c r="Z916" t="b">
        <v>0</v>
      </c>
      <c r="AA916" s="1" t="s">
        <v>62</v>
      </c>
      <c r="AB916" s="1" t="s">
        <v>173</v>
      </c>
      <c r="AC916" s="1" t="s">
        <v>73</v>
      </c>
      <c r="AD916" t="s">
        <v>850</v>
      </c>
    </row>
    <row r="917" spans="1:30" x14ac:dyDescent="0.25">
      <c r="A917">
        <v>31</v>
      </c>
      <c r="B917" s="1" t="s">
        <v>361</v>
      </c>
      <c r="C917" s="1" t="s">
        <v>368</v>
      </c>
      <c r="D917" s="1" t="s">
        <v>105</v>
      </c>
      <c r="E917" s="1" t="s">
        <v>32</v>
      </c>
      <c r="F917" s="1" t="s">
        <v>32</v>
      </c>
      <c r="G917" s="1" t="s">
        <v>204</v>
      </c>
      <c r="H917" s="1" t="s">
        <v>205</v>
      </c>
      <c r="I917" s="1" t="s">
        <v>191</v>
      </c>
      <c r="J917" s="1" t="s">
        <v>192</v>
      </c>
      <c r="K917">
        <v>99</v>
      </c>
      <c r="L917" s="1" t="s">
        <v>205</v>
      </c>
      <c r="M917" s="1" t="s">
        <v>38</v>
      </c>
      <c r="N917" t="s">
        <v>39</v>
      </c>
      <c r="O917" t="s">
        <v>39</v>
      </c>
      <c r="P917">
        <v>43500</v>
      </c>
      <c r="Q917">
        <v>0</v>
      </c>
      <c r="R917">
        <v>0.77328604418108149</v>
      </c>
      <c r="S917">
        <v>0</v>
      </c>
      <c r="T917" s="1" t="s">
        <v>194</v>
      </c>
      <c r="U917">
        <v>1</v>
      </c>
      <c r="V917">
        <v>0</v>
      </c>
      <c r="W917">
        <v>0.94348712174702043</v>
      </c>
      <c r="X917">
        <v>0</v>
      </c>
      <c r="Y917" t="b">
        <v>0</v>
      </c>
      <c r="Z917" t="b">
        <v>0</v>
      </c>
      <c r="AA917" s="1" t="s">
        <v>62</v>
      </c>
      <c r="AB917" s="1" t="s">
        <v>173</v>
      </c>
      <c r="AC917" s="1" t="s">
        <v>73</v>
      </c>
      <c r="AD917" t="s">
        <v>850</v>
      </c>
    </row>
    <row r="918" spans="1:30" x14ac:dyDescent="0.25">
      <c r="A918">
        <v>32</v>
      </c>
      <c r="B918" s="1" t="s">
        <v>181</v>
      </c>
      <c r="C918" s="1" t="s">
        <v>369</v>
      </c>
      <c r="D918" s="1" t="s">
        <v>242</v>
      </c>
      <c r="E918" s="1" t="s">
        <v>32</v>
      </c>
      <c r="F918" s="1" t="s">
        <v>32</v>
      </c>
      <c r="G918" s="1" t="s">
        <v>204</v>
      </c>
      <c r="H918" s="1" t="s">
        <v>205</v>
      </c>
      <c r="I918" s="1" t="s">
        <v>191</v>
      </c>
      <c r="J918" s="1" t="s">
        <v>192</v>
      </c>
      <c r="K918">
        <v>99</v>
      </c>
      <c r="L918" s="1" t="s">
        <v>205</v>
      </c>
      <c r="M918" s="1" t="s">
        <v>38</v>
      </c>
      <c r="N918" t="s">
        <v>39</v>
      </c>
      <c r="O918" t="s">
        <v>39</v>
      </c>
      <c r="P918">
        <v>3500</v>
      </c>
      <c r="Q918">
        <v>0</v>
      </c>
      <c r="R918">
        <v>1.080215611814346</v>
      </c>
      <c r="S918">
        <v>0</v>
      </c>
      <c r="T918" s="1" t="s">
        <v>194</v>
      </c>
      <c r="U918">
        <v>0</v>
      </c>
      <c r="V918">
        <v>0</v>
      </c>
      <c r="W918">
        <v>0.94929120257130117</v>
      </c>
      <c r="X918">
        <v>0</v>
      </c>
      <c r="Y918" t="b">
        <v>0</v>
      </c>
      <c r="Z918" t="b">
        <v>0</v>
      </c>
      <c r="AA918" s="1" t="s">
        <v>66</v>
      </c>
      <c r="AB918" s="1" t="s">
        <v>66</v>
      </c>
      <c r="AC918" s="1" t="s">
        <v>73</v>
      </c>
      <c r="AD918" t="s">
        <v>66</v>
      </c>
    </row>
    <row r="919" spans="1:30" x14ac:dyDescent="0.25">
      <c r="A919">
        <v>32</v>
      </c>
      <c r="B919" s="1" t="s">
        <v>181</v>
      </c>
      <c r="C919" s="1" t="s">
        <v>182</v>
      </c>
      <c r="D919" s="1" t="s">
        <v>183</v>
      </c>
      <c r="E919" s="1" t="s">
        <v>32</v>
      </c>
      <c r="F919" s="1" t="s">
        <v>32</v>
      </c>
      <c r="G919" s="1" t="s">
        <v>204</v>
      </c>
      <c r="H919" s="1" t="s">
        <v>205</v>
      </c>
      <c r="I919" s="1" t="s">
        <v>191</v>
      </c>
      <c r="J919" s="1" t="s">
        <v>192</v>
      </c>
      <c r="K919">
        <v>99</v>
      </c>
      <c r="L919" s="1" t="s">
        <v>205</v>
      </c>
      <c r="M919" s="1" t="s">
        <v>38</v>
      </c>
      <c r="N919" t="s">
        <v>39</v>
      </c>
      <c r="O919" t="s">
        <v>39</v>
      </c>
      <c r="P919">
        <v>6500</v>
      </c>
      <c r="Q919">
        <v>0</v>
      </c>
      <c r="R919">
        <v>1.0422144716293598</v>
      </c>
      <c r="S919">
        <v>0</v>
      </c>
      <c r="T919" s="1" t="s">
        <v>194</v>
      </c>
      <c r="U919">
        <v>0</v>
      </c>
      <c r="V919">
        <v>0</v>
      </c>
      <c r="W919">
        <v>0.94901982975681953</v>
      </c>
      <c r="X919">
        <v>0</v>
      </c>
      <c r="Y919" t="b">
        <v>0</v>
      </c>
      <c r="Z919" t="b">
        <v>0</v>
      </c>
      <c r="AA919" s="1" t="s">
        <v>66</v>
      </c>
      <c r="AB919" s="1" t="s">
        <v>66</v>
      </c>
      <c r="AC919" s="1" t="s">
        <v>73</v>
      </c>
      <c r="AD919" t="s">
        <v>66</v>
      </c>
    </row>
    <row r="920" spans="1:30" x14ac:dyDescent="0.25">
      <c r="A920">
        <v>32</v>
      </c>
      <c r="B920" s="1" t="s">
        <v>181</v>
      </c>
      <c r="C920" s="1" t="s">
        <v>370</v>
      </c>
      <c r="D920" s="1" t="s">
        <v>303</v>
      </c>
      <c r="E920" s="1" t="s">
        <v>32</v>
      </c>
      <c r="F920" s="1" t="s">
        <v>32</v>
      </c>
      <c r="G920" s="1" t="s">
        <v>204</v>
      </c>
      <c r="H920" s="1" t="s">
        <v>205</v>
      </c>
      <c r="I920" s="1" t="s">
        <v>191</v>
      </c>
      <c r="J920" s="1" t="s">
        <v>192</v>
      </c>
      <c r="K920">
        <v>99</v>
      </c>
      <c r="L920" s="1" t="s">
        <v>205</v>
      </c>
      <c r="M920" s="1" t="s">
        <v>38</v>
      </c>
      <c r="N920" t="s">
        <v>39</v>
      </c>
      <c r="O920" t="s">
        <v>39</v>
      </c>
      <c r="P920">
        <v>8500</v>
      </c>
      <c r="Q920">
        <v>0</v>
      </c>
      <c r="R920">
        <v>1.0248307692307692</v>
      </c>
      <c r="S920">
        <v>0</v>
      </c>
      <c r="T920" s="1" t="s">
        <v>194</v>
      </c>
      <c r="U920">
        <v>0</v>
      </c>
      <c r="V920">
        <v>0</v>
      </c>
      <c r="W920">
        <v>0.95061315665506707</v>
      </c>
      <c r="X920">
        <v>0</v>
      </c>
      <c r="Y920" t="b">
        <v>0</v>
      </c>
      <c r="Z920" t="b">
        <v>0</v>
      </c>
      <c r="AA920" s="1" t="s">
        <v>66</v>
      </c>
      <c r="AB920" s="1" t="s">
        <v>66</v>
      </c>
      <c r="AC920" s="1" t="s">
        <v>73</v>
      </c>
      <c r="AD920" t="s">
        <v>66</v>
      </c>
    </row>
    <row r="921" spans="1:30" x14ac:dyDescent="0.25">
      <c r="A921">
        <v>32</v>
      </c>
      <c r="B921" s="1" t="s">
        <v>181</v>
      </c>
      <c r="C921" s="1" t="s">
        <v>371</v>
      </c>
      <c r="D921" s="1" t="s">
        <v>101</v>
      </c>
      <c r="E921" s="1" t="s">
        <v>32</v>
      </c>
      <c r="F921" s="1" t="s">
        <v>32</v>
      </c>
      <c r="G921" s="1" t="s">
        <v>204</v>
      </c>
      <c r="H921" s="1" t="s">
        <v>205</v>
      </c>
      <c r="I921" s="1" t="s">
        <v>191</v>
      </c>
      <c r="J921" s="1" t="s">
        <v>192</v>
      </c>
      <c r="K921">
        <v>99</v>
      </c>
      <c r="L921" s="1" t="s">
        <v>205</v>
      </c>
      <c r="M921" s="1" t="s">
        <v>38</v>
      </c>
      <c r="N921" t="s">
        <v>39</v>
      </c>
      <c r="O921" t="s">
        <v>39</v>
      </c>
      <c r="P921">
        <v>18500</v>
      </c>
      <c r="Q921">
        <v>0</v>
      </c>
      <c r="R921">
        <v>1.0202500519930675</v>
      </c>
      <c r="S921">
        <v>0</v>
      </c>
      <c r="T921" s="1" t="s">
        <v>194</v>
      </c>
      <c r="U921">
        <v>0</v>
      </c>
      <c r="V921">
        <v>0</v>
      </c>
      <c r="W921">
        <v>0.95024381730531704</v>
      </c>
      <c r="X921">
        <v>0</v>
      </c>
      <c r="Y921" t="b">
        <v>0</v>
      </c>
      <c r="Z921" t="b">
        <v>0</v>
      </c>
      <c r="AA921" s="1" t="s">
        <v>66</v>
      </c>
      <c r="AB921" s="1" t="s">
        <v>66</v>
      </c>
      <c r="AC921" s="1" t="s">
        <v>73</v>
      </c>
      <c r="AD921" t="s">
        <v>66</v>
      </c>
    </row>
    <row r="922" spans="1:30" x14ac:dyDescent="0.25">
      <c r="A922">
        <v>33</v>
      </c>
      <c r="B922" s="1" t="s">
        <v>116</v>
      </c>
      <c r="C922" s="1" t="s">
        <v>117</v>
      </c>
      <c r="D922" s="1" t="s">
        <v>118</v>
      </c>
      <c r="E922" s="1" t="s">
        <v>32</v>
      </c>
      <c r="F922" s="1" t="s">
        <v>32</v>
      </c>
      <c r="G922" s="1" t="s">
        <v>204</v>
      </c>
      <c r="H922" s="1" t="s">
        <v>205</v>
      </c>
      <c r="I922" s="1" t="s">
        <v>191</v>
      </c>
      <c r="J922" s="1" t="s">
        <v>192</v>
      </c>
      <c r="K922">
        <v>99</v>
      </c>
      <c r="L922" s="1" t="s">
        <v>205</v>
      </c>
      <c r="M922" s="1" t="s">
        <v>38</v>
      </c>
      <c r="N922" t="s">
        <v>39</v>
      </c>
      <c r="O922" t="s">
        <v>39</v>
      </c>
      <c r="P922">
        <v>2500</v>
      </c>
      <c r="Q922">
        <v>0</v>
      </c>
      <c r="R922">
        <v>0.94422281481481474</v>
      </c>
      <c r="S922">
        <v>0</v>
      </c>
      <c r="T922" s="1" t="s">
        <v>194</v>
      </c>
      <c r="U922">
        <v>0</v>
      </c>
      <c r="V922">
        <v>0</v>
      </c>
      <c r="W922">
        <v>0.93904067084522547</v>
      </c>
      <c r="X922">
        <v>0</v>
      </c>
      <c r="Y922" t="b">
        <v>1</v>
      </c>
      <c r="Z922" t="b">
        <v>0</v>
      </c>
      <c r="AA922" s="1" t="s">
        <v>66</v>
      </c>
      <c r="AB922" s="1" t="s">
        <v>66</v>
      </c>
      <c r="AC922" s="1" t="s">
        <v>73</v>
      </c>
      <c r="AD922" t="s">
        <v>66</v>
      </c>
    </row>
    <row r="923" spans="1:30" x14ac:dyDescent="0.25">
      <c r="A923">
        <v>33</v>
      </c>
      <c r="B923" s="1" t="s">
        <v>116</v>
      </c>
      <c r="C923" s="1" t="s">
        <v>372</v>
      </c>
      <c r="D923" s="1" t="s">
        <v>71</v>
      </c>
      <c r="E923" s="1" t="s">
        <v>32</v>
      </c>
      <c r="F923" s="1" t="s">
        <v>32</v>
      </c>
      <c r="G923" s="1" t="s">
        <v>204</v>
      </c>
      <c r="H923" s="1" t="s">
        <v>205</v>
      </c>
      <c r="I923" s="1" t="s">
        <v>191</v>
      </c>
      <c r="J923" s="1" t="s">
        <v>192</v>
      </c>
      <c r="K923">
        <v>99</v>
      </c>
      <c r="L923" s="1" t="s">
        <v>205</v>
      </c>
      <c r="M923" s="1" t="s">
        <v>38</v>
      </c>
      <c r="N923" t="s">
        <v>39</v>
      </c>
      <c r="O923" t="s">
        <v>39</v>
      </c>
      <c r="P923">
        <v>2500</v>
      </c>
      <c r="Q923">
        <v>0</v>
      </c>
      <c r="R923">
        <v>0.89676747967479675</v>
      </c>
      <c r="S923">
        <v>0</v>
      </c>
      <c r="T923" s="1" t="s">
        <v>194</v>
      </c>
      <c r="U923">
        <v>0</v>
      </c>
      <c r="V923">
        <v>0</v>
      </c>
      <c r="W923">
        <v>0.94284956634250938</v>
      </c>
      <c r="X923">
        <v>0</v>
      </c>
      <c r="Y923" t="b">
        <v>1</v>
      </c>
      <c r="Z923" t="b">
        <v>0</v>
      </c>
      <c r="AA923" s="1" t="s">
        <v>66</v>
      </c>
      <c r="AB923" s="1" t="s">
        <v>66</v>
      </c>
      <c r="AC923" s="1" t="s">
        <v>73</v>
      </c>
      <c r="AD923" t="s">
        <v>66</v>
      </c>
    </row>
    <row r="924" spans="1:30" x14ac:dyDescent="0.25">
      <c r="A924">
        <v>33</v>
      </c>
      <c r="B924" s="1" t="s">
        <v>116</v>
      </c>
      <c r="C924" s="1" t="s">
        <v>373</v>
      </c>
      <c r="D924" s="1" t="s">
        <v>101</v>
      </c>
      <c r="E924" s="1" t="s">
        <v>32</v>
      </c>
      <c r="F924" s="1" t="s">
        <v>32</v>
      </c>
      <c r="G924" s="1" t="s">
        <v>204</v>
      </c>
      <c r="H924" s="1" t="s">
        <v>205</v>
      </c>
      <c r="I924" s="1" t="s">
        <v>191</v>
      </c>
      <c r="J924" s="1" t="s">
        <v>192</v>
      </c>
      <c r="K924">
        <v>99</v>
      </c>
      <c r="L924" s="1" t="s">
        <v>205</v>
      </c>
      <c r="M924" s="1" t="s">
        <v>38</v>
      </c>
      <c r="N924" t="s">
        <v>39</v>
      </c>
      <c r="O924" t="s">
        <v>39</v>
      </c>
      <c r="P924">
        <v>46500</v>
      </c>
      <c r="Q924">
        <v>0</v>
      </c>
      <c r="R924">
        <v>0.85413813570754082</v>
      </c>
      <c r="S924">
        <v>0</v>
      </c>
      <c r="T924" s="1" t="s">
        <v>194</v>
      </c>
      <c r="U924">
        <v>0</v>
      </c>
      <c r="V924">
        <v>0</v>
      </c>
      <c r="W924">
        <v>0.94543361577378848</v>
      </c>
      <c r="X924">
        <v>0</v>
      </c>
      <c r="Y924" t="b">
        <v>1</v>
      </c>
      <c r="Z924" t="b">
        <v>0</v>
      </c>
      <c r="AA924" s="1" t="s">
        <v>66</v>
      </c>
      <c r="AB924" s="1" t="s">
        <v>66</v>
      </c>
      <c r="AC924" s="1" t="s">
        <v>73</v>
      </c>
      <c r="AD924" t="s">
        <v>66</v>
      </c>
    </row>
    <row r="925" spans="1:30" x14ac:dyDescent="0.25">
      <c r="A925">
        <v>34</v>
      </c>
      <c r="B925" s="1" t="s">
        <v>374</v>
      </c>
      <c r="C925" s="1" t="s">
        <v>375</v>
      </c>
      <c r="D925" s="1" t="s">
        <v>376</v>
      </c>
      <c r="E925" s="1" t="s">
        <v>32</v>
      </c>
      <c r="F925" s="1" t="s">
        <v>32</v>
      </c>
      <c r="G925" s="1" t="s">
        <v>204</v>
      </c>
      <c r="H925" s="1" t="s">
        <v>205</v>
      </c>
      <c r="I925" s="1" t="s">
        <v>191</v>
      </c>
      <c r="J925" s="1" t="s">
        <v>192</v>
      </c>
      <c r="K925">
        <v>99</v>
      </c>
      <c r="L925" s="1" t="s">
        <v>205</v>
      </c>
      <c r="M925" s="1" t="s">
        <v>38</v>
      </c>
      <c r="N925" t="s">
        <v>39</v>
      </c>
      <c r="O925" t="s">
        <v>39</v>
      </c>
      <c r="P925">
        <v>6000</v>
      </c>
      <c r="Q925">
        <v>0</v>
      </c>
      <c r="R925">
        <v>1.449142338494394</v>
      </c>
      <c r="S925">
        <v>0</v>
      </c>
      <c r="T925" s="1" t="s">
        <v>194</v>
      </c>
      <c r="U925">
        <v>0</v>
      </c>
      <c r="V925">
        <v>0</v>
      </c>
      <c r="W925">
        <v>0.95640083295336664</v>
      </c>
      <c r="X925">
        <v>0</v>
      </c>
      <c r="Y925" t="b">
        <v>1</v>
      </c>
      <c r="Z925" t="b">
        <v>0</v>
      </c>
      <c r="AA925" s="1" t="s">
        <v>66</v>
      </c>
      <c r="AB925" s="1" t="s">
        <v>66</v>
      </c>
      <c r="AC925" s="1" t="s">
        <v>73</v>
      </c>
      <c r="AD925" t="s">
        <v>66</v>
      </c>
    </row>
    <row r="926" spans="1:30" x14ac:dyDescent="0.25">
      <c r="A926">
        <v>34</v>
      </c>
      <c r="B926" s="1" t="s">
        <v>374</v>
      </c>
      <c r="C926" s="1" t="s">
        <v>377</v>
      </c>
      <c r="D926" s="1" t="s">
        <v>105</v>
      </c>
      <c r="E926" s="1" t="s">
        <v>32</v>
      </c>
      <c r="F926" s="1" t="s">
        <v>32</v>
      </c>
      <c r="G926" s="1" t="s">
        <v>204</v>
      </c>
      <c r="H926" s="1" t="s">
        <v>205</v>
      </c>
      <c r="I926" s="1" t="s">
        <v>191</v>
      </c>
      <c r="J926" s="1" t="s">
        <v>192</v>
      </c>
      <c r="K926">
        <v>99</v>
      </c>
      <c r="L926" s="1" t="s">
        <v>205</v>
      </c>
      <c r="M926" s="1" t="s">
        <v>38</v>
      </c>
      <c r="N926" t="s">
        <v>39</v>
      </c>
      <c r="O926" t="s">
        <v>39</v>
      </c>
      <c r="P926">
        <v>21500</v>
      </c>
      <c r="Q926">
        <v>0</v>
      </c>
      <c r="R926">
        <v>1.4210537105613985</v>
      </c>
      <c r="S926">
        <v>0</v>
      </c>
      <c r="T926" s="1" t="s">
        <v>194</v>
      </c>
      <c r="U926">
        <v>0</v>
      </c>
      <c r="V926">
        <v>0</v>
      </c>
      <c r="W926">
        <v>0.95839587616008814</v>
      </c>
      <c r="X926">
        <v>0</v>
      </c>
      <c r="Y926" t="b">
        <v>1</v>
      </c>
      <c r="Z926" t="b">
        <v>0</v>
      </c>
      <c r="AA926" s="1" t="s">
        <v>66</v>
      </c>
      <c r="AB926" s="1" t="s">
        <v>66</v>
      </c>
      <c r="AC926" s="1" t="s">
        <v>73</v>
      </c>
      <c r="AD926" t="s">
        <v>66</v>
      </c>
    </row>
    <row r="927" spans="1:30" x14ac:dyDescent="0.25">
      <c r="A927">
        <v>35</v>
      </c>
      <c r="B927" s="1" t="s">
        <v>97</v>
      </c>
      <c r="C927" s="1" t="s">
        <v>98</v>
      </c>
      <c r="D927" s="1" t="s">
        <v>44</v>
      </c>
      <c r="E927" s="1" t="s">
        <v>32</v>
      </c>
      <c r="F927" s="1" t="s">
        <v>32</v>
      </c>
      <c r="G927" s="1" t="s">
        <v>204</v>
      </c>
      <c r="H927" s="1" t="s">
        <v>205</v>
      </c>
      <c r="I927" s="1" t="s">
        <v>191</v>
      </c>
      <c r="J927" s="1" t="s">
        <v>192</v>
      </c>
      <c r="K927">
        <v>99</v>
      </c>
      <c r="L927" s="1" t="s">
        <v>205</v>
      </c>
      <c r="M927" s="1" t="s">
        <v>38</v>
      </c>
      <c r="N927" t="s">
        <v>39</v>
      </c>
      <c r="O927" t="s">
        <v>39</v>
      </c>
      <c r="P927">
        <v>50000</v>
      </c>
      <c r="Q927">
        <v>0</v>
      </c>
      <c r="R927">
        <v>0.61178098484848487</v>
      </c>
      <c r="S927">
        <v>0</v>
      </c>
      <c r="T927" s="1" t="s">
        <v>194</v>
      </c>
      <c r="U927">
        <v>0</v>
      </c>
      <c r="V927">
        <v>0</v>
      </c>
      <c r="W927">
        <v>0.93733013234450313</v>
      </c>
      <c r="X927">
        <v>0</v>
      </c>
      <c r="Y927" t="b">
        <v>0</v>
      </c>
      <c r="Z927" t="b">
        <v>1</v>
      </c>
      <c r="AA927" s="1" t="s">
        <v>66</v>
      </c>
      <c r="AB927" s="1" t="s">
        <v>66</v>
      </c>
      <c r="AC927" s="1" t="s">
        <v>73</v>
      </c>
      <c r="AD927" t="s">
        <v>66</v>
      </c>
    </row>
    <row r="928" spans="1:30" x14ac:dyDescent="0.25">
      <c r="A928">
        <v>35</v>
      </c>
      <c r="B928" s="1" t="s">
        <v>97</v>
      </c>
      <c r="C928" s="1" t="s">
        <v>378</v>
      </c>
      <c r="D928" s="1" t="s">
        <v>379</v>
      </c>
      <c r="E928" s="1" t="s">
        <v>32</v>
      </c>
      <c r="F928" s="1" t="s">
        <v>32</v>
      </c>
      <c r="G928" s="1" t="s">
        <v>204</v>
      </c>
      <c r="H928" s="1" t="s">
        <v>205</v>
      </c>
      <c r="I928" s="1" t="s">
        <v>191</v>
      </c>
      <c r="J928" s="1" t="s">
        <v>192</v>
      </c>
      <c r="K928">
        <v>99</v>
      </c>
      <c r="L928" s="1" t="s">
        <v>205</v>
      </c>
      <c r="M928" s="1" t="s">
        <v>38</v>
      </c>
      <c r="N928" t="s">
        <v>39</v>
      </c>
      <c r="O928" t="s">
        <v>39</v>
      </c>
      <c r="P928">
        <v>10000</v>
      </c>
      <c r="Q928">
        <v>0</v>
      </c>
      <c r="R928">
        <v>0.61029060150375947</v>
      </c>
      <c r="S928">
        <v>0</v>
      </c>
      <c r="T928" s="1" t="s">
        <v>194</v>
      </c>
      <c r="U928">
        <v>0</v>
      </c>
      <c r="V928">
        <v>0</v>
      </c>
      <c r="W928">
        <v>0.93774376719779795</v>
      </c>
      <c r="X928">
        <v>0</v>
      </c>
      <c r="Y928" t="b">
        <v>0</v>
      </c>
      <c r="Z928" t="b">
        <v>1</v>
      </c>
      <c r="AA928" s="1" t="s">
        <v>66</v>
      </c>
      <c r="AB928" s="1" t="s">
        <v>66</v>
      </c>
      <c r="AC928" s="1" t="s">
        <v>73</v>
      </c>
      <c r="AD928" t="s">
        <v>66</v>
      </c>
    </row>
    <row r="929" spans="1:30" x14ac:dyDescent="0.25">
      <c r="A929">
        <v>35</v>
      </c>
      <c r="B929" s="1" t="s">
        <v>97</v>
      </c>
      <c r="C929" s="1" t="s">
        <v>380</v>
      </c>
      <c r="D929" s="1" t="s">
        <v>71</v>
      </c>
      <c r="E929" s="1" t="s">
        <v>32</v>
      </c>
      <c r="F929" s="1" t="s">
        <v>32</v>
      </c>
      <c r="G929" s="1" t="s">
        <v>204</v>
      </c>
      <c r="H929" s="1" t="s">
        <v>205</v>
      </c>
      <c r="I929" s="1" t="s">
        <v>191</v>
      </c>
      <c r="J929" s="1" t="s">
        <v>192</v>
      </c>
      <c r="K929">
        <v>99</v>
      </c>
      <c r="L929" s="1" t="s">
        <v>205</v>
      </c>
      <c r="M929" s="1" t="s">
        <v>38</v>
      </c>
      <c r="N929" t="s">
        <v>39</v>
      </c>
      <c r="O929" t="s">
        <v>39</v>
      </c>
      <c r="P929">
        <v>99000</v>
      </c>
      <c r="Q929">
        <v>0</v>
      </c>
      <c r="R929">
        <v>0.60947064336372847</v>
      </c>
      <c r="S929">
        <v>0</v>
      </c>
      <c r="T929" s="1" t="s">
        <v>194</v>
      </c>
      <c r="U929">
        <v>0</v>
      </c>
      <c r="V929">
        <v>0</v>
      </c>
      <c r="W929">
        <v>0.93783629482536257</v>
      </c>
      <c r="X929">
        <v>0</v>
      </c>
      <c r="Y929" t="b">
        <v>0</v>
      </c>
      <c r="Z929" t="b">
        <v>1</v>
      </c>
      <c r="AA929" s="1" t="s">
        <v>66</v>
      </c>
      <c r="AB929" s="1" t="s">
        <v>66</v>
      </c>
      <c r="AC929" s="1" t="s">
        <v>73</v>
      </c>
      <c r="AD929" t="s">
        <v>66</v>
      </c>
    </row>
    <row r="930" spans="1:30" x14ac:dyDescent="0.25">
      <c r="A930">
        <v>35</v>
      </c>
      <c r="B930" s="1" t="s">
        <v>97</v>
      </c>
      <c r="C930" s="1" t="s">
        <v>381</v>
      </c>
      <c r="D930" s="1" t="s">
        <v>105</v>
      </c>
      <c r="E930" s="1" t="s">
        <v>32</v>
      </c>
      <c r="F930" s="1" t="s">
        <v>32</v>
      </c>
      <c r="G930" s="1" t="s">
        <v>204</v>
      </c>
      <c r="H930" s="1" t="s">
        <v>205</v>
      </c>
      <c r="I930" s="1" t="s">
        <v>191</v>
      </c>
      <c r="J930" s="1" t="s">
        <v>192</v>
      </c>
      <c r="K930">
        <v>99</v>
      </c>
      <c r="L930" s="1" t="s">
        <v>205</v>
      </c>
      <c r="M930" s="1" t="s">
        <v>38</v>
      </c>
      <c r="N930" t="s">
        <v>39</v>
      </c>
      <c r="O930" t="s">
        <v>39</v>
      </c>
      <c r="P930">
        <v>30000</v>
      </c>
      <c r="Q930">
        <v>0</v>
      </c>
      <c r="R930">
        <v>0.61101110530168357</v>
      </c>
      <c r="S930">
        <v>0</v>
      </c>
      <c r="T930" s="1" t="s">
        <v>194</v>
      </c>
      <c r="U930">
        <v>0</v>
      </c>
      <c r="V930">
        <v>0</v>
      </c>
      <c r="W930">
        <v>0.93768701684070688</v>
      </c>
      <c r="X930">
        <v>0</v>
      </c>
      <c r="Y930" t="b">
        <v>0</v>
      </c>
      <c r="Z930" t="b">
        <v>1</v>
      </c>
      <c r="AA930" s="1" t="s">
        <v>66</v>
      </c>
      <c r="AB930" s="1" t="s">
        <v>66</v>
      </c>
      <c r="AC930" s="1" t="s">
        <v>73</v>
      </c>
      <c r="AD930" t="s">
        <v>66</v>
      </c>
    </row>
    <row r="931" spans="1:30" x14ac:dyDescent="0.25">
      <c r="A931">
        <v>36</v>
      </c>
      <c r="B931" s="1" t="s">
        <v>128</v>
      </c>
      <c r="C931" s="1" t="s">
        <v>140</v>
      </c>
      <c r="D931" s="1" t="s">
        <v>141</v>
      </c>
      <c r="E931" s="1" t="s">
        <v>32</v>
      </c>
      <c r="F931" s="1" t="s">
        <v>32</v>
      </c>
      <c r="G931" s="1" t="s">
        <v>204</v>
      </c>
      <c r="H931" s="1" t="s">
        <v>205</v>
      </c>
      <c r="I931" s="1" t="s">
        <v>191</v>
      </c>
      <c r="J931" s="1" t="s">
        <v>192</v>
      </c>
      <c r="K931">
        <v>99</v>
      </c>
      <c r="L931" s="1" t="s">
        <v>205</v>
      </c>
      <c r="M931" s="1" t="s">
        <v>38</v>
      </c>
      <c r="N931" t="s">
        <v>39</v>
      </c>
      <c r="O931" t="s">
        <v>39</v>
      </c>
      <c r="P931">
        <v>14000</v>
      </c>
      <c r="Q931">
        <v>0</v>
      </c>
      <c r="R931">
        <v>0.61699555675238993</v>
      </c>
      <c r="S931">
        <v>0</v>
      </c>
      <c r="T931" s="1" t="s">
        <v>194</v>
      </c>
      <c r="U931">
        <v>0</v>
      </c>
      <c r="V931">
        <v>0</v>
      </c>
      <c r="W931">
        <v>0.93616125644417425</v>
      </c>
      <c r="X931">
        <v>0</v>
      </c>
      <c r="Y931" t="b">
        <v>0</v>
      </c>
      <c r="Z931" t="b">
        <v>0</v>
      </c>
      <c r="AA931" s="1" t="s">
        <v>66</v>
      </c>
      <c r="AB931" s="1" t="s">
        <v>66</v>
      </c>
      <c r="AC931" s="1" t="s">
        <v>73</v>
      </c>
      <c r="AD931" t="s">
        <v>66</v>
      </c>
    </row>
    <row r="932" spans="1:30" x14ac:dyDescent="0.25">
      <c r="A932">
        <v>36</v>
      </c>
      <c r="B932" s="1" t="s">
        <v>128</v>
      </c>
      <c r="C932" s="1" t="s">
        <v>382</v>
      </c>
      <c r="D932" s="1" t="s">
        <v>329</v>
      </c>
      <c r="E932" s="1" t="s">
        <v>32</v>
      </c>
      <c r="F932" s="1" t="s">
        <v>32</v>
      </c>
      <c r="G932" s="1" t="s">
        <v>204</v>
      </c>
      <c r="H932" s="1" t="s">
        <v>205</v>
      </c>
      <c r="I932" s="1" t="s">
        <v>191</v>
      </c>
      <c r="J932" s="1" t="s">
        <v>192</v>
      </c>
      <c r="K932">
        <v>99</v>
      </c>
      <c r="L932" s="1" t="s">
        <v>205</v>
      </c>
      <c r="M932" s="1" t="s">
        <v>38</v>
      </c>
      <c r="N932" t="s">
        <v>39</v>
      </c>
      <c r="O932" t="s">
        <v>39</v>
      </c>
      <c r="P932">
        <v>10000</v>
      </c>
      <c r="Q932">
        <v>0</v>
      </c>
      <c r="R932">
        <v>0.62393232597184556</v>
      </c>
      <c r="S932">
        <v>0</v>
      </c>
      <c r="T932" s="1" t="s">
        <v>194</v>
      </c>
      <c r="U932">
        <v>0</v>
      </c>
      <c r="V932">
        <v>0</v>
      </c>
      <c r="W932">
        <v>0.93637719669657682</v>
      </c>
      <c r="X932">
        <v>0</v>
      </c>
      <c r="Y932" t="b">
        <v>0</v>
      </c>
      <c r="Z932" t="b">
        <v>0</v>
      </c>
      <c r="AA932" s="1" t="s">
        <v>66</v>
      </c>
      <c r="AB932" s="1" t="s">
        <v>66</v>
      </c>
      <c r="AC932" s="1" t="s">
        <v>73</v>
      </c>
      <c r="AD932" t="s">
        <v>66</v>
      </c>
    </row>
    <row r="933" spans="1:30" x14ac:dyDescent="0.25">
      <c r="A933">
        <v>36</v>
      </c>
      <c r="B933" s="1" t="s">
        <v>128</v>
      </c>
      <c r="C933" s="1" t="s">
        <v>129</v>
      </c>
      <c r="D933" s="1" t="s">
        <v>130</v>
      </c>
      <c r="E933" s="1" t="s">
        <v>32</v>
      </c>
      <c r="F933" s="1" t="s">
        <v>32</v>
      </c>
      <c r="G933" s="1" t="s">
        <v>204</v>
      </c>
      <c r="H933" s="1" t="s">
        <v>205</v>
      </c>
      <c r="I933" s="1" t="s">
        <v>191</v>
      </c>
      <c r="J933" s="1" t="s">
        <v>192</v>
      </c>
      <c r="K933">
        <v>99</v>
      </c>
      <c r="L933" s="1" t="s">
        <v>205</v>
      </c>
      <c r="M933" s="1" t="s">
        <v>38</v>
      </c>
      <c r="N933" t="s">
        <v>39</v>
      </c>
      <c r="O933" t="s">
        <v>39</v>
      </c>
      <c r="P933">
        <v>7500</v>
      </c>
      <c r="Q933">
        <v>0</v>
      </c>
      <c r="R933">
        <v>0.62779656211235157</v>
      </c>
      <c r="S933">
        <v>0</v>
      </c>
      <c r="T933" s="1" t="s">
        <v>194</v>
      </c>
      <c r="U933">
        <v>0</v>
      </c>
      <c r="V933">
        <v>0</v>
      </c>
      <c r="W933">
        <v>0.93468076749227269</v>
      </c>
      <c r="X933">
        <v>0</v>
      </c>
      <c r="Y933" t="b">
        <v>0</v>
      </c>
      <c r="Z933" t="b">
        <v>0</v>
      </c>
      <c r="AA933" s="1" t="s">
        <v>66</v>
      </c>
      <c r="AB933" s="1" t="s">
        <v>66</v>
      </c>
      <c r="AC933" s="1" t="s">
        <v>73</v>
      </c>
      <c r="AD933" t="s">
        <v>66</v>
      </c>
    </row>
    <row r="934" spans="1:30" x14ac:dyDescent="0.25">
      <c r="A934">
        <v>36</v>
      </c>
      <c r="B934" s="1" t="s">
        <v>128</v>
      </c>
      <c r="C934" s="1" t="s">
        <v>383</v>
      </c>
      <c r="D934" s="1" t="s">
        <v>105</v>
      </c>
      <c r="E934" s="1" t="s">
        <v>32</v>
      </c>
      <c r="F934" s="1" t="s">
        <v>32</v>
      </c>
      <c r="G934" s="1" t="s">
        <v>204</v>
      </c>
      <c r="H934" s="1" t="s">
        <v>205</v>
      </c>
      <c r="I934" s="1" t="s">
        <v>191</v>
      </c>
      <c r="J934" s="1" t="s">
        <v>192</v>
      </c>
      <c r="K934">
        <v>99</v>
      </c>
      <c r="L934" s="1" t="s">
        <v>205</v>
      </c>
      <c r="M934" s="1" t="s">
        <v>38</v>
      </c>
      <c r="N934" t="s">
        <v>39</v>
      </c>
      <c r="O934" t="s">
        <v>39</v>
      </c>
      <c r="P934">
        <v>70500</v>
      </c>
      <c r="Q934">
        <v>0</v>
      </c>
      <c r="R934">
        <v>0.61161841435877295</v>
      </c>
      <c r="S934">
        <v>0</v>
      </c>
      <c r="T934" s="1" t="s">
        <v>194</v>
      </c>
      <c r="U934">
        <v>0</v>
      </c>
      <c r="V934">
        <v>0</v>
      </c>
      <c r="W934">
        <v>0.93742058575417186</v>
      </c>
      <c r="X934">
        <v>0</v>
      </c>
      <c r="Y934" t="b">
        <v>0</v>
      </c>
      <c r="Z934" t="b">
        <v>0</v>
      </c>
      <c r="AA934" s="1" t="s">
        <v>66</v>
      </c>
      <c r="AB934" s="1" t="s">
        <v>66</v>
      </c>
      <c r="AC934" s="1" t="s">
        <v>73</v>
      </c>
      <c r="AD934" t="s">
        <v>66</v>
      </c>
    </row>
    <row r="935" spans="1:30" x14ac:dyDescent="0.25">
      <c r="A935">
        <v>37</v>
      </c>
      <c r="B935" s="1" t="s">
        <v>384</v>
      </c>
      <c r="C935" s="1" t="s">
        <v>385</v>
      </c>
      <c r="D935" s="1" t="s">
        <v>242</v>
      </c>
      <c r="E935" s="1" t="s">
        <v>32</v>
      </c>
      <c r="F935" s="1" t="s">
        <v>32</v>
      </c>
      <c r="G935" s="1" t="s">
        <v>204</v>
      </c>
      <c r="H935" s="1" t="s">
        <v>205</v>
      </c>
      <c r="I935" s="1" t="s">
        <v>191</v>
      </c>
      <c r="J935" s="1" t="s">
        <v>192</v>
      </c>
      <c r="K935">
        <v>99</v>
      </c>
      <c r="L935" s="1" t="s">
        <v>205</v>
      </c>
      <c r="M935" s="1" t="s">
        <v>38</v>
      </c>
      <c r="N935" t="s">
        <v>39</v>
      </c>
      <c r="O935" t="s">
        <v>39</v>
      </c>
      <c r="P935">
        <v>51500</v>
      </c>
      <c r="Q935">
        <v>0</v>
      </c>
      <c r="R935">
        <v>0.6915223100303951</v>
      </c>
      <c r="S935">
        <v>0</v>
      </c>
      <c r="T935" s="1" t="s">
        <v>194</v>
      </c>
      <c r="U935">
        <v>0</v>
      </c>
      <c r="V935">
        <v>1</v>
      </c>
      <c r="W935">
        <v>0.94034258164674744</v>
      </c>
      <c r="X935">
        <v>0</v>
      </c>
      <c r="Y935" t="b">
        <v>0</v>
      </c>
      <c r="Z935" t="b">
        <v>0</v>
      </c>
      <c r="AA935" s="1" t="s">
        <v>66</v>
      </c>
      <c r="AB935" s="1" t="s">
        <v>66</v>
      </c>
      <c r="AC935" s="1" t="s">
        <v>42</v>
      </c>
      <c r="AD935" t="s">
        <v>66</v>
      </c>
    </row>
    <row r="936" spans="1:30" x14ac:dyDescent="0.25">
      <c r="A936">
        <v>37</v>
      </c>
      <c r="B936" s="1" t="s">
        <v>384</v>
      </c>
      <c r="C936" s="1" t="s">
        <v>386</v>
      </c>
      <c r="D936" s="1" t="s">
        <v>387</v>
      </c>
      <c r="E936" s="1" t="s">
        <v>32</v>
      </c>
      <c r="F936" s="1" t="s">
        <v>32</v>
      </c>
      <c r="G936" s="1" t="s">
        <v>204</v>
      </c>
      <c r="H936" s="1" t="s">
        <v>205</v>
      </c>
      <c r="I936" s="1" t="s">
        <v>191</v>
      </c>
      <c r="J936" s="1" t="s">
        <v>192</v>
      </c>
      <c r="K936">
        <v>99</v>
      </c>
      <c r="L936" s="1" t="s">
        <v>205</v>
      </c>
      <c r="M936" s="1" t="s">
        <v>38</v>
      </c>
      <c r="N936" t="s">
        <v>39</v>
      </c>
      <c r="O936" t="s">
        <v>39</v>
      </c>
      <c r="P936">
        <v>2000</v>
      </c>
      <c r="Q936">
        <v>0</v>
      </c>
      <c r="R936">
        <v>0.75154405594405604</v>
      </c>
      <c r="S936">
        <v>0</v>
      </c>
      <c r="T936" s="1" t="s">
        <v>194</v>
      </c>
      <c r="U936">
        <v>0</v>
      </c>
      <c r="V936">
        <v>1</v>
      </c>
      <c r="W936">
        <v>0.94011277961343198</v>
      </c>
      <c r="X936">
        <v>0</v>
      </c>
      <c r="Y936" t="b">
        <v>0</v>
      </c>
      <c r="Z936" t="b">
        <v>0</v>
      </c>
      <c r="AA936" s="1" t="s">
        <v>66</v>
      </c>
      <c r="AB936" s="1" t="s">
        <v>66</v>
      </c>
      <c r="AC936" s="1" t="s">
        <v>42</v>
      </c>
      <c r="AD936" t="s">
        <v>66</v>
      </c>
    </row>
    <row r="937" spans="1:30" x14ac:dyDescent="0.25">
      <c r="A937">
        <v>37</v>
      </c>
      <c r="B937" s="1" t="s">
        <v>384</v>
      </c>
      <c r="C937" s="1" t="s">
        <v>388</v>
      </c>
      <c r="D937" s="1" t="s">
        <v>101</v>
      </c>
      <c r="E937" s="1" t="s">
        <v>32</v>
      </c>
      <c r="F937" s="1" t="s">
        <v>32</v>
      </c>
      <c r="G937" s="1" t="s">
        <v>204</v>
      </c>
      <c r="H937" s="1" t="s">
        <v>205</v>
      </c>
      <c r="I937" s="1" t="s">
        <v>191</v>
      </c>
      <c r="J937" s="1" t="s">
        <v>192</v>
      </c>
      <c r="K937">
        <v>99</v>
      </c>
      <c r="L937" s="1" t="s">
        <v>205</v>
      </c>
      <c r="M937" s="1" t="s">
        <v>38</v>
      </c>
      <c r="N937" t="s">
        <v>39</v>
      </c>
      <c r="O937" t="s">
        <v>39</v>
      </c>
      <c r="P937">
        <v>61000</v>
      </c>
      <c r="Q937">
        <v>0</v>
      </c>
      <c r="R937">
        <v>0.69174982492276005</v>
      </c>
      <c r="S937">
        <v>0</v>
      </c>
      <c r="T937" s="1" t="s">
        <v>194</v>
      </c>
      <c r="U937">
        <v>0</v>
      </c>
      <c r="V937">
        <v>1</v>
      </c>
      <c r="W937">
        <v>0.94034172309710606</v>
      </c>
      <c r="X937">
        <v>0</v>
      </c>
      <c r="Y937" t="b">
        <v>0</v>
      </c>
      <c r="Z937" t="b">
        <v>0</v>
      </c>
      <c r="AA937" s="1" t="s">
        <v>66</v>
      </c>
      <c r="AB937" s="1" t="s">
        <v>66</v>
      </c>
      <c r="AC937" s="1" t="s">
        <v>42</v>
      </c>
      <c r="AD937" t="s">
        <v>66</v>
      </c>
    </row>
    <row r="938" spans="1:30" x14ac:dyDescent="0.25">
      <c r="A938">
        <v>38</v>
      </c>
      <c r="B938" s="1" t="s">
        <v>389</v>
      </c>
      <c r="C938" s="1" t="s">
        <v>390</v>
      </c>
      <c r="D938" s="1" t="s">
        <v>105</v>
      </c>
      <c r="E938" s="1" t="s">
        <v>32</v>
      </c>
      <c r="F938" s="1" t="s">
        <v>32</v>
      </c>
      <c r="G938" s="1" t="s">
        <v>204</v>
      </c>
      <c r="H938" s="1" t="s">
        <v>205</v>
      </c>
      <c r="I938" s="1" t="s">
        <v>191</v>
      </c>
      <c r="J938" s="1" t="s">
        <v>192</v>
      </c>
      <c r="K938">
        <v>99</v>
      </c>
      <c r="L938" s="1" t="s">
        <v>205</v>
      </c>
      <c r="M938" s="1" t="s">
        <v>38</v>
      </c>
      <c r="N938" t="s">
        <v>39</v>
      </c>
      <c r="O938" t="s">
        <v>39</v>
      </c>
      <c r="P938">
        <v>39000</v>
      </c>
      <c r="Q938">
        <v>0</v>
      </c>
      <c r="R938">
        <v>0.772101308405169</v>
      </c>
      <c r="S938">
        <v>0</v>
      </c>
      <c r="T938" s="1" t="s">
        <v>194</v>
      </c>
      <c r="U938">
        <v>0</v>
      </c>
      <c r="V938">
        <v>0</v>
      </c>
      <c r="W938">
        <v>0.94341557945786936</v>
      </c>
      <c r="X938">
        <v>0</v>
      </c>
      <c r="Y938" t="b">
        <v>1</v>
      </c>
      <c r="Z938" t="b">
        <v>0</v>
      </c>
      <c r="AA938" s="1" t="s">
        <v>66</v>
      </c>
      <c r="AB938" s="1" t="s">
        <v>66</v>
      </c>
      <c r="AC938" s="1" t="s">
        <v>73</v>
      </c>
      <c r="AD938" t="s">
        <v>66</v>
      </c>
    </row>
    <row r="939" spans="1:30" x14ac:dyDescent="0.25">
      <c r="A939">
        <v>39</v>
      </c>
      <c r="B939" s="1" t="s">
        <v>151</v>
      </c>
      <c r="C939" s="1" t="s">
        <v>391</v>
      </c>
      <c r="D939" s="1" t="s">
        <v>114</v>
      </c>
      <c r="E939" s="1" t="s">
        <v>32</v>
      </c>
      <c r="F939" s="1" t="s">
        <v>32</v>
      </c>
      <c r="G939" s="1" t="s">
        <v>204</v>
      </c>
      <c r="H939" s="1" t="s">
        <v>205</v>
      </c>
      <c r="I939" s="1" t="s">
        <v>191</v>
      </c>
      <c r="J939" s="1" t="s">
        <v>192</v>
      </c>
      <c r="K939">
        <v>99</v>
      </c>
      <c r="L939" s="1" t="s">
        <v>205</v>
      </c>
      <c r="M939" s="1" t="s">
        <v>38</v>
      </c>
      <c r="N939" t="s">
        <v>39</v>
      </c>
      <c r="O939" t="s">
        <v>39</v>
      </c>
      <c r="P939">
        <v>500</v>
      </c>
      <c r="Q939">
        <v>0</v>
      </c>
      <c r="R939">
        <v>1.04</v>
      </c>
      <c r="S939">
        <v>0</v>
      </c>
      <c r="T939" s="1" t="s">
        <v>194</v>
      </c>
      <c r="U939">
        <v>0</v>
      </c>
      <c r="V939">
        <v>0</v>
      </c>
      <c r="W939">
        <v>0.90196078431372551</v>
      </c>
      <c r="X939">
        <v>0</v>
      </c>
      <c r="Y939" t="b">
        <v>1</v>
      </c>
      <c r="Z939" t="b">
        <v>0</v>
      </c>
      <c r="AA939" s="1" t="s">
        <v>66</v>
      </c>
      <c r="AB939" s="1" t="s">
        <v>66</v>
      </c>
      <c r="AC939" s="1" t="s">
        <v>73</v>
      </c>
      <c r="AD939" t="s">
        <v>66</v>
      </c>
    </row>
    <row r="940" spans="1:30" x14ac:dyDescent="0.25">
      <c r="A940">
        <v>39</v>
      </c>
      <c r="B940" s="1" t="s">
        <v>151</v>
      </c>
      <c r="C940" s="1" t="s">
        <v>392</v>
      </c>
      <c r="D940" s="1" t="s">
        <v>393</v>
      </c>
      <c r="E940" s="1" t="s">
        <v>32</v>
      </c>
      <c r="F940" s="1" t="s">
        <v>32</v>
      </c>
      <c r="G940" s="1" t="s">
        <v>204</v>
      </c>
      <c r="H940" s="1" t="s">
        <v>205</v>
      </c>
      <c r="I940" s="1" t="s">
        <v>191</v>
      </c>
      <c r="J940" s="1" t="s">
        <v>192</v>
      </c>
      <c r="K940">
        <v>99</v>
      </c>
      <c r="L940" s="1" t="s">
        <v>205</v>
      </c>
      <c r="M940" s="1" t="s">
        <v>38</v>
      </c>
      <c r="N940" t="s">
        <v>39</v>
      </c>
      <c r="O940" t="s">
        <v>39</v>
      </c>
      <c r="P940">
        <v>1500</v>
      </c>
      <c r="Q940">
        <v>0</v>
      </c>
      <c r="R940">
        <v>0.78139534883720929</v>
      </c>
      <c r="S940">
        <v>0</v>
      </c>
      <c r="T940" s="1" t="s">
        <v>194</v>
      </c>
      <c r="U940">
        <v>0</v>
      </c>
      <c r="V940">
        <v>0</v>
      </c>
      <c r="W940">
        <v>0.92167101827676245</v>
      </c>
      <c r="X940">
        <v>0</v>
      </c>
      <c r="Y940" t="b">
        <v>1</v>
      </c>
      <c r="Z940" t="b">
        <v>0</v>
      </c>
      <c r="AA940" s="1" t="s">
        <v>66</v>
      </c>
      <c r="AB940" s="1" t="s">
        <v>66</v>
      </c>
      <c r="AC940" s="1" t="s">
        <v>73</v>
      </c>
      <c r="AD940" t="s">
        <v>66</v>
      </c>
    </row>
    <row r="941" spans="1:30" x14ac:dyDescent="0.25">
      <c r="A941">
        <v>39</v>
      </c>
      <c r="B941" s="1" t="s">
        <v>151</v>
      </c>
      <c r="C941" s="1" t="s">
        <v>152</v>
      </c>
      <c r="D941" s="1" t="s">
        <v>71</v>
      </c>
      <c r="E941" s="1" t="s">
        <v>32</v>
      </c>
      <c r="F941" s="1" t="s">
        <v>32</v>
      </c>
      <c r="G941" s="1" t="s">
        <v>204</v>
      </c>
      <c r="H941" s="1" t="s">
        <v>205</v>
      </c>
      <c r="I941" s="1" t="s">
        <v>191</v>
      </c>
      <c r="J941" s="1" t="s">
        <v>192</v>
      </c>
      <c r="K941">
        <v>99</v>
      </c>
      <c r="L941" s="1" t="s">
        <v>205</v>
      </c>
      <c r="M941" s="1" t="s">
        <v>38</v>
      </c>
      <c r="N941" t="s">
        <v>39</v>
      </c>
      <c r="O941" t="s">
        <v>39</v>
      </c>
      <c r="P941">
        <v>2000</v>
      </c>
      <c r="Q941">
        <v>0</v>
      </c>
      <c r="R941">
        <v>0.73098301987360081</v>
      </c>
      <c r="S941">
        <v>0</v>
      </c>
      <c r="T941" s="1" t="s">
        <v>194</v>
      </c>
      <c r="U941">
        <v>0</v>
      </c>
      <c r="V941">
        <v>0</v>
      </c>
      <c r="W941">
        <v>0.93401662780979189</v>
      </c>
      <c r="X941">
        <v>0</v>
      </c>
      <c r="Y941" t="b">
        <v>1</v>
      </c>
      <c r="Z941" t="b">
        <v>0</v>
      </c>
      <c r="AA941" s="1" t="s">
        <v>66</v>
      </c>
      <c r="AB941" s="1" t="s">
        <v>66</v>
      </c>
      <c r="AC941" s="1" t="s">
        <v>73</v>
      </c>
      <c r="AD941" t="s">
        <v>66</v>
      </c>
    </row>
    <row r="942" spans="1:30" x14ac:dyDescent="0.25">
      <c r="A942">
        <v>39</v>
      </c>
      <c r="B942" s="1" t="s">
        <v>151</v>
      </c>
      <c r="C942" s="1" t="s">
        <v>394</v>
      </c>
      <c r="D942" s="1" t="s">
        <v>303</v>
      </c>
      <c r="E942" s="1" t="s">
        <v>32</v>
      </c>
      <c r="F942" s="1" t="s">
        <v>32</v>
      </c>
      <c r="G942" s="1" t="s">
        <v>204</v>
      </c>
      <c r="H942" s="1" t="s">
        <v>205</v>
      </c>
      <c r="I942" s="1" t="s">
        <v>191</v>
      </c>
      <c r="J942" s="1" t="s">
        <v>192</v>
      </c>
      <c r="K942">
        <v>99</v>
      </c>
      <c r="L942" s="1" t="s">
        <v>205</v>
      </c>
      <c r="M942" s="1" t="s">
        <v>38</v>
      </c>
      <c r="N942" t="s">
        <v>39</v>
      </c>
      <c r="O942" t="s">
        <v>39</v>
      </c>
      <c r="P942">
        <v>8500</v>
      </c>
      <c r="Q942">
        <v>0</v>
      </c>
      <c r="R942">
        <v>0.53230769230769226</v>
      </c>
      <c r="S942">
        <v>0</v>
      </c>
      <c r="T942" s="1" t="s">
        <v>194</v>
      </c>
      <c r="U942">
        <v>0</v>
      </c>
      <c r="V942">
        <v>0</v>
      </c>
      <c r="W942">
        <v>0.93473895582329314</v>
      </c>
      <c r="X942">
        <v>0</v>
      </c>
      <c r="Y942" t="b">
        <v>1</v>
      </c>
      <c r="Z942" t="b">
        <v>0</v>
      </c>
      <c r="AA942" s="1" t="s">
        <v>66</v>
      </c>
      <c r="AB942" s="1" t="s">
        <v>66</v>
      </c>
      <c r="AC942" s="1" t="s">
        <v>73</v>
      </c>
      <c r="AD942" t="s">
        <v>66</v>
      </c>
    </row>
    <row r="943" spans="1:30" x14ac:dyDescent="0.25">
      <c r="A943">
        <v>39</v>
      </c>
      <c r="B943" s="1" t="s">
        <v>151</v>
      </c>
      <c r="C943" s="1" t="s">
        <v>395</v>
      </c>
      <c r="D943" s="1" t="s">
        <v>105</v>
      </c>
      <c r="E943" s="1" t="s">
        <v>32</v>
      </c>
      <c r="F943" s="1" t="s">
        <v>32</v>
      </c>
      <c r="G943" s="1" t="s">
        <v>204</v>
      </c>
      <c r="H943" s="1" t="s">
        <v>205</v>
      </c>
      <c r="I943" s="1" t="s">
        <v>191</v>
      </c>
      <c r="J943" s="1" t="s">
        <v>192</v>
      </c>
      <c r="K943">
        <v>99</v>
      </c>
      <c r="L943" s="1" t="s">
        <v>205</v>
      </c>
      <c r="M943" s="1" t="s">
        <v>38</v>
      </c>
      <c r="N943" t="s">
        <v>39</v>
      </c>
      <c r="O943" t="s">
        <v>39</v>
      </c>
      <c r="P943">
        <v>39000</v>
      </c>
      <c r="Q943">
        <v>0</v>
      </c>
      <c r="R943">
        <v>0.67533051677884692</v>
      </c>
      <c r="S943">
        <v>0</v>
      </c>
      <c r="T943" s="1" t="s">
        <v>194</v>
      </c>
      <c r="U943">
        <v>0</v>
      </c>
      <c r="V943">
        <v>0</v>
      </c>
      <c r="W943">
        <v>0.93959210286601913</v>
      </c>
      <c r="X943">
        <v>0</v>
      </c>
      <c r="Y943" t="b">
        <v>1</v>
      </c>
      <c r="Z943" t="b">
        <v>0</v>
      </c>
      <c r="AA943" s="1" t="s">
        <v>66</v>
      </c>
      <c r="AB943" s="1" t="s">
        <v>66</v>
      </c>
      <c r="AC943" s="1" t="s">
        <v>73</v>
      </c>
      <c r="AD943" t="s">
        <v>66</v>
      </c>
    </row>
    <row r="944" spans="1:30" x14ac:dyDescent="0.25">
      <c r="A944">
        <v>40</v>
      </c>
      <c r="B944" s="1" t="s">
        <v>103</v>
      </c>
      <c r="C944" s="1" t="s">
        <v>396</v>
      </c>
      <c r="D944" s="1" t="s">
        <v>376</v>
      </c>
      <c r="E944" s="1" t="s">
        <v>32</v>
      </c>
      <c r="F944" s="1" t="s">
        <v>32</v>
      </c>
      <c r="G944" s="1" t="s">
        <v>204</v>
      </c>
      <c r="H944" s="1" t="s">
        <v>205</v>
      </c>
      <c r="I944" s="1" t="s">
        <v>191</v>
      </c>
      <c r="J944" s="1" t="s">
        <v>192</v>
      </c>
      <c r="K944">
        <v>99</v>
      </c>
      <c r="L944" s="1" t="s">
        <v>205</v>
      </c>
      <c r="M944" s="1" t="s">
        <v>38</v>
      </c>
      <c r="N944" t="s">
        <v>39</v>
      </c>
      <c r="O944" t="s">
        <v>39</v>
      </c>
      <c r="P944">
        <v>93000</v>
      </c>
      <c r="Q944">
        <v>0</v>
      </c>
      <c r="R944">
        <v>0.85250058076715296</v>
      </c>
      <c r="S944">
        <v>0</v>
      </c>
      <c r="T944" s="1" t="s">
        <v>194</v>
      </c>
      <c r="U944">
        <v>0</v>
      </c>
      <c r="V944">
        <v>0</v>
      </c>
      <c r="W944">
        <v>0.94568353347031342</v>
      </c>
      <c r="X944">
        <v>0</v>
      </c>
      <c r="Y944" t="b">
        <v>0</v>
      </c>
      <c r="Z944" t="b">
        <v>0</v>
      </c>
      <c r="AA944" s="1" t="s">
        <v>66</v>
      </c>
      <c r="AB944" s="1" t="s">
        <v>66</v>
      </c>
      <c r="AC944" s="1" t="s">
        <v>73</v>
      </c>
      <c r="AD944" t="s">
        <v>66</v>
      </c>
    </row>
    <row r="945" spans="1:30" x14ac:dyDescent="0.25">
      <c r="A945">
        <v>40</v>
      </c>
      <c r="B945" s="1" t="s">
        <v>103</v>
      </c>
      <c r="C945" s="1" t="s">
        <v>104</v>
      </c>
      <c r="D945" s="1" t="s">
        <v>105</v>
      </c>
      <c r="E945" s="1" t="s">
        <v>32</v>
      </c>
      <c r="F945" s="1" t="s">
        <v>32</v>
      </c>
      <c r="G945" s="1" t="s">
        <v>204</v>
      </c>
      <c r="H945" s="1" t="s">
        <v>205</v>
      </c>
      <c r="I945" s="1" t="s">
        <v>191</v>
      </c>
      <c r="J945" s="1" t="s">
        <v>192</v>
      </c>
      <c r="K945">
        <v>99</v>
      </c>
      <c r="L945" s="1" t="s">
        <v>205</v>
      </c>
      <c r="M945" s="1" t="s">
        <v>38</v>
      </c>
      <c r="N945" t="s">
        <v>39</v>
      </c>
      <c r="O945" t="s">
        <v>39</v>
      </c>
      <c r="P945">
        <v>45000</v>
      </c>
      <c r="Q945">
        <v>0</v>
      </c>
      <c r="R945">
        <v>0.85120110737041266</v>
      </c>
      <c r="S945">
        <v>0</v>
      </c>
      <c r="T945" s="1" t="s">
        <v>194</v>
      </c>
      <c r="U945">
        <v>0</v>
      </c>
      <c r="V945">
        <v>0</v>
      </c>
      <c r="W945">
        <v>0.94589234117963028</v>
      </c>
      <c r="X945">
        <v>0</v>
      </c>
      <c r="Y945" t="b">
        <v>0</v>
      </c>
      <c r="Z945" t="b">
        <v>0</v>
      </c>
      <c r="AA945" s="1" t="s">
        <v>66</v>
      </c>
      <c r="AB945" s="1" t="s">
        <v>66</v>
      </c>
      <c r="AC945" s="1" t="s">
        <v>73</v>
      </c>
      <c r="AD945" t="s">
        <v>66</v>
      </c>
    </row>
    <row r="946" spans="1:30" x14ac:dyDescent="0.25">
      <c r="A946">
        <v>41</v>
      </c>
      <c r="B946" s="1" t="s">
        <v>397</v>
      </c>
      <c r="C946" s="1" t="s">
        <v>398</v>
      </c>
      <c r="D946" s="1" t="s">
        <v>399</v>
      </c>
      <c r="E946" s="1" t="s">
        <v>32</v>
      </c>
      <c r="F946" s="1" t="s">
        <v>32</v>
      </c>
      <c r="G946" s="1" t="s">
        <v>204</v>
      </c>
      <c r="H946" s="1" t="s">
        <v>205</v>
      </c>
      <c r="I946" s="1" t="s">
        <v>191</v>
      </c>
      <c r="J946" s="1" t="s">
        <v>192</v>
      </c>
      <c r="K946">
        <v>99</v>
      </c>
      <c r="L946" s="1" t="s">
        <v>205</v>
      </c>
      <c r="M946" s="1" t="s">
        <v>38</v>
      </c>
      <c r="N946" t="s">
        <v>39</v>
      </c>
      <c r="O946" t="s">
        <v>39</v>
      </c>
      <c r="P946">
        <v>175000</v>
      </c>
      <c r="Q946">
        <v>0</v>
      </c>
      <c r="R946">
        <v>0.60878675714285713</v>
      </c>
      <c r="S946">
        <v>0</v>
      </c>
      <c r="T946" s="1" t="s">
        <v>194</v>
      </c>
      <c r="U946">
        <v>1</v>
      </c>
      <c r="V946">
        <v>1</v>
      </c>
      <c r="W946">
        <v>0.93784135805692725</v>
      </c>
      <c r="X946">
        <v>0</v>
      </c>
      <c r="Y946" t="b">
        <v>0</v>
      </c>
      <c r="Z946" t="b">
        <v>1</v>
      </c>
      <c r="AA946" s="1" t="s">
        <v>66</v>
      </c>
      <c r="AB946" s="1" t="s">
        <v>66</v>
      </c>
      <c r="AC946" s="1" t="s">
        <v>42</v>
      </c>
      <c r="AD946" t="s">
        <v>850</v>
      </c>
    </row>
    <row r="947" spans="1:30" x14ac:dyDescent="0.25">
      <c r="A947">
        <v>41</v>
      </c>
      <c r="B947" s="1" t="s">
        <v>397</v>
      </c>
      <c r="C947" s="1" t="s">
        <v>400</v>
      </c>
      <c r="D947" s="1" t="s">
        <v>303</v>
      </c>
      <c r="E947" s="1" t="s">
        <v>32</v>
      </c>
      <c r="F947" s="1" t="s">
        <v>32</v>
      </c>
      <c r="G947" s="1" t="s">
        <v>204</v>
      </c>
      <c r="H947" s="1" t="s">
        <v>205</v>
      </c>
      <c r="I947" s="1" t="s">
        <v>191</v>
      </c>
      <c r="J947" s="1" t="s">
        <v>192</v>
      </c>
      <c r="K947">
        <v>99</v>
      </c>
      <c r="L947" s="1" t="s">
        <v>205</v>
      </c>
      <c r="M947" s="1" t="s">
        <v>38</v>
      </c>
      <c r="N947" t="s">
        <v>39</v>
      </c>
      <c r="O947" t="s">
        <v>39</v>
      </c>
      <c r="P947">
        <v>8500</v>
      </c>
      <c r="Q947">
        <v>0</v>
      </c>
      <c r="R947">
        <v>0.62021538461538461</v>
      </c>
      <c r="S947">
        <v>0</v>
      </c>
      <c r="T947" s="1" t="s">
        <v>194</v>
      </c>
      <c r="U947">
        <v>1</v>
      </c>
      <c r="V947">
        <v>1</v>
      </c>
      <c r="W947">
        <v>0.93827981085135881</v>
      </c>
      <c r="X947">
        <v>0</v>
      </c>
      <c r="Y947" t="b">
        <v>0</v>
      </c>
      <c r="Z947" t="b">
        <v>1</v>
      </c>
      <c r="AA947" s="1" t="s">
        <v>66</v>
      </c>
      <c r="AB947" s="1" t="s">
        <v>66</v>
      </c>
      <c r="AC947" s="1" t="s">
        <v>42</v>
      </c>
      <c r="AD947" t="s">
        <v>850</v>
      </c>
    </row>
    <row r="948" spans="1:30" x14ac:dyDescent="0.25">
      <c r="A948">
        <v>41</v>
      </c>
      <c r="B948" s="1" t="s">
        <v>397</v>
      </c>
      <c r="C948" s="1" t="s">
        <v>401</v>
      </c>
      <c r="D948" s="1" t="s">
        <v>101</v>
      </c>
      <c r="E948" s="1" t="s">
        <v>32</v>
      </c>
      <c r="F948" s="1" t="s">
        <v>32</v>
      </c>
      <c r="G948" s="1" t="s">
        <v>204</v>
      </c>
      <c r="H948" s="1" t="s">
        <v>205</v>
      </c>
      <c r="I948" s="1" t="s">
        <v>191</v>
      </c>
      <c r="J948" s="1" t="s">
        <v>192</v>
      </c>
      <c r="K948">
        <v>99</v>
      </c>
      <c r="L948" s="1" t="s">
        <v>205</v>
      </c>
      <c r="M948" s="1" t="s">
        <v>38</v>
      </c>
      <c r="N948" t="s">
        <v>39</v>
      </c>
      <c r="O948" t="s">
        <v>39</v>
      </c>
      <c r="P948">
        <v>357000</v>
      </c>
      <c r="Q948">
        <v>0</v>
      </c>
      <c r="R948">
        <v>0.60890183887915938</v>
      </c>
      <c r="S948">
        <v>0</v>
      </c>
      <c r="T948" s="1" t="s">
        <v>194</v>
      </c>
      <c r="U948">
        <v>1</v>
      </c>
      <c r="V948">
        <v>1</v>
      </c>
      <c r="W948">
        <v>0.93784580414821017</v>
      </c>
      <c r="X948">
        <v>0</v>
      </c>
      <c r="Y948" t="b">
        <v>0</v>
      </c>
      <c r="Z948" t="b">
        <v>1</v>
      </c>
      <c r="AA948" s="1" t="s">
        <v>66</v>
      </c>
      <c r="AB948" s="1" t="s">
        <v>66</v>
      </c>
      <c r="AC948" s="1" t="s">
        <v>42</v>
      </c>
      <c r="AD948" t="s">
        <v>850</v>
      </c>
    </row>
    <row r="949" spans="1:30" x14ac:dyDescent="0.25">
      <c r="A949">
        <v>7</v>
      </c>
      <c r="B949" s="1" t="s">
        <v>29</v>
      </c>
      <c r="C949" s="1" t="s">
        <v>30</v>
      </c>
      <c r="D949" s="1" t="s">
        <v>31</v>
      </c>
      <c r="E949" s="1" t="s">
        <v>32</v>
      </c>
      <c r="F949" s="1" t="s">
        <v>32</v>
      </c>
      <c r="G949" s="1" t="s">
        <v>204</v>
      </c>
      <c r="H949" s="1" t="s">
        <v>205</v>
      </c>
      <c r="I949" s="1" t="s">
        <v>106</v>
      </c>
      <c r="J949" s="1" t="s">
        <v>107</v>
      </c>
      <c r="K949">
        <v>386</v>
      </c>
      <c r="L949" s="1" t="s">
        <v>552</v>
      </c>
      <c r="M949" s="1" t="s">
        <v>38</v>
      </c>
      <c r="N949" t="s">
        <v>39</v>
      </c>
      <c r="O949" t="s">
        <v>39</v>
      </c>
      <c r="P949">
        <v>7500</v>
      </c>
      <c r="Q949">
        <v>0</v>
      </c>
      <c r="R949">
        <v>0.61163824655979571</v>
      </c>
      <c r="S949">
        <v>12087.286849198468</v>
      </c>
      <c r="T949" s="1" t="s">
        <v>40</v>
      </c>
      <c r="U949">
        <v>1</v>
      </c>
      <c r="V949">
        <v>1</v>
      </c>
      <c r="W949">
        <v>0.93750240967821841</v>
      </c>
      <c r="X949">
        <v>11331.860547595405</v>
      </c>
      <c r="Y949" t="b">
        <v>0</v>
      </c>
      <c r="Z949" t="b">
        <v>0</v>
      </c>
      <c r="AA949" s="1" t="s">
        <v>41</v>
      </c>
      <c r="AB949" s="1" t="s">
        <v>31</v>
      </c>
      <c r="AC949" s="1" t="s">
        <v>42</v>
      </c>
      <c r="AD949" t="s">
        <v>850</v>
      </c>
    </row>
    <row r="950" spans="1:30" x14ac:dyDescent="0.25">
      <c r="A950">
        <v>1</v>
      </c>
      <c r="B950" s="1" t="s">
        <v>184</v>
      </c>
      <c r="C950" s="1" t="s">
        <v>185</v>
      </c>
      <c r="D950" s="1" t="s">
        <v>186</v>
      </c>
      <c r="E950" s="1" t="s">
        <v>550</v>
      </c>
      <c r="F950" s="1" t="s">
        <v>551</v>
      </c>
      <c r="G950" s="1" t="s">
        <v>402</v>
      </c>
      <c r="H950" s="1" t="s">
        <v>403</v>
      </c>
      <c r="I950" s="1" t="s">
        <v>35</v>
      </c>
      <c r="J950" s="1" t="s">
        <v>36</v>
      </c>
      <c r="K950">
        <v>36</v>
      </c>
      <c r="L950" s="1" t="s">
        <v>410</v>
      </c>
      <c r="M950" s="1" t="s">
        <v>38</v>
      </c>
      <c r="N950" t="s">
        <v>39</v>
      </c>
      <c r="O950" t="s">
        <v>39</v>
      </c>
      <c r="P950">
        <v>2550</v>
      </c>
      <c r="Q950">
        <v>4105.583517241379</v>
      </c>
      <c r="R950">
        <v>0.61003275185936445</v>
      </c>
      <c r="S950">
        <v>4105.583517241379</v>
      </c>
      <c r="T950" s="1" t="s">
        <v>40</v>
      </c>
      <c r="U950">
        <v>1</v>
      </c>
      <c r="V950">
        <v>1</v>
      </c>
      <c r="W950">
        <v>0.93784746730361035</v>
      </c>
      <c r="X950">
        <v>3850.4111034482758</v>
      </c>
      <c r="Y950" t="b">
        <v>0</v>
      </c>
      <c r="Z950" t="b">
        <v>0</v>
      </c>
      <c r="AA950" s="1" t="s">
        <v>54</v>
      </c>
      <c r="AB950" s="1" t="s">
        <v>483</v>
      </c>
      <c r="AC950" s="1" t="s">
        <v>42</v>
      </c>
      <c r="AD950" t="s">
        <v>850</v>
      </c>
    </row>
    <row r="951" spans="1:30" x14ac:dyDescent="0.25">
      <c r="A951">
        <v>1</v>
      </c>
      <c r="B951" s="1" t="s">
        <v>184</v>
      </c>
      <c r="C951" s="1" t="s">
        <v>185</v>
      </c>
      <c r="D951" s="1" t="s">
        <v>186</v>
      </c>
      <c r="E951" s="1" t="s">
        <v>550</v>
      </c>
      <c r="F951" s="1" t="s">
        <v>551</v>
      </c>
      <c r="G951" s="1" t="s">
        <v>196</v>
      </c>
      <c r="H951" s="1" t="s">
        <v>197</v>
      </c>
      <c r="I951" s="1" t="s">
        <v>191</v>
      </c>
      <c r="J951" s="1" t="s">
        <v>192</v>
      </c>
      <c r="K951">
        <v>114</v>
      </c>
      <c r="L951" s="1" t="s">
        <v>198</v>
      </c>
      <c r="M951" s="1" t="s">
        <v>38</v>
      </c>
      <c r="N951" t="s">
        <v>39</v>
      </c>
      <c r="O951" t="s">
        <v>39</v>
      </c>
      <c r="P951">
        <v>54200</v>
      </c>
      <c r="Q951">
        <v>87263.775150777554</v>
      </c>
      <c r="R951">
        <v>0.61003275185936445</v>
      </c>
      <c r="S951">
        <v>0</v>
      </c>
      <c r="T951" s="1" t="s">
        <v>194</v>
      </c>
      <c r="U951">
        <v>1</v>
      </c>
      <c r="V951">
        <v>1</v>
      </c>
      <c r="W951">
        <v>0.93784746730361035</v>
      </c>
      <c r="X951">
        <v>0</v>
      </c>
      <c r="Y951" t="b">
        <v>0</v>
      </c>
      <c r="Z951" t="b">
        <v>0</v>
      </c>
      <c r="AA951" s="1" t="s">
        <v>54</v>
      </c>
      <c r="AB951" s="1" t="s">
        <v>483</v>
      </c>
      <c r="AC951" s="1" t="s">
        <v>42</v>
      </c>
      <c r="AD951" t="s">
        <v>850</v>
      </c>
    </row>
    <row r="952" spans="1:30" x14ac:dyDescent="0.25">
      <c r="A952">
        <v>1</v>
      </c>
      <c r="B952" s="1" t="s">
        <v>184</v>
      </c>
      <c r="C952" s="1" t="s">
        <v>185</v>
      </c>
      <c r="D952" s="1" t="s">
        <v>186</v>
      </c>
      <c r="E952" s="1" t="s">
        <v>550</v>
      </c>
      <c r="F952" s="1" t="s">
        <v>551</v>
      </c>
      <c r="G952" s="1" t="s">
        <v>442</v>
      </c>
      <c r="H952" s="1" t="s">
        <v>443</v>
      </c>
      <c r="I952" s="1" t="s">
        <v>91</v>
      </c>
      <c r="J952" s="1" t="s">
        <v>92</v>
      </c>
      <c r="K952">
        <v>38</v>
      </c>
      <c r="L952" s="1" t="s">
        <v>553</v>
      </c>
      <c r="M952" s="1" t="s">
        <v>38</v>
      </c>
      <c r="N952" t="s">
        <v>39</v>
      </c>
      <c r="O952" t="s">
        <v>39</v>
      </c>
      <c r="P952">
        <v>7500</v>
      </c>
      <c r="Q952">
        <v>12075.245638945233</v>
      </c>
      <c r="R952">
        <v>0.61003275185936445</v>
      </c>
      <c r="S952">
        <v>12075.245638945233</v>
      </c>
      <c r="T952" s="1" t="s">
        <v>40</v>
      </c>
      <c r="U952">
        <v>1</v>
      </c>
      <c r="V952">
        <v>1</v>
      </c>
      <c r="W952">
        <v>0.93784746730361035</v>
      </c>
      <c r="X952">
        <v>11324.738539553753</v>
      </c>
      <c r="Y952" t="b">
        <v>0</v>
      </c>
      <c r="Z952" t="b">
        <v>0</v>
      </c>
      <c r="AA952" s="1" t="s">
        <v>54</v>
      </c>
      <c r="AB952" s="1" t="s">
        <v>483</v>
      </c>
      <c r="AC952" s="1" t="s">
        <v>42</v>
      </c>
      <c r="AD952" t="s">
        <v>850</v>
      </c>
    </row>
    <row r="953" spans="1:30" x14ac:dyDescent="0.25">
      <c r="A953">
        <v>1</v>
      </c>
      <c r="B953" s="1" t="s">
        <v>184</v>
      </c>
      <c r="C953" s="1" t="s">
        <v>185</v>
      </c>
      <c r="D953" s="1" t="s">
        <v>186</v>
      </c>
      <c r="E953" s="1" t="s">
        <v>550</v>
      </c>
      <c r="F953" s="1" t="s">
        <v>551</v>
      </c>
      <c r="G953" s="1" t="s">
        <v>442</v>
      </c>
      <c r="H953" s="1" t="s">
        <v>443</v>
      </c>
      <c r="I953" s="1" t="s">
        <v>91</v>
      </c>
      <c r="J953" s="1" t="s">
        <v>92</v>
      </c>
      <c r="K953">
        <v>26</v>
      </c>
      <c r="L953" s="1" t="s">
        <v>452</v>
      </c>
      <c r="M953" s="1" t="s">
        <v>38</v>
      </c>
      <c r="N953" t="s">
        <v>39</v>
      </c>
      <c r="O953" t="s">
        <v>39</v>
      </c>
      <c r="P953">
        <v>1650</v>
      </c>
      <c r="Q953">
        <v>2656.5540405679512</v>
      </c>
      <c r="R953">
        <v>0.61003275185936445</v>
      </c>
      <c r="S953">
        <v>2656.5540405679512</v>
      </c>
      <c r="T953" s="1" t="s">
        <v>40</v>
      </c>
      <c r="U953">
        <v>1</v>
      </c>
      <c r="V953">
        <v>1</v>
      </c>
      <c r="W953">
        <v>0.93784746730361035</v>
      </c>
      <c r="X953">
        <v>2491.4424787018256</v>
      </c>
      <c r="Y953" t="b">
        <v>0</v>
      </c>
      <c r="Z953" t="b">
        <v>0</v>
      </c>
      <c r="AA953" s="1" t="s">
        <v>54</v>
      </c>
      <c r="AB953" s="1" t="s">
        <v>483</v>
      </c>
      <c r="AC953" s="1" t="s">
        <v>42</v>
      </c>
      <c r="AD953" t="s">
        <v>850</v>
      </c>
    </row>
    <row r="954" spans="1:30" x14ac:dyDescent="0.25">
      <c r="A954">
        <v>1</v>
      </c>
      <c r="B954" s="1" t="s">
        <v>184</v>
      </c>
      <c r="C954" s="1" t="s">
        <v>185</v>
      </c>
      <c r="D954" s="1" t="s">
        <v>186</v>
      </c>
      <c r="E954" s="1" t="s">
        <v>550</v>
      </c>
      <c r="F954" s="1" t="s">
        <v>551</v>
      </c>
      <c r="G954" s="1" t="s">
        <v>442</v>
      </c>
      <c r="H954" s="1" t="s">
        <v>443</v>
      </c>
      <c r="I954" s="1" t="s">
        <v>91</v>
      </c>
      <c r="J954" s="1" t="s">
        <v>92</v>
      </c>
      <c r="K954">
        <v>27</v>
      </c>
      <c r="L954" s="1" t="s">
        <v>456</v>
      </c>
      <c r="M954" s="1" t="s">
        <v>38</v>
      </c>
      <c r="N954" t="s">
        <v>39</v>
      </c>
      <c r="O954" t="s">
        <v>39</v>
      </c>
      <c r="P954">
        <v>2500</v>
      </c>
      <c r="Q954">
        <v>4025.0818796484109</v>
      </c>
      <c r="R954">
        <v>0.61003275185936445</v>
      </c>
      <c r="S954">
        <v>4025.0818796484109</v>
      </c>
      <c r="T954" s="1" t="s">
        <v>40</v>
      </c>
      <c r="U954">
        <v>1</v>
      </c>
      <c r="V954">
        <v>1</v>
      </c>
      <c r="W954">
        <v>0.93784746730361035</v>
      </c>
      <c r="X954">
        <v>3774.9128465179174</v>
      </c>
      <c r="Y954" t="b">
        <v>0</v>
      </c>
      <c r="Z954" t="b">
        <v>0</v>
      </c>
      <c r="AA954" s="1" t="s">
        <v>54</v>
      </c>
      <c r="AB954" s="1" t="s">
        <v>483</v>
      </c>
      <c r="AC954" s="1" t="s">
        <v>42</v>
      </c>
      <c r="AD954" t="s">
        <v>850</v>
      </c>
    </row>
    <row r="955" spans="1:30" x14ac:dyDescent="0.25">
      <c r="A955">
        <v>1</v>
      </c>
      <c r="B955" s="1" t="s">
        <v>184</v>
      </c>
      <c r="C955" s="1" t="s">
        <v>185</v>
      </c>
      <c r="D955" s="1" t="s">
        <v>186</v>
      </c>
      <c r="E955" s="1" t="s">
        <v>550</v>
      </c>
      <c r="F955" s="1" t="s">
        <v>551</v>
      </c>
      <c r="G955" s="1" t="s">
        <v>461</v>
      </c>
      <c r="H955" s="1" t="s">
        <v>462</v>
      </c>
      <c r="I955" s="1" t="s">
        <v>35</v>
      </c>
      <c r="J955" s="1" t="s">
        <v>36</v>
      </c>
      <c r="K955">
        <v>37</v>
      </c>
      <c r="L955" s="1" t="s">
        <v>554</v>
      </c>
      <c r="M955" s="1" t="s">
        <v>38</v>
      </c>
      <c r="N955" t="s">
        <v>39</v>
      </c>
      <c r="O955" t="s">
        <v>39</v>
      </c>
      <c r="P955">
        <v>187500</v>
      </c>
      <c r="Q955">
        <v>301881.14097363083</v>
      </c>
      <c r="R955">
        <v>0.61003275185936445</v>
      </c>
      <c r="S955">
        <v>301881.14097363083</v>
      </c>
      <c r="T955" s="1" t="s">
        <v>40</v>
      </c>
      <c r="U955">
        <v>1</v>
      </c>
      <c r="V955">
        <v>1</v>
      </c>
      <c r="W955">
        <v>0.93784746730361035</v>
      </c>
      <c r="X955">
        <v>283118.46348884382</v>
      </c>
      <c r="Y955" t="b">
        <v>0</v>
      </c>
      <c r="Z955" t="b">
        <v>1</v>
      </c>
      <c r="AA955" s="1" t="s">
        <v>54</v>
      </c>
      <c r="AB955" s="1" t="s">
        <v>483</v>
      </c>
      <c r="AC955" s="1" t="s">
        <v>42</v>
      </c>
      <c r="AD955" t="s">
        <v>850</v>
      </c>
    </row>
    <row r="956" spans="1:30" x14ac:dyDescent="0.25">
      <c r="A956">
        <v>1</v>
      </c>
      <c r="B956" s="1" t="s">
        <v>184</v>
      </c>
      <c r="C956" s="1" t="s">
        <v>185</v>
      </c>
      <c r="D956" s="1" t="s">
        <v>186</v>
      </c>
      <c r="E956" s="1" t="s">
        <v>550</v>
      </c>
      <c r="F956" s="1" t="s">
        <v>551</v>
      </c>
      <c r="G956" s="1" t="s">
        <v>457</v>
      </c>
      <c r="H956" s="1" t="s">
        <v>458</v>
      </c>
      <c r="I956" s="1" t="s">
        <v>91</v>
      </c>
      <c r="J956" s="1" t="s">
        <v>92</v>
      </c>
      <c r="K956">
        <v>40</v>
      </c>
      <c r="L956" s="1" t="s">
        <v>555</v>
      </c>
      <c r="M956" s="1" t="s">
        <v>38</v>
      </c>
      <c r="N956" t="s">
        <v>39</v>
      </c>
      <c r="O956" t="s">
        <v>39</v>
      </c>
      <c r="P956">
        <v>1000</v>
      </c>
      <c r="Q956">
        <v>1610.0327518593645</v>
      </c>
      <c r="R956">
        <v>0.61003275185936445</v>
      </c>
      <c r="S956">
        <v>1610.0327518593645</v>
      </c>
      <c r="T956" s="1" t="s">
        <v>40</v>
      </c>
      <c r="U956">
        <v>1</v>
      </c>
      <c r="V956">
        <v>1</v>
      </c>
      <c r="W956">
        <v>0.93784746730361035</v>
      </c>
      <c r="X956">
        <v>1509.9651386071671</v>
      </c>
      <c r="Y956" t="b">
        <v>0</v>
      </c>
      <c r="Z956" t="b">
        <v>0</v>
      </c>
      <c r="AA956" s="1" t="s">
        <v>54</v>
      </c>
      <c r="AB956" s="1" t="s">
        <v>483</v>
      </c>
      <c r="AC956" s="1" t="s">
        <v>42</v>
      </c>
      <c r="AD956" t="s">
        <v>850</v>
      </c>
    </row>
    <row r="957" spans="1:30" x14ac:dyDescent="0.25">
      <c r="A957">
        <v>1</v>
      </c>
      <c r="B957" s="1" t="s">
        <v>184</v>
      </c>
      <c r="C957" s="1" t="s">
        <v>185</v>
      </c>
      <c r="D957" s="1" t="s">
        <v>186</v>
      </c>
      <c r="E957" s="1" t="s">
        <v>550</v>
      </c>
      <c r="F957" s="1" t="s">
        <v>551</v>
      </c>
      <c r="G957" s="1" t="s">
        <v>457</v>
      </c>
      <c r="H957" s="1" t="s">
        <v>458</v>
      </c>
      <c r="I957" s="1" t="s">
        <v>91</v>
      </c>
      <c r="J957" s="1" t="s">
        <v>92</v>
      </c>
      <c r="K957">
        <v>41</v>
      </c>
      <c r="L957" s="1" t="s">
        <v>484</v>
      </c>
      <c r="M957" s="1" t="s">
        <v>38</v>
      </c>
      <c r="N957" t="s">
        <v>39</v>
      </c>
      <c r="O957" t="s">
        <v>39</v>
      </c>
      <c r="P957">
        <v>9500</v>
      </c>
      <c r="Q957">
        <v>15295.311142663963</v>
      </c>
      <c r="R957">
        <v>0.61003275185936445</v>
      </c>
      <c r="S957">
        <v>15295.311142663963</v>
      </c>
      <c r="T957" s="1" t="s">
        <v>40</v>
      </c>
      <c r="U957">
        <v>1</v>
      </c>
      <c r="V957">
        <v>1</v>
      </c>
      <c r="W957">
        <v>0.93784746730361035</v>
      </c>
      <c r="X957">
        <v>14344.668816768088</v>
      </c>
      <c r="Y957" t="b">
        <v>0</v>
      </c>
      <c r="Z957" t="b">
        <v>0</v>
      </c>
      <c r="AA957" s="1" t="s">
        <v>54</v>
      </c>
      <c r="AB957" s="1" t="s">
        <v>483</v>
      </c>
      <c r="AC957" s="1" t="s">
        <v>42</v>
      </c>
      <c r="AD957" t="s">
        <v>850</v>
      </c>
    </row>
    <row r="958" spans="1:30" x14ac:dyDescent="0.25">
      <c r="A958">
        <v>1</v>
      </c>
      <c r="B958" s="1" t="s">
        <v>184</v>
      </c>
      <c r="C958" s="1" t="s">
        <v>185</v>
      </c>
      <c r="D958" s="1" t="s">
        <v>186</v>
      </c>
      <c r="E958" s="1" t="s">
        <v>550</v>
      </c>
      <c r="F958" s="1" t="s">
        <v>551</v>
      </c>
      <c r="G958" s="1" t="s">
        <v>457</v>
      </c>
      <c r="H958" s="1" t="s">
        <v>458</v>
      </c>
      <c r="I958" s="1" t="s">
        <v>91</v>
      </c>
      <c r="J958" s="1" t="s">
        <v>92</v>
      </c>
      <c r="K958">
        <v>42</v>
      </c>
      <c r="L958" s="1" t="s">
        <v>490</v>
      </c>
      <c r="M958" s="1" t="s">
        <v>38</v>
      </c>
      <c r="N958" t="s">
        <v>39</v>
      </c>
      <c r="O958" t="s">
        <v>39</v>
      </c>
      <c r="P958">
        <v>3850</v>
      </c>
      <c r="Q958">
        <v>6198.6260946585535</v>
      </c>
      <c r="R958">
        <v>0.61003275185936445</v>
      </c>
      <c r="S958">
        <v>6198.6260946585535</v>
      </c>
      <c r="T958" s="1" t="s">
        <v>40</v>
      </c>
      <c r="U958">
        <v>1</v>
      </c>
      <c r="V958">
        <v>1</v>
      </c>
      <c r="W958">
        <v>0.93784746730361035</v>
      </c>
      <c r="X958">
        <v>5813.3657836375933</v>
      </c>
      <c r="Y958" t="b">
        <v>0</v>
      </c>
      <c r="Z958" t="b">
        <v>0</v>
      </c>
      <c r="AA958" s="1" t="s">
        <v>54</v>
      </c>
      <c r="AB958" s="1" t="s">
        <v>483</v>
      </c>
      <c r="AC958" s="1" t="s">
        <v>42</v>
      </c>
      <c r="AD958" t="s">
        <v>850</v>
      </c>
    </row>
    <row r="959" spans="1:30" x14ac:dyDescent="0.25">
      <c r="A959">
        <v>1</v>
      </c>
      <c r="B959" s="1" t="s">
        <v>184</v>
      </c>
      <c r="C959" s="1" t="s">
        <v>185</v>
      </c>
      <c r="D959" s="1" t="s">
        <v>186</v>
      </c>
      <c r="E959" s="1" t="s">
        <v>550</v>
      </c>
      <c r="F959" s="1" t="s">
        <v>551</v>
      </c>
      <c r="G959" s="1" t="s">
        <v>199</v>
      </c>
      <c r="H959" s="1" t="s">
        <v>200</v>
      </c>
      <c r="I959" s="1" t="s">
        <v>191</v>
      </c>
      <c r="J959" s="1" t="s">
        <v>192</v>
      </c>
      <c r="K959">
        <v>116</v>
      </c>
      <c r="L959" s="1" t="s">
        <v>200</v>
      </c>
      <c r="M959" s="1" t="s">
        <v>38</v>
      </c>
      <c r="N959" t="s">
        <v>39</v>
      </c>
      <c r="O959" t="s">
        <v>39</v>
      </c>
      <c r="P959" t="s">
        <v>46</v>
      </c>
      <c r="Q959">
        <v>0</v>
      </c>
      <c r="R959">
        <v>0.61003275185936445</v>
      </c>
      <c r="S959">
        <v>0</v>
      </c>
      <c r="T959" s="1" t="s">
        <v>194</v>
      </c>
      <c r="U959">
        <v>1</v>
      </c>
      <c r="V959">
        <v>1</v>
      </c>
      <c r="W959">
        <v>0.93784746730361035</v>
      </c>
      <c r="X959">
        <v>0</v>
      </c>
      <c r="Y959" t="b">
        <v>0</v>
      </c>
      <c r="Z959" t="b">
        <v>0</v>
      </c>
      <c r="AA959" s="1" t="s">
        <v>54</v>
      </c>
      <c r="AB959" s="1" t="s">
        <v>483</v>
      </c>
      <c r="AC959" s="1" t="s">
        <v>42</v>
      </c>
      <c r="AD959" t="s">
        <v>850</v>
      </c>
    </row>
    <row r="960" spans="1:30" x14ac:dyDescent="0.25">
      <c r="A960">
        <v>2</v>
      </c>
      <c r="B960" s="1" t="s">
        <v>86</v>
      </c>
      <c r="C960" s="1" t="s">
        <v>87</v>
      </c>
      <c r="D960" s="1" t="s">
        <v>88</v>
      </c>
      <c r="E960" s="1" t="s">
        <v>32</v>
      </c>
      <c r="F960" s="1" t="s">
        <v>32</v>
      </c>
      <c r="G960" s="1" t="s">
        <v>204</v>
      </c>
      <c r="H960" s="1" t="s">
        <v>205</v>
      </c>
      <c r="I960" s="1" t="s">
        <v>204</v>
      </c>
      <c r="J960" s="1" t="s">
        <v>205</v>
      </c>
      <c r="K960">
        <v>389</v>
      </c>
      <c r="L960" s="1" t="s">
        <v>206</v>
      </c>
      <c r="M960" s="1" t="s">
        <v>38</v>
      </c>
      <c r="N960" t="s">
        <v>39</v>
      </c>
      <c r="O960" t="s">
        <v>39</v>
      </c>
      <c r="P960">
        <v>28191.68</v>
      </c>
      <c r="Q960">
        <v>0</v>
      </c>
      <c r="R960">
        <v>0.61115857163181109</v>
      </c>
      <c r="S960">
        <v>0</v>
      </c>
      <c r="T960" s="1" t="s">
        <v>194</v>
      </c>
      <c r="U960">
        <v>0</v>
      </c>
      <c r="V960">
        <v>1</v>
      </c>
      <c r="W960">
        <v>0.9373059220931953</v>
      </c>
      <c r="X960">
        <v>0</v>
      </c>
      <c r="Y960" t="b">
        <v>0</v>
      </c>
      <c r="Z960" t="b">
        <v>0</v>
      </c>
      <c r="AA960" s="1" t="s">
        <v>66</v>
      </c>
      <c r="AB960" s="1" t="s">
        <v>66</v>
      </c>
      <c r="AC960" s="1" t="s">
        <v>42</v>
      </c>
      <c r="AD960" t="s">
        <v>66</v>
      </c>
    </row>
    <row r="961" spans="1:30" x14ac:dyDescent="0.25">
      <c r="A961">
        <v>2</v>
      </c>
      <c r="B961" s="1" t="s">
        <v>86</v>
      </c>
      <c r="C961" s="1" t="s">
        <v>220</v>
      </c>
      <c r="D961" s="1" t="s">
        <v>221</v>
      </c>
      <c r="E961" s="1" t="s">
        <v>32</v>
      </c>
      <c r="F961" s="1" t="s">
        <v>32</v>
      </c>
      <c r="G961" s="1" t="s">
        <v>204</v>
      </c>
      <c r="H961" s="1" t="s">
        <v>205</v>
      </c>
      <c r="I961" s="1" t="s">
        <v>204</v>
      </c>
      <c r="J961" s="1" t="s">
        <v>205</v>
      </c>
      <c r="K961">
        <v>389</v>
      </c>
      <c r="L961" s="1" t="s">
        <v>206</v>
      </c>
      <c r="M961" s="1" t="s">
        <v>38</v>
      </c>
      <c r="N961" t="s">
        <v>39</v>
      </c>
      <c r="O961" t="s">
        <v>39</v>
      </c>
      <c r="P961">
        <v>3605.68</v>
      </c>
      <c r="Q961">
        <v>0</v>
      </c>
      <c r="R961">
        <v>0.62749010011123474</v>
      </c>
      <c r="S961">
        <v>0</v>
      </c>
      <c r="T961" s="1" t="s">
        <v>194</v>
      </c>
      <c r="U961">
        <v>0</v>
      </c>
      <c r="V961">
        <v>1</v>
      </c>
      <c r="W961">
        <v>0.93848734643707776</v>
      </c>
      <c r="X961">
        <v>0</v>
      </c>
      <c r="Y961" t="b">
        <v>0</v>
      </c>
      <c r="Z961" t="b">
        <v>0</v>
      </c>
      <c r="AA961" s="1" t="s">
        <v>66</v>
      </c>
      <c r="AB961" s="1" t="s">
        <v>66</v>
      </c>
      <c r="AC961" s="1" t="s">
        <v>42</v>
      </c>
      <c r="AD961" t="s">
        <v>66</v>
      </c>
    </row>
    <row r="962" spans="1:30" x14ac:dyDescent="0.25">
      <c r="A962">
        <v>2</v>
      </c>
      <c r="B962" s="1" t="s">
        <v>86</v>
      </c>
      <c r="C962" s="1" t="s">
        <v>222</v>
      </c>
      <c r="D962" s="1" t="s">
        <v>223</v>
      </c>
      <c r="E962" s="1" t="s">
        <v>32</v>
      </c>
      <c r="F962" s="1" t="s">
        <v>32</v>
      </c>
      <c r="G962" s="1" t="s">
        <v>204</v>
      </c>
      <c r="H962" s="1" t="s">
        <v>205</v>
      </c>
      <c r="I962" s="1" t="s">
        <v>204</v>
      </c>
      <c r="J962" s="1" t="s">
        <v>205</v>
      </c>
      <c r="K962">
        <v>389</v>
      </c>
      <c r="L962" s="1" t="s">
        <v>206</v>
      </c>
      <c r="M962" s="1" t="s">
        <v>38</v>
      </c>
      <c r="N962" t="s">
        <v>39</v>
      </c>
      <c r="O962" t="s">
        <v>39</v>
      </c>
      <c r="P962">
        <v>3044.18</v>
      </c>
      <c r="Q962">
        <v>0</v>
      </c>
      <c r="R962">
        <v>0.63357523056653497</v>
      </c>
      <c r="S962">
        <v>0</v>
      </c>
      <c r="T962" s="1" t="s">
        <v>194</v>
      </c>
      <c r="U962">
        <v>0</v>
      </c>
      <c r="V962">
        <v>1</v>
      </c>
      <c r="W962">
        <v>0.9354778142077208</v>
      </c>
      <c r="X962">
        <v>0</v>
      </c>
      <c r="Y962" t="b">
        <v>0</v>
      </c>
      <c r="Z962" t="b">
        <v>0</v>
      </c>
      <c r="AA962" s="1" t="s">
        <v>66</v>
      </c>
      <c r="AB962" s="1" t="s">
        <v>66</v>
      </c>
      <c r="AC962" s="1" t="s">
        <v>42</v>
      </c>
      <c r="AD962" t="s">
        <v>66</v>
      </c>
    </row>
    <row r="963" spans="1:30" x14ac:dyDescent="0.25">
      <c r="A963">
        <v>2</v>
      </c>
      <c r="B963" s="1" t="s">
        <v>86</v>
      </c>
      <c r="C963" s="1" t="s">
        <v>224</v>
      </c>
      <c r="D963" s="1" t="s">
        <v>225</v>
      </c>
      <c r="E963" s="1" t="s">
        <v>32</v>
      </c>
      <c r="F963" s="1" t="s">
        <v>32</v>
      </c>
      <c r="G963" s="1" t="s">
        <v>204</v>
      </c>
      <c r="H963" s="1" t="s">
        <v>205</v>
      </c>
      <c r="I963" s="1" t="s">
        <v>204</v>
      </c>
      <c r="J963" s="1" t="s">
        <v>205</v>
      </c>
      <c r="K963">
        <v>389</v>
      </c>
      <c r="L963" s="1" t="s">
        <v>206</v>
      </c>
      <c r="M963" s="1" t="s">
        <v>38</v>
      </c>
      <c r="N963" t="s">
        <v>39</v>
      </c>
      <c r="O963" t="s">
        <v>39</v>
      </c>
      <c r="P963">
        <v>1319.55</v>
      </c>
      <c r="Q963">
        <v>0</v>
      </c>
      <c r="R963">
        <v>0.66988145896656526</v>
      </c>
      <c r="S963">
        <v>0</v>
      </c>
      <c r="T963" s="1" t="s">
        <v>194</v>
      </c>
      <c r="U963">
        <v>0</v>
      </c>
      <c r="V963">
        <v>1</v>
      </c>
      <c r="W963">
        <v>0.9271921090807822</v>
      </c>
      <c r="X963">
        <v>0</v>
      </c>
      <c r="Y963" t="b">
        <v>0</v>
      </c>
      <c r="Z963" t="b">
        <v>0</v>
      </c>
      <c r="AA963" s="1" t="s">
        <v>66</v>
      </c>
      <c r="AB963" s="1" t="s">
        <v>66</v>
      </c>
      <c r="AC963" s="1" t="s">
        <v>42</v>
      </c>
      <c r="AD963" t="s">
        <v>66</v>
      </c>
    </row>
    <row r="964" spans="1:30" x14ac:dyDescent="0.25">
      <c r="A964">
        <v>2</v>
      </c>
      <c r="B964" s="1" t="s">
        <v>86</v>
      </c>
      <c r="C964" s="1" t="s">
        <v>226</v>
      </c>
      <c r="D964" s="1" t="s">
        <v>105</v>
      </c>
      <c r="E964" s="1" t="s">
        <v>32</v>
      </c>
      <c r="F964" s="1" t="s">
        <v>32</v>
      </c>
      <c r="G964" s="1" t="s">
        <v>204</v>
      </c>
      <c r="H964" s="1" t="s">
        <v>205</v>
      </c>
      <c r="I964" s="1" t="s">
        <v>204</v>
      </c>
      <c r="J964" s="1" t="s">
        <v>205</v>
      </c>
      <c r="K964">
        <v>389</v>
      </c>
      <c r="L964" s="1" t="s">
        <v>206</v>
      </c>
      <c r="M964" s="1" t="s">
        <v>38</v>
      </c>
      <c r="N964" t="s">
        <v>39</v>
      </c>
      <c r="O964" t="s">
        <v>39</v>
      </c>
      <c r="P964">
        <v>19712.919999999998</v>
      </c>
      <c r="Q964">
        <v>0</v>
      </c>
      <c r="R964">
        <v>0.61287047812817896</v>
      </c>
      <c r="S964">
        <v>0</v>
      </c>
      <c r="T964" s="1" t="s">
        <v>194</v>
      </c>
      <c r="U964">
        <v>0</v>
      </c>
      <c r="V964">
        <v>1</v>
      </c>
      <c r="W964">
        <v>0.93692649150934704</v>
      </c>
      <c r="X964">
        <v>0</v>
      </c>
      <c r="Y964" t="b">
        <v>0</v>
      </c>
      <c r="Z964" t="b">
        <v>0</v>
      </c>
      <c r="AA964" s="1" t="s">
        <v>66</v>
      </c>
      <c r="AB964" s="1" t="s">
        <v>66</v>
      </c>
      <c r="AC964" s="1" t="s">
        <v>42</v>
      </c>
      <c r="AD964" t="s">
        <v>66</v>
      </c>
    </row>
    <row r="965" spans="1:30" x14ac:dyDescent="0.25">
      <c r="A965">
        <v>3</v>
      </c>
      <c r="B965" s="1" t="s">
        <v>75</v>
      </c>
      <c r="C965" s="1" t="s">
        <v>76</v>
      </c>
      <c r="D965" s="1" t="s">
        <v>77</v>
      </c>
      <c r="E965" s="1" t="s">
        <v>32</v>
      </c>
      <c r="F965" s="1" t="s">
        <v>32</v>
      </c>
      <c r="G965" s="1" t="s">
        <v>204</v>
      </c>
      <c r="H965" s="1" t="s">
        <v>205</v>
      </c>
      <c r="I965" s="1" t="s">
        <v>204</v>
      </c>
      <c r="J965" s="1" t="s">
        <v>205</v>
      </c>
      <c r="K965">
        <v>389</v>
      </c>
      <c r="L965" s="1" t="s">
        <v>206</v>
      </c>
      <c r="M965" s="1" t="s">
        <v>38</v>
      </c>
      <c r="N965" t="s">
        <v>39</v>
      </c>
      <c r="O965" t="s">
        <v>39</v>
      </c>
      <c r="P965">
        <v>59054.52</v>
      </c>
      <c r="Q965">
        <v>0</v>
      </c>
      <c r="R965">
        <v>0.61023433849497422</v>
      </c>
      <c r="S965">
        <v>0</v>
      </c>
      <c r="T965" s="1" t="s">
        <v>194</v>
      </c>
      <c r="U965">
        <v>0</v>
      </c>
      <c r="V965">
        <v>1</v>
      </c>
      <c r="W965">
        <v>0.93757668577618647</v>
      </c>
      <c r="X965">
        <v>0</v>
      </c>
      <c r="Y965" t="b">
        <v>0</v>
      </c>
      <c r="Z965" t="b">
        <v>0</v>
      </c>
      <c r="AA965" s="1" t="s">
        <v>66</v>
      </c>
      <c r="AB965" s="1" t="s">
        <v>66</v>
      </c>
      <c r="AC965" s="1" t="s">
        <v>42</v>
      </c>
      <c r="AD965" t="s">
        <v>66</v>
      </c>
    </row>
    <row r="966" spans="1:30" x14ac:dyDescent="0.25">
      <c r="A966">
        <v>3</v>
      </c>
      <c r="B966" s="1" t="s">
        <v>75</v>
      </c>
      <c r="C966" s="1" t="s">
        <v>227</v>
      </c>
      <c r="D966" s="1" t="s">
        <v>228</v>
      </c>
      <c r="E966" s="1" t="s">
        <v>32</v>
      </c>
      <c r="F966" s="1" t="s">
        <v>32</v>
      </c>
      <c r="G966" s="1" t="s">
        <v>204</v>
      </c>
      <c r="H966" s="1" t="s">
        <v>205</v>
      </c>
      <c r="I966" s="1" t="s">
        <v>204</v>
      </c>
      <c r="J966" s="1" t="s">
        <v>205</v>
      </c>
      <c r="K966">
        <v>389</v>
      </c>
      <c r="L966" s="1" t="s">
        <v>206</v>
      </c>
      <c r="M966" s="1" t="s">
        <v>38</v>
      </c>
      <c r="N966" t="s">
        <v>39</v>
      </c>
      <c r="O966" t="s">
        <v>39</v>
      </c>
      <c r="P966">
        <v>2687.22</v>
      </c>
      <c r="Q966">
        <v>0</v>
      </c>
      <c r="R966">
        <v>0.64140955223880602</v>
      </c>
      <c r="S966">
        <v>0</v>
      </c>
      <c r="T966" s="1" t="s">
        <v>194</v>
      </c>
      <c r="U966">
        <v>0</v>
      </c>
      <c r="V966">
        <v>1</v>
      </c>
      <c r="W966">
        <v>0.93634884615006908</v>
      </c>
      <c r="X966">
        <v>0</v>
      </c>
      <c r="Y966" t="b">
        <v>0</v>
      </c>
      <c r="Z966" t="b">
        <v>0</v>
      </c>
      <c r="AA966" s="1" t="s">
        <v>66</v>
      </c>
      <c r="AB966" s="1" t="s">
        <v>66</v>
      </c>
      <c r="AC966" s="1" t="s">
        <v>42</v>
      </c>
      <c r="AD966" t="s">
        <v>66</v>
      </c>
    </row>
    <row r="967" spans="1:30" x14ac:dyDescent="0.25">
      <c r="A967">
        <v>3</v>
      </c>
      <c r="B967" s="1" t="s">
        <v>75</v>
      </c>
      <c r="C967" s="1" t="s">
        <v>229</v>
      </c>
      <c r="D967" s="1" t="s">
        <v>230</v>
      </c>
      <c r="E967" s="1" t="s">
        <v>32</v>
      </c>
      <c r="F967" s="1" t="s">
        <v>32</v>
      </c>
      <c r="G967" s="1" t="s">
        <v>204</v>
      </c>
      <c r="H967" s="1" t="s">
        <v>205</v>
      </c>
      <c r="I967" s="1" t="s">
        <v>204</v>
      </c>
      <c r="J967" s="1" t="s">
        <v>205</v>
      </c>
      <c r="K967">
        <v>389</v>
      </c>
      <c r="L967" s="1" t="s">
        <v>206</v>
      </c>
      <c r="M967" s="1" t="s">
        <v>38</v>
      </c>
      <c r="N967" t="s">
        <v>39</v>
      </c>
      <c r="O967" t="s">
        <v>39</v>
      </c>
      <c r="P967">
        <v>1624.37</v>
      </c>
      <c r="Q967">
        <v>0</v>
      </c>
      <c r="R967">
        <v>0.69256148148148144</v>
      </c>
      <c r="S967">
        <v>0</v>
      </c>
      <c r="T967" s="1" t="s">
        <v>194</v>
      </c>
      <c r="U967">
        <v>0</v>
      </c>
      <c r="V967">
        <v>1</v>
      </c>
      <c r="W967">
        <v>0.92705919904581757</v>
      </c>
      <c r="X967">
        <v>0</v>
      </c>
      <c r="Y967" t="b">
        <v>0</v>
      </c>
      <c r="Z967" t="b">
        <v>0</v>
      </c>
      <c r="AA967" s="1" t="s">
        <v>66</v>
      </c>
      <c r="AB967" s="1" t="s">
        <v>66</v>
      </c>
      <c r="AC967" s="1" t="s">
        <v>42</v>
      </c>
      <c r="AD967" t="s">
        <v>66</v>
      </c>
    </row>
    <row r="968" spans="1:30" x14ac:dyDescent="0.25">
      <c r="A968">
        <v>3</v>
      </c>
      <c r="B968" s="1" t="s">
        <v>75</v>
      </c>
      <c r="C968" s="1" t="s">
        <v>231</v>
      </c>
      <c r="D968" s="1" t="s">
        <v>232</v>
      </c>
      <c r="E968" s="1" t="s">
        <v>32</v>
      </c>
      <c r="F968" s="1" t="s">
        <v>32</v>
      </c>
      <c r="G968" s="1" t="s">
        <v>204</v>
      </c>
      <c r="H968" s="1" t="s">
        <v>205</v>
      </c>
      <c r="I968" s="1" t="s">
        <v>204</v>
      </c>
      <c r="J968" s="1" t="s">
        <v>205</v>
      </c>
      <c r="K968">
        <v>389</v>
      </c>
      <c r="L968" s="1" t="s">
        <v>206</v>
      </c>
      <c r="M968" s="1" t="s">
        <v>38</v>
      </c>
      <c r="N968" t="s">
        <v>39</v>
      </c>
      <c r="O968" t="s">
        <v>39</v>
      </c>
      <c r="P968">
        <v>9465.41</v>
      </c>
      <c r="Q968">
        <v>0</v>
      </c>
      <c r="R968">
        <v>0.61665601694915262</v>
      </c>
      <c r="S968">
        <v>0</v>
      </c>
      <c r="T968" s="1" t="s">
        <v>194</v>
      </c>
      <c r="U968">
        <v>0</v>
      </c>
      <c r="V968">
        <v>1</v>
      </c>
      <c r="W968">
        <v>0.93709551432830507</v>
      </c>
      <c r="X968">
        <v>0</v>
      </c>
      <c r="Y968" t="b">
        <v>0</v>
      </c>
      <c r="Z968" t="b">
        <v>0</v>
      </c>
      <c r="AA968" s="1" t="s">
        <v>66</v>
      </c>
      <c r="AB968" s="1" t="s">
        <v>66</v>
      </c>
      <c r="AC968" s="1" t="s">
        <v>42</v>
      </c>
      <c r="AD968" t="s">
        <v>66</v>
      </c>
    </row>
    <row r="969" spans="1:30" x14ac:dyDescent="0.25">
      <c r="A969">
        <v>3</v>
      </c>
      <c r="B969" s="1" t="s">
        <v>75</v>
      </c>
      <c r="C969" s="1" t="s">
        <v>79</v>
      </c>
      <c r="D969" s="1" t="s">
        <v>60</v>
      </c>
      <c r="E969" s="1" t="s">
        <v>32</v>
      </c>
      <c r="F969" s="1" t="s">
        <v>32</v>
      </c>
      <c r="G969" s="1" t="s">
        <v>204</v>
      </c>
      <c r="H969" s="1" t="s">
        <v>205</v>
      </c>
      <c r="I969" s="1" t="s">
        <v>204</v>
      </c>
      <c r="J969" s="1" t="s">
        <v>205</v>
      </c>
      <c r="K969">
        <v>389</v>
      </c>
      <c r="L969" s="1" t="s">
        <v>206</v>
      </c>
      <c r="M969" s="1" t="s">
        <v>38</v>
      </c>
      <c r="N969" t="s">
        <v>39</v>
      </c>
      <c r="O969" t="s">
        <v>39</v>
      </c>
      <c r="P969">
        <v>14077.8</v>
      </c>
      <c r="Q969">
        <v>0</v>
      </c>
      <c r="R969">
        <v>0.61354871794871801</v>
      </c>
      <c r="S969">
        <v>0</v>
      </c>
      <c r="T969" s="1" t="s">
        <v>194</v>
      </c>
      <c r="U969">
        <v>0</v>
      </c>
      <c r="V969">
        <v>1</v>
      </c>
      <c r="W969">
        <v>0.93643569517101977</v>
      </c>
      <c r="X969">
        <v>0</v>
      </c>
      <c r="Y969" t="b">
        <v>0</v>
      </c>
      <c r="Z969" t="b">
        <v>0</v>
      </c>
      <c r="AA969" s="1" t="s">
        <v>66</v>
      </c>
      <c r="AB969" s="1" t="s">
        <v>66</v>
      </c>
      <c r="AC969" s="1" t="s">
        <v>42</v>
      </c>
      <c r="AD969" t="s">
        <v>66</v>
      </c>
    </row>
    <row r="970" spans="1:30" x14ac:dyDescent="0.25">
      <c r="A970">
        <v>4</v>
      </c>
      <c r="B970" s="1" t="s">
        <v>131</v>
      </c>
      <c r="C970" s="1" t="s">
        <v>132</v>
      </c>
      <c r="D970" s="1" t="s">
        <v>133</v>
      </c>
      <c r="E970" s="1" t="s">
        <v>32</v>
      </c>
      <c r="F970" s="1" t="s">
        <v>32</v>
      </c>
      <c r="G970" s="1" t="s">
        <v>204</v>
      </c>
      <c r="H970" s="1" t="s">
        <v>205</v>
      </c>
      <c r="I970" s="1" t="s">
        <v>204</v>
      </c>
      <c r="J970" s="1" t="s">
        <v>205</v>
      </c>
      <c r="K970">
        <v>389</v>
      </c>
      <c r="L970" s="1" t="s">
        <v>206</v>
      </c>
      <c r="M970" s="1" t="s">
        <v>38</v>
      </c>
      <c r="N970" t="s">
        <v>39</v>
      </c>
      <c r="O970" t="s">
        <v>39</v>
      </c>
      <c r="P970">
        <v>8230.1</v>
      </c>
      <c r="Q970">
        <v>0</v>
      </c>
      <c r="R970">
        <v>0.61530311890838207</v>
      </c>
      <c r="S970">
        <v>0</v>
      </c>
      <c r="T970" s="1" t="s">
        <v>194</v>
      </c>
      <c r="U970">
        <v>0</v>
      </c>
      <c r="V970">
        <v>1</v>
      </c>
      <c r="W970">
        <v>0.93664397716528258</v>
      </c>
      <c r="X970">
        <v>0</v>
      </c>
      <c r="Y970" t="b">
        <v>0</v>
      </c>
      <c r="Z970" t="b">
        <v>0</v>
      </c>
      <c r="AA970" s="1" t="s">
        <v>66</v>
      </c>
      <c r="AB970" s="1" t="s">
        <v>66</v>
      </c>
      <c r="AC970" s="1" t="s">
        <v>42</v>
      </c>
      <c r="AD970" t="s">
        <v>66</v>
      </c>
    </row>
    <row r="971" spans="1:30" x14ac:dyDescent="0.25">
      <c r="A971">
        <v>4</v>
      </c>
      <c r="B971" s="1" t="s">
        <v>131</v>
      </c>
      <c r="C971" s="1" t="s">
        <v>142</v>
      </c>
      <c r="D971" s="1" t="s">
        <v>143</v>
      </c>
      <c r="E971" s="1" t="s">
        <v>32</v>
      </c>
      <c r="F971" s="1" t="s">
        <v>32</v>
      </c>
      <c r="G971" s="1" t="s">
        <v>204</v>
      </c>
      <c r="H971" s="1" t="s">
        <v>205</v>
      </c>
      <c r="I971" s="1" t="s">
        <v>204</v>
      </c>
      <c r="J971" s="1" t="s">
        <v>205</v>
      </c>
      <c r="K971">
        <v>389</v>
      </c>
      <c r="L971" s="1" t="s">
        <v>206</v>
      </c>
      <c r="M971" s="1" t="s">
        <v>38</v>
      </c>
      <c r="N971" t="s">
        <v>39</v>
      </c>
      <c r="O971" t="s">
        <v>39</v>
      </c>
      <c r="P971">
        <v>4427.49</v>
      </c>
      <c r="Q971">
        <v>0</v>
      </c>
      <c r="R971">
        <v>0.62736642811848897</v>
      </c>
      <c r="S971">
        <v>0</v>
      </c>
      <c r="T971" s="1" t="s">
        <v>194</v>
      </c>
      <c r="U971">
        <v>0</v>
      </c>
      <c r="V971">
        <v>1</v>
      </c>
      <c r="W971">
        <v>0.9332015845920103</v>
      </c>
      <c r="X971">
        <v>0</v>
      </c>
      <c r="Y971" t="b">
        <v>0</v>
      </c>
      <c r="Z971" t="b">
        <v>0</v>
      </c>
      <c r="AA971" s="1" t="s">
        <v>66</v>
      </c>
      <c r="AB971" s="1" t="s">
        <v>66</v>
      </c>
      <c r="AC971" s="1" t="s">
        <v>42</v>
      </c>
      <c r="AD971" t="s">
        <v>66</v>
      </c>
    </row>
    <row r="972" spans="1:30" x14ac:dyDescent="0.25">
      <c r="A972">
        <v>4</v>
      </c>
      <c r="B972" s="1" t="s">
        <v>131</v>
      </c>
      <c r="C972" s="1" t="s">
        <v>233</v>
      </c>
      <c r="D972" s="1" t="s">
        <v>234</v>
      </c>
      <c r="E972" s="1" t="s">
        <v>32</v>
      </c>
      <c r="F972" s="1" t="s">
        <v>32</v>
      </c>
      <c r="G972" s="1" t="s">
        <v>204</v>
      </c>
      <c r="H972" s="1" t="s">
        <v>205</v>
      </c>
      <c r="I972" s="1" t="s">
        <v>204</v>
      </c>
      <c r="J972" s="1" t="s">
        <v>205</v>
      </c>
      <c r="K972">
        <v>389</v>
      </c>
      <c r="L972" s="1" t="s">
        <v>206</v>
      </c>
      <c r="M972" s="1" t="s">
        <v>38</v>
      </c>
      <c r="N972" t="s">
        <v>39</v>
      </c>
      <c r="O972" t="s">
        <v>39</v>
      </c>
      <c r="P972">
        <v>2647.11</v>
      </c>
      <c r="Q972">
        <v>0</v>
      </c>
      <c r="R972">
        <v>0.63173060606060605</v>
      </c>
      <c r="S972">
        <v>0</v>
      </c>
      <c r="T972" s="1" t="s">
        <v>194</v>
      </c>
      <c r="U972">
        <v>0</v>
      </c>
      <c r="V972">
        <v>1</v>
      </c>
      <c r="W972">
        <v>0.93500115419379048</v>
      </c>
      <c r="X972">
        <v>0</v>
      </c>
      <c r="Y972" t="b">
        <v>0</v>
      </c>
      <c r="Z972" t="b">
        <v>0</v>
      </c>
      <c r="AA972" s="1" t="s">
        <v>66</v>
      </c>
      <c r="AB972" s="1" t="s">
        <v>66</v>
      </c>
      <c r="AC972" s="1" t="s">
        <v>42</v>
      </c>
      <c r="AD972" t="s">
        <v>66</v>
      </c>
    </row>
    <row r="973" spans="1:30" x14ac:dyDescent="0.25">
      <c r="A973">
        <v>4</v>
      </c>
      <c r="B973" s="1" t="s">
        <v>131</v>
      </c>
      <c r="C973" s="1" t="s">
        <v>235</v>
      </c>
      <c r="D973" s="1" t="s">
        <v>236</v>
      </c>
      <c r="E973" s="1" t="s">
        <v>32</v>
      </c>
      <c r="F973" s="1" t="s">
        <v>32</v>
      </c>
      <c r="G973" s="1" t="s">
        <v>204</v>
      </c>
      <c r="H973" s="1" t="s">
        <v>205</v>
      </c>
      <c r="I973" s="1" t="s">
        <v>204</v>
      </c>
      <c r="J973" s="1" t="s">
        <v>205</v>
      </c>
      <c r="K973">
        <v>389</v>
      </c>
      <c r="L973" s="1" t="s">
        <v>206</v>
      </c>
      <c r="M973" s="1" t="s">
        <v>38</v>
      </c>
      <c r="N973" t="s">
        <v>39</v>
      </c>
      <c r="O973" t="s">
        <v>39</v>
      </c>
      <c r="P973">
        <v>1925.17</v>
      </c>
      <c r="Q973">
        <v>0</v>
      </c>
      <c r="R973">
        <v>0.65938208333333337</v>
      </c>
      <c r="S973">
        <v>0</v>
      </c>
      <c r="T973" s="1" t="s">
        <v>194</v>
      </c>
      <c r="U973">
        <v>0</v>
      </c>
      <c r="V973">
        <v>1</v>
      </c>
      <c r="W973">
        <v>0.93722562891759154</v>
      </c>
      <c r="X973">
        <v>0</v>
      </c>
      <c r="Y973" t="b">
        <v>0</v>
      </c>
      <c r="Z973" t="b">
        <v>0</v>
      </c>
      <c r="AA973" s="1" t="s">
        <v>66</v>
      </c>
      <c r="AB973" s="1" t="s">
        <v>66</v>
      </c>
      <c r="AC973" s="1" t="s">
        <v>42</v>
      </c>
      <c r="AD973" t="s">
        <v>66</v>
      </c>
    </row>
    <row r="974" spans="1:30" x14ac:dyDescent="0.25">
      <c r="A974">
        <v>4</v>
      </c>
      <c r="B974" s="1" t="s">
        <v>131</v>
      </c>
      <c r="C974" s="1" t="s">
        <v>166</v>
      </c>
      <c r="D974" s="1" t="s">
        <v>105</v>
      </c>
      <c r="E974" s="1" t="s">
        <v>32</v>
      </c>
      <c r="F974" s="1" t="s">
        <v>32</v>
      </c>
      <c r="G974" s="1" t="s">
        <v>204</v>
      </c>
      <c r="H974" s="1" t="s">
        <v>205</v>
      </c>
      <c r="I974" s="1" t="s">
        <v>204</v>
      </c>
      <c r="J974" s="1" t="s">
        <v>205</v>
      </c>
      <c r="K974">
        <v>389</v>
      </c>
      <c r="L974" s="1" t="s">
        <v>206</v>
      </c>
      <c r="M974" s="1" t="s">
        <v>38</v>
      </c>
      <c r="N974" t="s">
        <v>39</v>
      </c>
      <c r="O974" t="s">
        <v>39</v>
      </c>
      <c r="P974">
        <v>113927.8</v>
      </c>
      <c r="Q974">
        <v>0</v>
      </c>
      <c r="R974">
        <v>0.60990146274489099</v>
      </c>
      <c r="S974">
        <v>0</v>
      </c>
      <c r="T974" s="1" t="s">
        <v>194</v>
      </c>
      <c r="U974">
        <v>0</v>
      </c>
      <c r="V974">
        <v>1</v>
      </c>
      <c r="W974">
        <v>0.9376777496183254</v>
      </c>
      <c r="X974">
        <v>0</v>
      </c>
      <c r="Y974" t="b">
        <v>0</v>
      </c>
      <c r="Z974" t="b">
        <v>0</v>
      </c>
      <c r="AA974" s="1" t="s">
        <v>66</v>
      </c>
      <c r="AB974" s="1" t="s">
        <v>66</v>
      </c>
      <c r="AC974" s="1" t="s">
        <v>42</v>
      </c>
      <c r="AD974" t="s">
        <v>66</v>
      </c>
    </row>
    <row r="975" spans="1:30" x14ac:dyDescent="0.25">
      <c r="A975">
        <v>5</v>
      </c>
      <c r="B975" s="1" t="s">
        <v>145</v>
      </c>
      <c r="C975" s="1" t="s">
        <v>146</v>
      </c>
      <c r="D975" s="1" t="s">
        <v>44</v>
      </c>
      <c r="E975" s="1" t="s">
        <v>32</v>
      </c>
      <c r="F975" s="1" t="s">
        <v>32</v>
      </c>
      <c r="G975" s="1" t="s">
        <v>204</v>
      </c>
      <c r="H975" s="1" t="s">
        <v>205</v>
      </c>
      <c r="I975" s="1" t="s">
        <v>204</v>
      </c>
      <c r="J975" s="1" t="s">
        <v>205</v>
      </c>
      <c r="K975">
        <v>389</v>
      </c>
      <c r="L975" s="1" t="s">
        <v>206</v>
      </c>
      <c r="M975" s="1" t="s">
        <v>38</v>
      </c>
      <c r="N975" t="s">
        <v>39</v>
      </c>
      <c r="O975" t="s">
        <v>39</v>
      </c>
      <c r="P975">
        <v>12692.08</v>
      </c>
      <c r="Q975">
        <v>0</v>
      </c>
      <c r="R975">
        <v>0.61426500237004267</v>
      </c>
      <c r="S975">
        <v>0</v>
      </c>
      <c r="T975" s="1" t="s">
        <v>194</v>
      </c>
      <c r="U975">
        <v>0</v>
      </c>
      <c r="V975">
        <v>1</v>
      </c>
      <c r="W975">
        <v>0.93735736075285181</v>
      </c>
      <c r="X975">
        <v>0</v>
      </c>
      <c r="Y975" t="b">
        <v>0</v>
      </c>
      <c r="Z975" t="b">
        <v>0</v>
      </c>
      <c r="AA975" s="1" t="s">
        <v>66</v>
      </c>
      <c r="AB975" s="1" t="s">
        <v>66</v>
      </c>
      <c r="AC975" s="1" t="s">
        <v>42</v>
      </c>
      <c r="AD975" t="s">
        <v>66</v>
      </c>
    </row>
    <row r="976" spans="1:30" x14ac:dyDescent="0.25">
      <c r="A976">
        <v>5</v>
      </c>
      <c r="B976" s="1" t="s">
        <v>145</v>
      </c>
      <c r="C976" s="1" t="s">
        <v>237</v>
      </c>
      <c r="D976" s="1" t="s">
        <v>105</v>
      </c>
      <c r="E976" s="1" t="s">
        <v>32</v>
      </c>
      <c r="F976" s="1" t="s">
        <v>32</v>
      </c>
      <c r="G976" s="1" t="s">
        <v>204</v>
      </c>
      <c r="H976" s="1" t="s">
        <v>205</v>
      </c>
      <c r="I976" s="1" t="s">
        <v>204</v>
      </c>
      <c r="J976" s="1" t="s">
        <v>205</v>
      </c>
      <c r="K976">
        <v>389</v>
      </c>
      <c r="L976" s="1" t="s">
        <v>206</v>
      </c>
      <c r="M976" s="1" t="s">
        <v>38</v>
      </c>
      <c r="N976" t="s">
        <v>39</v>
      </c>
      <c r="O976" t="s">
        <v>39</v>
      </c>
      <c r="P976">
        <v>9573.7000000000007</v>
      </c>
      <c r="Q976">
        <v>0</v>
      </c>
      <c r="R976">
        <v>0.61142605781315451</v>
      </c>
      <c r="S976">
        <v>0</v>
      </c>
      <c r="T976" s="1" t="s">
        <v>194</v>
      </c>
      <c r="U976">
        <v>0</v>
      </c>
      <c r="V976">
        <v>1</v>
      </c>
      <c r="W976">
        <v>0.93760519374367279</v>
      </c>
      <c r="X976">
        <v>0</v>
      </c>
      <c r="Y976" t="b">
        <v>0</v>
      </c>
      <c r="Z976" t="b">
        <v>0</v>
      </c>
      <c r="AA976" s="1" t="s">
        <v>66</v>
      </c>
      <c r="AB976" s="1" t="s">
        <v>66</v>
      </c>
      <c r="AC976" s="1" t="s">
        <v>42</v>
      </c>
      <c r="AD976" t="s">
        <v>66</v>
      </c>
    </row>
    <row r="977" spans="1:30" x14ac:dyDescent="0.25">
      <c r="A977">
        <v>6</v>
      </c>
      <c r="B977" s="1" t="s">
        <v>112</v>
      </c>
      <c r="C977" s="1" t="s">
        <v>113</v>
      </c>
      <c r="D977" s="1" t="s">
        <v>114</v>
      </c>
      <c r="E977" s="1" t="s">
        <v>32</v>
      </c>
      <c r="F977" s="1" t="s">
        <v>32</v>
      </c>
      <c r="G977" s="1" t="s">
        <v>204</v>
      </c>
      <c r="H977" s="1" t="s">
        <v>205</v>
      </c>
      <c r="I977" s="1" t="s">
        <v>204</v>
      </c>
      <c r="J977" s="1" t="s">
        <v>205</v>
      </c>
      <c r="K977">
        <v>389</v>
      </c>
      <c r="L977" s="1" t="s">
        <v>206</v>
      </c>
      <c r="M977" s="1" t="s">
        <v>38</v>
      </c>
      <c r="N977" t="s">
        <v>39</v>
      </c>
      <c r="O977" t="s">
        <v>39</v>
      </c>
      <c r="P977">
        <v>2165.8200000000002</v>
      </c>
      <c r="Q977">
        <v>0</v>
      </c>
      <c r="R977">
        <v>0.6505859259259259</v>
      </c>
      <c r="S977">
        <v>0</v>
      </c>
      <c r="T977" s="1" t="s">
        <v>194</v>
      </c>
      <c r="U977">
        <v>0</v>
      </c>
      <c r="V977">
        <v>1</v>
      </c>
      <c r="W977">
        <v>0.93268383707513969</v>
      </c>
      <c r="X977">
        <v>0</v>
      </c>
      <c r="Y977" t="b">
        <v>1</v>
      </c>
      <c r="Z977" t="b">
        <v>0</v>
      </c>
      <c r="AA977" s="1" t="s">
        <v>66</v>
      </c>
      <c r="AB977" s="1" t="s">
        <v>66</v>
      </c>
      <c r="AC977" s="1" t="s">
        <v>42</v>
      </c>
      <c r="AD977" t="s">
        <v>66</v>
      </c>
    </row>
    <row r="978" spans="1:30" x14ac:dyDescent="0.25">
      <c r="A978">
        <v>6</v>
      </c>
      <c r="B978" s="1" t="s">
        <v>112</v>
      </c>
      <c r="C978" s="1" t="s">
        <v>167</v>
      </c>
      <c r="D978" s="1" t="s">
        <v>71</v>
      </c>
      <c r="E978" s="1" t="s">
        <v>32</v>
      </c>
      <c r="F978" s="1" t="s">
        <v>32</v>
      </c>
      <c r="G978" s="1" t="s">
        <v>204</v>
      </c>
      <c r="H978" s="1" t="s">
        <v>205</v>
      </c>
      <c r="I978" s="1" t="s">
        <v>204</v>
      </c>
      <c r="J978" s="1" t="s">
        <v>205</v>
      </c>
      <c r="K978">
        <v>389</v>
      </c>
      <c r="L978" s="1" t="s">
        <v>206</v>
      </c>
      <c r="M978" s="1" t="s">
        <v>38</v>
      </c>
      <c r="N978" t="s">
        <v>39</v>
      </c>
      <c r="O978" t="s">
        <v>39</v>
      </c>
      <c r="P978">
        <v>2246.0300000000002</v>
      </c>
      <c r="Q978">
        <v>0</v>
      </c>
      <c r="R978">
        <v>0.65521535714285706</v>
      </c>
      <c r="S978">
        <v>0</v>
      </c>
      <c r="T978" s="1" t="s">
        <v>194</v>
      </c>
      <c r="U978">
        <v>0</v>
      </c>
      <c r="V978">
        <v>1</v>
      </c>
      <c r="W978">
        <v>0.93526953657087786</v>
      </c>
      <c r="X978">
        <v>0</v>
      </c>
      <c r="Y978" t="b">
        <v>1</v>
      </c>
      <c r="Z978" t="b">
        <v>0</v>
      </c>
      <c r="AA978" s="1" t="s">
        <v>66</v>
      </c>
      <c r="AB978" s="1" t="s">
        <v>66</v>
      </c>
      <c r="AC978" s="1" t="s">
        <v>42</v>
      </c>
      <c r="AD978" t="s">
        <v>66</v>
      </c>
    </row>
    <row r="979" spans="1:30" x14ac:dyDescent="0.25">
      <c r="A979">
        <v>6</v>
      </c>
      <c r="B979" s="1" t="s">
        <v>112</v>
      </c>
      <c r="C979" s="1" t="s">
        <v>238</v>
      </c>
      <c r="D979" s="1" t="s">
        <v>105</v>
      </c>
      <c r="E979" s="1" t="s">
        <v>32</v>
      </c>
      <c r="F979" s="1" t="s">
        <v>32</v>
      </c>
      <c r="G979" s="1" t="s">
        <v>204</v>
      </c>
      <c r="H979" s="1" t="s">
        <v>205</v>
      </c>
      <c r="I979" s="1" t="s">
        <v>204</v>
      </c>
      <c r="J979" s="1" t="s">
        <v>205</v>
      </c>
      <c r="K979">
        <v>389</v>
      </c>
      <c r="L979" s="1" t="s">
        <v>206</v>
      </c>
      <c r="M979" s="1" t="s">
        <v>38</v>
      </c>
      <c r="N979" t="s">
        <v>39</v>
      </c>
      <c r="O979" t="s">
        <v>39</v>
      </c>
      <c r="P979">
        <v>8386.51</v>
      </c>
      <c r="Q979">
        <v>0</v>
      </c>
      <c r="R979">
        <v>0.61775714968914397</v>
      </c>
      <c r="S979">
        <v>0</v>
      </c>
      <c r="T979" s="1" t="s">
        <v>194</v>
      </c>
      <c r="U979">
        <v>0</v>
      </c>
      <c r="V979">
        <v>1</v>
      </c>
      <c r="W979">
        <v>0.93791996772311315</v>
      </c>
      <c r="X979">
        <v>0</v>
      </c>
      <c r="Y979" t="b">
        <v>1</v>
      </c>
      <c r="Z979" t="b">
        <v>0</v>
      </c>
      <c r="AA979" s="1" t="s">
        <v>66</v>
      </c>
      <c r="AB979" s="1" t="s">
        <v>66</v>
      </c>
      <c r="AC979" s="1" t="s">
        <v>42</v>
      </c>
      <c r="AD979" t="s">
        <v>66</v>
      </c>
    </row>
    <row r="980" spans="1:30" x14ac:dyDescent="0.25">
      <c r="A980">
        <v>7</v>
      </c>
      <c r="B980" s="1" t="s">
        <v>29</v>
      </c>
      <c r="C980" s="1" t="s">
        <v>43</v>
      </c>
      <c r="D980" s="1" t="s">
        <v>44</v>
      </c>
      <c r="E980" s="1" t="s">
        <v>32</v>
      </c>
      <c r="F980" s="1" t="s">
        <v>32</v>
      </c>
      <c r="G980" s="1" t="s">
        <v>204</v>
      </c>
      <c r="H980" s="1" t="s">
        <v>205</v>
      </c>
      <c r="I980" s="1" t="s">
        <v>204</v>
      </c>
      <c r="J980" s="1" t="s">
        <v>205</v>
      </c>
      <c r="K980">
        <v>389</v>
      </c>
      <c r="L980" s="1" t="s">
        <v>206</v>
      </c>
      <c r="M980" s="1" t="s">
        <v>38</v>
      </c>
      <c r="N980" t="s">
        <v>39</v>
      </c>
      <c r="O980" t="s">
        <v>39</v>
      </c>
      <c r="P980">
        <v>789166.84</v>
      </c>
      <c r="Q980">
        <v>0</v>
      </c>
      <c r="R980">
        <v>0.60882316575975093</v>
      </c>
      <c r="S980">
        <v>0</v>
      </c>
      <c r="T980" s="1" t="s">
        <v>194</v>
      </c>
      <c r="U980">
        <v>1</v>
      </c>
      <c r="V980">
        <v>1</v>
      </c>
      <c r="W980">
        <v>0.93783079843594719</v>
      </c>
      <c r="X980">
        <v>0</v>
      </c>
      <c r="Y980" t="b">
        <v>0</v>
      </c>
      <c r="Z980" t="b">
        <v>0</v>
      </c>
      <c r="AA980" s="1" t="s">
        <v>41</v>
      </c>
      <c r="AB980" s="1" t="s">
        <v>44</v>
      </c>
      <c r="AC980" s="1" t="s">
        <v>42</v>
      </c>
      <c r="AD980" t="s">
        <v>850</v>
      </c>
    </row>
    <row r="981" spans="1:30" x14ac:dyDescent="0.25">
      <c r="A981">
        <v>7</v>
      </c>
      <c r="B981" s="1" t="s">
        <v>29</v>
      </c>
      <c r="C981" s="1" t="s">
        <v>30</v>
      </c>
      <c r="D981" s="1" t="s">
        <v>31</v>
      </c>
      <c r="E981" s="1" t="s">
        <v>32</v>
      </c>
      <c r="F981" s="1" t="s">
        <v>32</v>
      </c>
      <c r="G981" s="1" t="s">
        <v>204</v>
      </c>
      <c r="H981" s="1" t="s">
        <v>205</v>
      </c>
      <c r="I981" s="1" t="s">
        <v>204</v>
      </c>
      <c r="J981" s="1" t="s">
        <v>205</v>
      </c>
      <c r="K981">
        <v>389</v>
      </c>
      <c r="L981" s="1" t="s">
        <v>206</v>
      </c>
      <c r="M981" s="1" t="s">
        <v>38</v>
      </c>
      <c r="N981" t="s">
        <v>39</v>
      </c>
      <c r="O981" t="s">
        <v>39</v>
      </c>
      <c r="P981">
        <v>28271.9</v>
      </c>
      <c r="Q981">
        <v>0</v>
      </c>
      <c r="R981">
        <v>0.61163824655979571</v>
      </c>
      <c r="S981">
        <v>0</v>
      </c>
      <c r="T981" s="1" t="s">
        <v>194</v>
      </c>
      <c r="U981">
        <v>1</v>
      </c>
      <c r="V981">
        <v>1</v>
      </c>
      <c r="W981">
        <v>0.93750240967821841</v>
      </c>
      <c r="X981">
        <v>0</v>
      </c>
      <c r="Y981" t="b">
        <v>0</v>
      </c>
      <c r="Z981" t="b">
        <v>0</v>
      </c>
      <c r="AA981" s="1" t="s">
        <v>41</v>
      </c>
      <c r="AB981" s="1" t="s">
        <v>31</v>
      </c>
      <c r="AC981" s="1" t="s">
        <v>42</v>
      </c>
      <c r="AD981" t="s">
        <v>850</v>
      </c>
    </row>
    <row r="982" spans="1:30" x14ac:dyDescent="0.25">
      <c r="A982">
        <v>8</v>
      </c>
      <c r="B982" s="1" t="s">
        <v>239</v>
      </c>
      <c r="C982" s="1" t="s">
        <v>32</v>
      </c>
      <c r="D982" s="1" t="s">
        <v>32</v>
      </c>
      <c r="E982" s="1" t="s">
        <v>32</v>
      </c>
      <c r="F982" s="1" t="s">
        <v>32</v>
      </c>
      <c r="G982" s="1" t="s">
        <v>204</v>
      </c>
      <c r="H982" s="1" t="s">
        <v>205</v>
      </c>
      <c r="I982" s="1" t="s">
        <v>204</v>
      </c>
      <c r="J982" s="1" t="s">
        <v>205</v>
      </c>
      <c r="K982">
        <v>389</v>
      </c>
      <c r="L982" s="1" t="s">
        <v>206</v>
      </c>
      <c r="M982" s="1" t="s">
        <v>38</v>
      </c>
      <c r="N982" t="s">
        <v>39</v>
      </c>
      <c r="O982" t="s">
        <v>39</v>
      </c>
      <c r="P982">
        <v>72995.95</v>
      </c>
      <c r="Q982">
        <v>0</v>
      </c>
      <c r="R982">
        <v>0.6092263186813186</v>
      </c>
      <c r="S982">
        <v>0</v>
      </c>
      <c r="T982" s="1" t="s">
        <v>194</v>
      </c>
      <c r="U982">
        <v>0</v>
      </c>
      <c r="V982">
        <v>1</v>
      </c>
      <c r="W982">
        <v>0.93785833674287344</v>
      </c>
      <c r="X982">
        <v>0</v>
      </c>
      <c r="Y982" t="b">
        <v>1</v>
      </c>
      <c r="Z982" t="b">
        <v>0</v>
      </c>
      <c r="AA982" s="1" t="s">
        <v>66</v>
      </c>
      <c r="AB982" s="1" t="s">
        <v>66</v>
      </c>
      <c r="AC982" s="1" t="s">
        <v>42</v>
      </c>
      <c r="AD982" t="s">
        <v>66</v>
      </c>
    </row>
    <row r="983" spans="1:30" x14ac:dyDescent="0.25">
      <c r="A983">
        <v>9</v>
      </c>
      <c r="B983" s="1" t="s">
        <v>240</v>
      </c>
      <c r="C983" s="1" t="s">
        <v>32</v>
      </c>
      <c r="D983" s="1" t="s">
        <v>32</v>
      </c>
      <c r="E983" s="1" t="s">
        <v>32</v>
      </c>
      <c r="F983" s="1" t="s">
        <v>32</v>
      </c>
      <c r="G983" s="1" t="s">
        <v>204</v>
      </c>
      <c r="H983" s="1" t="s">
        <v>205</v>
      </c>
      <c r="I983" s="1" t="s">
        <v>204</v>
      </c>
      <c r="J983" s="1" t="s">
        <v>205</v>
      </c>
      <c r="K983">
        <v>389</v>
      </c>
      <c r="L983" s="1" t="s">
        <v>206</v>
      </c>
      <c r="M983" s="1" t="s">
        <v>38</v>
      </c>
      <c r="N983" t="s">
        <v>39</v>
      </c>
      <c r="O983" t="s">
        <v>39</v>
      </c>
      <c r="P983">
        <v>60767.12</v>
      </c>
      <c r="Q983">
        <v>0</v>
      </c>
      <c r="R983">
        <v>0.61021334565375218</v>
      </c>
      <c r="S983">
        <v>0</v>
      </c>
      <c r="T983" s="1" t="s">
        <v>194</v>
      </c>
      <c r="U983">
        <v>0</v>
      </c>
      <c r="V983">
        <v>1</v>
      </c>
      <c r="W983">
        <v>0.93769557849786533</v>
      </c>
      <c r="X983">
        <v>0</v>
      </c>
      <c r="Y983" t="b">
        <v>1</v>
      </c>
      <c r="Z983" t="b">
        <v>0</v>
      </c>
      <c r="AA983" s="1" t="s">
        <v>66</v>
      </c>
      <c r="AB983" s="1" t="s">
        <v>66</v>
      </c>
      <c r="AC983" s="1" t="s">
        <v>42</v>
      </c>
      <c r="AD983" t="s">
        <v>66</v>
      </c>
    </row>
    <row r="984" spans="1:30" x14ac:dyDescent="0.25">
      <c r="A984">
        <v>10</v>
      </c>
      <c r="B984" s="1" t="s">
        <v>168</v>
      </c>
      <c r="C984" s="1" t="s">
        <v>241</v>
      </c>
      <c r="D984" s="1" t="s">
        <v>242</v>
      </c>
      <c r="E984" s="1" t="s">
        <v>32</v>
      </c>
      <c r="F984" s="1" t="s">
        <v>32</v>
      </c>
      <c r="G984" s="1" t="s">
        <v>204</v>
      </c>
      <c r="H984" s="1" t="s">
        <v>205</v>
      </c>
      <c r="I984" s="1" t="s">
        <v>204</v>
      </c>
      <c r="J984" s="1" t="s">
        <v>205</v>
      </c>
      <c r="K984">
        <v>389</v>
      </c>
      <c r="L984" s="1" t="s">
        <v>206</v>
      </c>
      <c r="M984" s="1" t="s">
        <v>38</v>
      </c>
      <c r="N984" t="s">
        <v>39</v>
      </c>
      <c r="O984" t="s">
        <v>39</v>
      </c>
      <c r="P984">
        <v>36899.050000000003</v>
      </c>
      <c r="Q984">
        <v>0</v>
      </c>
      <c r="R984">
        <v>0.6089109782608696</v>
      </c>
      <c r="S984">
        <v>0</v>
      </c>
      <c r="T984" s="1" t="s">
        <v>194</v>
      </c>
      <c r="U984">
        <v>0</v>
      </c>
      <c r="V984">
        <v>1</v>
      </c>
      <c r="W984">
        <v>0.93784615721368647</v>
      </c>
      <c r="X984">
        <v>0</v>
      </c>
      <c r="Y984" t="b">
        <v>1</v>
      </c>
      <c r="Z984" t="b">
        <v>0</v>
      </c>
      <c r="AA984" s="1" t="s">
        <v>66</v>
      </c>
      <c r="AB984" s="1" t="s">
        <v>66</v>
      </c>
      <c r="AC984" s="1" t="s">
        <v>42</v>
      </c>
      <c r="AD984" t="s">
        <v>66</v>
      </c>
    </row>
    <row r="985" spans="1:30" x14ac:dyDescent="0.25">
      <c r="A985">
        <v>10</v>
      </c>
      <c r="B985" s="1" t="s">
        <v>168</v>
      </c>
      <c r="C985" s="1" t="s">
        <v>243</v>
      </c>
      <c r="D985" s="1" t="s">
        <v>244</v>
      </c>
      <c r="E985" s="1" t="s">
        <v>32</v>
      </c>
      <c r="F985" s="1" t="s">
        <v>32</v>
      </c>
      <c r="G985" s="1" t="s">
        <v>204</v>
      </c>
      <c r="H985" s="1" t="s">
        <v>205</v>
      </c>
      <c r="I985" s="1" t="s">
        <v>204</v>
      </c>
      <c r="J985" s="1" t="s">
        <v>205</v>
      </c>
      <c r="K985">
        <v>389</v>
      </c>
      <c r="L985" s="1" t="s">
        <v>206</v>
      </c>
      <c r="M985" s="1" t="s">
        <v>38</v>
      </c>
      <c r="N985" t="s">
        <v>39</v>
      </c>
      <c r="O985" t="s">
        <v>39</v>
      </c>
      <c r="P985">
        <v>14559.08</v>
      </c>
      <c r="Q985">
        <v>0</v>
      </c>
      <c r="R985">
        <v>0.61520154269972449</v>
      </c>
      <c r="S985">
        <v>0</v>
      </c>
      <c r="T985" s="1" t="s">
        <v>194</v>
      </c>
      <c r="U985">
        <v>0</v>
      </c>
      <c r="V985">
        <v>1</v>
      </c>
      <c r="W985">
        <v>0.9368943305457228</v>
      </c>
      <c r="X985">
        <v>0</v>
      </c>
      <c r="Y985" t="b">
        <v>1</v>
      </c>
      <c r="Z985" t="b">
        <v>0</v>
      </c>
      <c r="AA985" s="1" t="s">
        <v>66</v>
      </c>
      <c r="AB985" s="1" t="s">
        <v>66</v>
      </c>
      <c r="AC985" s="1" t="s">
        <v>42</v>
      </c>
      <c r="AD985" t="s">
        <v>66</v>
      </c>
    </row>
    <row r="986" spans="1:30" x14ac:dyDescent="0.25">
      <c r="A986">
        <v>10</v>
      </c>
      <c r="B986" s="1" t="s">
        <v>168</v>
      </c>
      <c r="C986" s="1" t="s">
        <v>169</v>
      </c>
      <c r="D986" s="1" t="s">
        <v>170</v>
      </c>
      <c r="E986" s="1" t="s">
        <v>32</v>
      </c>
      <c r="F986" s="1" t="s">
        <v>32</v>
      </c>
      <c r="G986" s="1" t="s">
        <v>204</v>
      </c>
      <c r="H986" s="1" t="s">
        <v>205</v>
      </c>
      <c r="I986" s="1" t="s">
        <v>204</v>
      </c>
      <c r="J986" s="1" t="s">
        <v>205</v>
      </c>
      <c r="K986">
        <v>389</v>
      </c>
      <c r="L986" s="1" t="s">
        <v>206</v>
      </c>
      <c r="M986" s="1" t="s">
        <v>38</v>
      </c>
      <c r="N986" t="s">
        <v>39</v>
      </c>
      <c r="O986" t="s">
        <v>39</v>
      </c>
      <c r="P986">
        <v>1885.07</v>
      </c>
      <c r="Q986">
        <v>0</v>
      </c>
      <c r="R986">
        <v>0.6461731914893617</v>
      </c>
      <c r="S986">
        <v>0</v>
      </c>
      <c r="T986" s="1" t="s">
        <v>194</v>
      </c>
      <c r="U986">
        <v>0</v>
      </c>
      <c r="V986">
        <v>1</v>
      </c>
      <c r="W986">
        <v>0.93537558546488353</v>
      </c>
      <c r="X986">
        <v>0</v>
      </c>
      <c r="Y986" t="b">
        <v>1</v>
      </c>
      <c r="Z986" t="b">
        <v>0</v>
      </c>
      <c r="AA986" s="1" t="s">
        <v>66</v>
      </c>
      <c r="AB986" s="1" t="s">
        <v>66</v>
      </c>
      <c r="AC986" s="1" t="s">
        <v>42</v>
      </c>
      <c r="AD986" t="s">
        <v>66</v>
      </c>
    </row>
    <row r="987" spans="1:30" x14ac:dyDescent="0.25">
      <c r="A987">
        <v>10</v>
      </c>
      <c r="B987" s="1" t="s">
        <v>168</v>
      </c>
      <c r="C987" s="1" t="s">
        <v>245</v>
      </c>
      <c r="D987" s="1" t="s">
        <v>101</v>
      </c>
      <c r="E987" s="1" t="s">
        <v>32</v>
      </c>
      <c r="F987" s="1" t="s">
        <v>32</v>
      </c>
      <c r="G987" s="1" t="s">
        <v>204</v>
      </c>
      <c r="H987" s="1" t="s">
        <v>205</v>
      </c>
      <c r="I987" s="1" t="s">
        <v>204</v>
      </c>
      <c r="J987" s="1" t="s">
        <v>205</v>
      </c>
      <c r="K987">
        <v>389</v>
      </c>
      <c r="L987" s="1" t="s">
        <v>206</v>
      </c>
      <c r="M987" s="1" t="s">
        <v>38</v>
      </c>
      <c r="N987" t="s">
        <v>39</v>
      </c>
      <c r="O987" t="s">
        <v>39</v>
      </c>
      <c r="P987">
        <v>46793.599999999999</v>
      </c>
      <c r="Q987">
        <v>0</v>
      </c>
      <c r="R987">
        <v>0.61025730693408753</v>
      </c>
      <c r="S987">
        <v>0</v>
      </c>
      <c r="T987" s="1" t="s">
        <v>194</v>
      </c>
      <c r="U987">
        <v>0</v>
      </c>
      <c r="V987">
        <v>1</v>
      </c>
      <c r="W987">
        <v>0.93772246917954194</v>
      </c>
      <c r="X987">
        <v>0</v>
      </c>
      <c r="Y987" t="b">
        <v>1</v>
      </c>
      <c r="Z987" t="b">
        <v>0</v>
      </c>
      <c r="AA987" s="1" t="s">
        <v>66</v>
      </c>
      <c r="AB987" s="1" t="s">
        <v>66</v>
      </c>
      <c r="AC987" s="1" t="s">
        <v>42</v>
      </c>
      <c r="AD987" t="s">
        <v>66</v>
      </c>
    </row>
    <row r="988" spans="1:30" x14ac:dyDescent="0.25">
      <c r="A988">
        <v>11</v>
      </c>
      <c r="B988" s="1" t="s">
        <v>58</v>
      </c>
      <c r="C988" s="1" t="s">
        <v>246</v>
      </c>
      <c r="D988" s="1" t="s">
        <v>247</v>
      </c>
      <c r="E988" s="1" t="s">
        <v>32</v>
      </c>
      <c r="F988" s="1" t="s">
        <v>32</v>
      </c>
      <c r="G988" s="1" t="s">
        <v>204</v>
      </c>
      <c r="H988" s="1" t="s">
        <v>205</v>
      </c>
      <c r="I988" s="1" t="s">
        <v>204</v>
      </c>
      <c r="J988" s="1" t="s">
        <v>205</v>
      </c>
      <c r="K988">
        <v>389</v>
      </c>
      <c r="L988" s="1" t="s">
        <v>206</v>
      </c>
      <c r="M988" s="1" t="s">
        <v>38</v>
      </c>
      <c r="N988" t="s">
        <v>39</v>
      </c>
      <c r="O988" t="s">
        <v>39</v>
      </c>
      <c r="P988">
        <v>25380.94</v>
      </c>
      <c r="Q988">
        <v>0</v>
      </c>
      <c r="R988">
        <v>0.61212016055118357</v>
      </c>
      <c r="S988">
        <v>0</v>
      </c>
      <c r="T988" s="1" t="s">
        <v>194</v>
      </c>
      <c r="U988">
        <v>1</v>
      </c>
      <c r="V988">
        <v>1</v>
      </c>
      <c r="W988">
        <v>0.93726608827829794</v>
      </c>
      <c r="X988">
        <v>0</v>
      </c>
      <c r="Y988" t="b">
        <v>0</v>
      </c>
      <c r="Z988" t="b">
        <v>0</v>
      </c>
      <c r="AA988" s="1" t="s">
        <v>62</v>
      </c>
      <c r="AB988" s="1" t="s">
        <v>55</v>
      </c>
      <c r="AC988" s="1" t="s">
        <v>42</v>
      </c>
      <c r="AD988" t="s">
        <v>850</v>
      </c>
    </row>
    <row r="989" spans="1:30" x14ac:dyDescent="0.25">
      <c r="A989">
        <v>11</v>
      </c>
      <c r="B989" s="1" t="s">
        <v>58</v>
      </c>
      <c r="C989" s="1" t="s">
        <v>248</v>
      </c>
      <c r="D989" s="1" t="s">
        <v>249</v>
      </c>
      <c r="E989" s="1" t="s">
        <v>32</v>
      </c>
      <c r="F989" s="1" t="s">
        <v>32</v>
      </c>
      <c r="G989" s="1" t="s">
        <v>204</v>
      </c>
      <c r="H989" s="1" t="s">
        <v>205</v>
      </c>
      <c r="I989" s="1" t="s">
        <v>204</v>
      </c>
      <c r="J989" s="1" t="s">
        <v>205</v>
      </c>
      <c r="K989">
        <v>389</v>
      </c>
      <c r="L989" s="1" t="s">
        <v>206</v>
      </c>
      <c r="M989" s="1" t="s">
        <v>38</v>
      </c>
      <c r="N989" t="s">
        <v>39</v>
      </c>
      <c r="O989" t="s">
        <v>39</v>
      </c>
      <c r="P989">
        <v>5791.55</v>
      </c>
      <c r="Q989">
        <v>0</v>
      </c>
      <c r="R989">
        <v>0.62453670360110802</v>
      </c>
      <c r="S989">
        <v>0</v>
      </c>
      <c r="T989" s="1" t="s">
        <v>194</v>
      </c>
      <c r="U989">
        <v>1</v>
      </c>
      <c r="V989">
        <v>1</v>
      </c>
      <c r="W989">
        <v>0.93605677476339944</v>
      </c>
      <c r="X989">
        <v>0</v>
      </c>
      <c r="Y989" t="b">
        <v>0</v>
      </c>
      <c r="Z989" t="b">
        <v>0</v>
      </c>
      <c r="AA989" s="1" t="s">
        <v>54</v>
      </c>
      <c r="AB989" s="1" t="s">
        <v>55</v>
      </c>
      <c r="AC989" s="1" t="s">
        <v>42</v>
      </c>
      <c r="AD989" t="s">
        <v>850</v>
      </c>
    </row>
    <row r="990" spans="1:30" x14ac:dyDescent="0.25">
      <c r="A990">
        <v>11</v>
      </c>
      <c r="B990" s="1" t="s">
        <v>58</v>
      </c>
      <c r="C990" s="1" t="s">
        <v>250</v>
      </c>
      <c r="D990" s="1" t="s">
        <v>251</v>
      </c>
      <c r="E990" s="1" t="s">
        <v>32</v>
      </c>
      <c r="F990" s="1" t="s">
        <v>32</v>
      </c>
      <c r="G990" s="1" t="s">
        <v>204</v>
      </c>
      <c r="H990" s="1" t="s">
        <v>205</v>
      </c>
      <c r="I990" s="1" t="s">
        <v>204</v>
      </c>
      <c r="J990" s="1" t="s">
        <v>205</v>
      </c>
      <c r="K990">
        <v>389</v>
      </c>
      <c r="L990" s="1" t="s">
        <v>206</v>
      </c>
      <c r="M990" s="1" t="s">
        <v>38</v>
      </c>
      <c r="N990" t="s">
        <v>39</v>
      </c>
      <c r="O990" t="s">
        <v>39</v>
      </c>
      <c r="P990">
        <v>2271.3000000000002</v>
      </c>
      <c r="Q990">
        <v>0</v>
      </c>
      <c r="R990">
        <v>0.64881864736005646</v>
      </c>
      <c r="S990">
        <v>0</v>
      </c>
      <c r="T990" s="1" t="s">
        <v>194</v>
      </c>
      <c r="U990">
        <v>1</v>
      </c>
      <c r="V990">
        <v>1</v>
      </c>
      <c r="W990">
        <v>0.93574132025883394</v>
      </c>
      <c r="X990">
        <v>0</v>
      </c>
      <c r="Y990" t="b">
        <v>0</v>
      </c>
      <c r="Z990" t="b">
        <v>0</v>
      </c>
      <c r="AA990" s="1" t="s">
        <v>54</v>
      </c>
      <c r="AB990" s="1" t="s">
        <v>55</v>
      </c>
      <c r="AC990" s="1" t="s">
        <v>42</v>
      </c>
      <c r="AD990" t="s">
        <v>850</v>
      </c>
    </row>
    <row r="991" spans="1:30" x14ac:dyDescent="0.25">
      <c r="A991">
        <v>11</v>
      </c>
      <c r="B991" s="1" t="s">
        <v>58</v>
      </c>
      <c r="C991" s="1" t="s">
        <v>171</v>
      </c>
      <c r="D991" s="1" t="s">
        <v>172</v>
      </c>
      <c r="E991" s="1" t="s">
        <v>32</v>
      </c>
      <c r="F991" s="1" t="s">
        <v>32</v>
      </c>
      <c r="G991" s="1" t="s">
        <v>204</v>
      </c>
      <c r="H991" s="1" t="s">
        <v>205</v>
      </c>
      <c r="I991" s="1" t="s">
        <v>204</v>
      </c>
      <c r="J991" s="1" t="s">
        <v>205</v>
      </c>
      <c r="K991">
        <v>389</v>
      </c>
      <c r="L991" s="1" t="s">
        <v>206</v>
      </c>
      <c r="M991" s="1" t="s">
        <v>38</v>
      </c>
      <c r="N991" t="s">
        <v>39</v>
      </c>
      <c r="O991" t="s">
        <v>39</v>
      </c>
      <c r="P991">
        <v>3020.11</v>
      </c>
      <c r="Q991">
        <v>0</v>
      </c>
      <c r="R991">
        <v>0.63532828685258969</v>
      </c>
      <c r="S991">
        <v>0</v>
      </c>
      <c r="T991" s="1" t="s">
        <v>194</v>
      </c>
      <c r="U991">
        <v>1</v>
      </c>
      <c r="V991">
        <v>1</v>
      </c>
      <c r="W991">
        <v>0.93503341150438091</v>
      </c>
      <c r="X991">
        <v>0</v>
      </c>
      <c r="Y991" t="b">
        <v>0</v>
      </c>
      <c r="Z991" t="b">
        <v>0</v>
      </c>
      <c r="AA991" s="1" t="s">
        <v>54</v>
      </c>
      <c r="AB991" s="1" t="s">
        <v>173</v>
      </c>
      <c r="AC991" s="1" t="s">
        <v>42</v>
      </c>
      <c r="AD991" t="s">
        <v>850</v>
      </c>
    </row>
    <row r="992" spans="1:30" x14ac:dyDescent="0.25">
      <c r="A992">
        <v>11</v>
      </c>
      <c r="B992" s="1" t="s">
        <v>58</v>
      </c>
      <c r="C992" s="1" t="s">
        <v>252</v>
      </c>
      <c r="D992" s="1" t="s">
        <v>253</v>
      </c>
      <c r="E992" s="1" t="s">
        <v>32</v>
      </c>
      <c r="F992" s="1" t="s">
        <v>32</v>
      </c>
      <c r="G992" s="1" t="s">
        <v>204</v>
      </c>
      <c r="H992" s="1" t="s">
        <v>205</v>
      </c>
      <c r="I992" s="1" t="s">
        <v>204</v>
      </c>
      <c r="J992" s="1" t="s">
        <v>205</v>
      </c>
      <c r="K992">
        <v>389</v>
      </c>
      <c r="L992" s="1" t="s">
        <v>206</v>
      </c>
      <c r="M992" s="1" t="s">
        <v>38</v>
      </c>
      <c r="N992" t="s">
        <v>39</v>
      </c>
      <c r="O992" t="s">
        <v>39</v>
      </c>
      <c r="P992">
        <v>48945.39</v>
      </c>
      <c r="Q992">
        <v>0</v>
      </c>
      <c r="R992">
        <v>0.61104665055107144</v>
      </c>
      <c r="S992">
        <v>0</v>
      </c>
      <c r="T992" s="1" t="s">
        <v>194</v>
      </c>
      <c r="U992">
        <v>1</v>
      </c>
      <c r="V992">
        <v>1</v>
      </c>
      <c r="W992">
        <v>0.93743771683108224</v>
      </c>
      <c r="X992">
        <v>0</v>
      </c>
      <c r="Y992" t="b">
        <v>0</v>
      </c>
      <c r="Z992" t="b">
        <v>0</v>
      </c>
      <c r="AA992" s="1" t="s">
        <v>62</v>
      </c>
      <c r="AB992" s="1" t="s">
        <v>55</v>
      </c>
      <c r="AC992" s="1" t="s">
        <v>42</v>
      </c>
      <c r="AD992" t="s">
        <v>850</v>
      </c>
    </row>
    <row r="993" spans="1:30" x14ac:dyDescent="0.25">
      <c r="A993">
        <v>11</v>
      </c>
      <c r="B993" s="1" t="s">
        <v>58</v>
      </c>
      <c r="C993" s="1" t="s">
        <v>254</v>
      </c>
      <c r="D993" s="1" t="s">
        <v>255</v>
      </c>
      <c r="E993" s="1" t="s">
        <v>32</v>
      </c>
      <c r="F993" s="1" t="s">
        <v>32</v>
      </c>
      <c r="G993" s="1" t="s">
        <v>204</v>
      </c>
      <c r="H993" s="1" t="s">
        <v>205</v>
      </c>
      <c r="I993" s="1" t="s">
        <v>204</v>
      </c>
      <c r="J993" s="1" t="s">
        <v>205</v>
      </c>
      <c r="K993">
        <v>389</v>
      </c>
      <c r="L993" s="1" t="s">
        <v>206</v>
      </c>
      <c r="M993" s="1" t="s">
        <v>38</v>
      </c>
      <c r="N993" t="s">
        <v>39</v>
      </c>
      <c r="O993" t="s">
        <v>39</v>
      </c>
      <c r="P993">
        <v>18508.89</v>
      </c>
      <c r="Q993">
        <v>0</v>
      </c>
      <c r="R993">
        <v>0.61371626072635876</v>
      </c>
      <c r="S993">
        <v>0</v>
      </c>
      <c r="T993" s="1" t="s">
        <v>194</v>
      </c>
      <c r="U993">
        <v>1</v>
      </c>
      <c r="V993">
        <v>1</v>
      </c>
      <c r="W993">
        <v>0.93688714903917125</v>
      </c>
      <c r="X993">
        <v>0</v>
      </c>
      <c r="Y993" t="b">
        <v>0</v>
      </c>
      <c r="Z993" t="b">
        <v>0</v>
      </c>
      <c r="AA993" s="1" t="s">
        <v>54</v>
      </c>
      <c r="AB993" s="1" t="s">
        <v>173</v>
      </c>
      <c r="AC993" s="1" t="s">
        <v>42</v>
      </c>
      <c r="AD993" t="s">
        <v>850</v>
      </c>
    </row>
    <row r="994" spans="1:30" x14ac:dyDescent="0.25">
      <c r="A994">
        <v>11</v>
      </c>
      <c r="B994" s="1" t="s">
        <v>58</v>
      </c>
      <c r="C994" s="1" t="s">
        <v>256</v>
      </c>
      <c r="D994" s="1" t="s">
        <v>257</v>
      </c>
      <c r="E994" s="1" t="s">
        <v>32</v>
      </c>
      <c r="F994" s="1" t="s">
        <v>32</v>
      </c>
      <c r="G994" s="1" t="s">
        <v>204</v>
      </c>
      <c r="H994" s="1" t="s">
        <v>205</v>
      </c>
      <c r="I994" s="1" t="s">
        <v>204</v>
      </c>
      <c r="J994" s="1" t="s">
        <v>205</v>
      </c>
      <c r="K994">
        <v>389</v>
      </c>
      <c r="L994" s="1" t="s">
        <v>206</v>
      </c>
      <c r="M994" s="1" t="s">
        <v>38</v>
      </c>
      <c r="N994" t="s">
        <v>39</v>
      </c>
      <c r="O994" t="s">
        <v>39</v>
      </c>
      <c r="P994">
        <v>11688.98</v>
      </c>
      <c r="Q994">
        <v>0</v>
      </c>
      <c r="R994">
        <v>0.61617471863848472</v>
      </c>
      <c r="S994">
        <v>0</v>
      </c>
      <c r="T994" s="1" t="s">
        <v>194</v>
      </c>
      <c r="U994">
        <v>1</v>
      </c>
      <c r="V994">
        <v>1</v>
      </c>
      <c r="W994">
        <v>0.93630816115801618</v>
      </c>
      <c r="X994">
        <v>0</v>
      </c>
      <c r="Y994" t="b">
        <v>0</v>
      </c>
      <c r="Z994" t="b">
        <v>0</v>
      </c>
      <c r="AA994" s="1" t="s">
        <v>54</v>
      </c>
      <c r="AB994" s="1" t="s">
        <v>173</v>
      </c>
      <c r="AC994" s="1" t="s">
        <v>42</v>
      </c>
      <c r="AD994" t="s">
        <v>850</v>
      </c>
    </row>
    <row r="995" spans="1:30" x14ac:dyDescent="0.25">
      <c r="A995">
        <v>11</v>
      </c>
      <c r="B995" s="1" t="s">
        <v>58</v>
      </c>
      <c r="C995" s="1" t="s">
        <v>258</v>
      </c>
      <c r="D995" s="1" t="s">
        <v>259</v>
      </c>
      <c r="E995" s="1" t="s">
        <v>32</v>
      </c>
      <c r="F995" s="1" t="s">
        <v>32</v>
      </c>
      <c r="G995" s="1" t="s">
        <v>204</v>
      </c>
      <c r="H995" s="1" t="s">
        <v>205</v>
      </c>
      <c r="I995" s="1" t="s">
        <v>204</v>
      </c>
      <c r="J995" s="1" t="s">
        <v>205</v>
      </c>
      <c r="K995">
        <v>389</v>
      </c>
      <c r="L995" s="1" t="s">
        <v>206</v>
      </c>
      <c r="M995" s="1" t="s">
        <v>38</v>
      </c>
      <c r="N995" t="s">
        <v>39</v>
      </c>
      <c r="O995" t="s">
        <v>39</v>
      </c>
      <c r="P995">
        <v>4255.83</v>
      </c>
      <c r="Q995">
        <v>0</v>
      </c>
      <c r="R995">
        <v>0.6230483460559797</v>
      </c>
      <c r="S995">
        <v>0</v>
      </c>
      <c r="T995" s="1" t="s">
        <v>194</v>
      </c>
      <c r="U995">
        <v>1</v>
      </c>
      <c r="V995">
        <v>1</v>
      </c>
      <c r="W995">
        <v>0.93612882374957951</v>
      </c>
      <c r="X995">
        <v>0</v>
      </c>
      <c r="Y995" t="b">
        <v>0</v>
      </c>
      <c r="Z995" t="b">
        <v>0</v>
      </c>
      <c r="AA995" s="1" t="s">
        <v>54</v>
      </c>
      <c r="AB995" s="1" t="s">
        <v>55</v>
      </c>
      <c r="AC995" s="1" t="s">
        <v>42</v>
      </c>
      <c r="AD995" t="s">
        <v>850</v>
      </c>
    </row>
    <row r="996" spans="1:30" x14ac:dyDescent="0.25">
      <c r="A996">
        <v>11</v>
      </c>
      <c r="B996" s="1" t="s">
        <v>58</v>
      </c>
      <c r="C996" s="1" t="s">
        <v>260</v>
      </c>
      <c r="D996" s="1" t="s">
        <v>261</v>
      </c>
      <c r="E996" s="1" t="s">
        <v>32</v>
      </c>
      <c r="F996" s="1" t="s">
        <v>32</v>
      </c>
      <c r="G996" s="1" t="s">
        <v>204</v>
      </c>
      <c r="H996" s="1" t="s">
        <v>205</v>
      </c>
      <c r="I996" s="1" t="s">
        <v>204</v>
      </c>
      <c r="J996" s="1" t="s">
        <v>205</v>
      </c>
      <c r="K996">
        <v>389</v>
      </c>
      <c r="L996" s="1" t="s">
        <v>206</v>
      </c>
      <c r="M996" s="1" t="s">
        <v>38</v>
      </c>
      <c r="N996" t="s">
        <v>39</v>
      </c>
      <c r="O996" t="s">
        <v>39</v>
      </c>
      <c r="P996">
        <v>1564.2</v>
      </c>
      <c r="Q996">
        <v>0</v>
      </c>
      <c r="R996">
        <v>0.62380512820512823</v>
      </c>
      <c r="S996">
        <v>0</v>
      </c>
      <c r="T996" s="1" t="s">
        <v>194</v>
      </c>
      <c r="U996">
        <v>1</v>
      </c>
      <c r="V996">
        <v>1</v>
      </c>
      <c r="W996">
        <v>0.93683718521232184</v>
      </c>
      <c r="X996">
        <v>0</v>
      </c>
      <c r="Y996" t="b">
        <v>0</v>
      </c>
      <c r="Z996" t="b">
        <v>0</v>
      </c>
      <c r="AA996" s="1" t="s">
        <v>54</v>
      </c>
      <c r="AB996" s="1" t="s">
        <v>55</v>
      </c>
      <c r="AC996" s="1" t="s">
        <v>42</v>
      </c>
      <c r="AD996" t="s">
        <v>850</v>
      </c>
    </row>
    <row r="997" spans="1:30" x14ac:dyDescent="0.25">
      <c r="A997">
        <v>11</v>
      </c>
      <c r="B997" s="1" t="s">
        <v>58</v>
      </c>
      <c r="C997" s="1" t="s">
        <v>262</v>
      </c>
      <c r="D997" s="1" t="s">
        <v>263</v>
      </c>
      <c r="E997" s="1" t="s">
        <v>32</v>
      </c>
      <c r="F997" s="1" t="s">
        <v>32</v>
      </c>
      <c r="G997" s="1" t="s">
        <v>204</v>
      </c>
      <c r="H997" s="1" t="s">
        <v>205</v>
      </c>
      <c r="I997" s="1" t="s">
        <v>204</v>
      </c>
      <c r="J997" s="1" t="s">
        <v>205</v>
      </c>
      <c r="K997">
        <v>389</v>
      </c>
      <c r="L997" s="1" t="s">
        <v>206</v>
      </c>
      <c r="M997" s="1" t="s">
        <v>38</v>
      </c>
      <c r="N997" t="s">
        <v>39</v>
      </c>
      <c r="O997" t="s">
        <v>39</v>
      </c>
      <c r="P997">
        <v>922.48</v>
      </c>
      <c r="Q997">
        <v>0</v>
      </c>
      <c r="R997">
        <v>0.680215652173913</v>
      </c>
      <c r="S997">
        <v>0</v>
      </c>
      <c r="T997" s="1" t="s">
        <v>194</v>
      </c>
      <c r="U997">
        <v>1</v>
      </c>
      <c r="V997">
        <v>1</v>
      </c>
      <c r="W997">
        <v>0.92237021334735503</v>
      </c>
      <c r="X997">
        <v>0</v>
      </c>
      <c r="Y997" t="b">
        <v>0</v>
      </c>
      <c r="Z997" t="b">
        <v>0</v>
      </c>
      <c r="AA997" s="1" t="s">
        <v>54</v>
      </c>
      <c r="AB997" s="1" t="s">
        <v>55</v>
      </c>
      <c r="AC997" s="1" t="s">
        <v>42</v>
      </c>
      <c r="AD997" t="s">
        <v>850</v>
      </c>
    </row>
    <row r="998" spans="1:30" x14ac:dyDescent="0.25">
      <c r="A998">
        <v>11</v>
      </c>
      <c r="B998" s="1" t="s">
        <v>58</v>
      </c>
      <c r="C998" s="1" t="s">
        <v>264</v>
      </c>
      <c r="D998" s="1" t="s">
        <v>265</v>
      </c>
      <c r="E998" s="1" t="s">
        <v>32</v>
      </c>
      <c r="F998" s="1" t="s">
        <v>32</v>
      </c>
      <c r="G998" s="1" t="s">
        <v>204</v>
      </c>
      <c r="H998" s="1" t="s">
        <v>205</v>
      </c>
      <c r="I998" s="1" t="s">
        <v>204</v>
      </c>
      <c r="J998" s="1" t="s">
        <v>205</v>
      </c>
      <c r="K998">
        <v>389</v>
      </c>
      <c r="L998" s="1" t="s">
        <v>206</v>
      </c>
      <c r="M998" s="1" t="s">
        <v>38</v>
      </c>
      <c r="N998" t="s">
        <v>39</v>
      </c>
      <c r="O998" t="s">
        <v>39</v>
      </c>
      <c r="P998">
        <v>5085.66</v>
      </c>
      <c r="Q998">
        <v>0</v>
      </c>
      <c r="R998">
        <v>0.6228022082018928</v>
      </c>
      <c r="S998">
        <v>0</v>
      </c>
      <c r="T998" s="1" t="s">
        <v>194</v>
      </c>
      <c r="U998">
        <v>1</v>
      </c>
      <c r="V998">
        <v>1</v>
      </c>
      <c r="W998">
        <v>0.93682307135902132</v>
      </c>
      <c r="X998">
        <v>0</v>
      </c>
      <c r="Y998" t="b">
        <v>0</v>
      </c>
      <c r="Z998" t="b">
        <v>0</v>
      </c>
      <c r="AA998" s="1" t="s">
        <v>54</v>
      </c>
      <c r="AB998" s="1" t="s">
        <v>55</v>
      </c>
      <c r="AC998" s="1" t="s">
        <v>42</v>
      </c>
      <c r="AD998" t="s">
        <v>850</v>
      </c>
    </row>
    <row r="999" spans="1:30" x14ac:dyDescent="0.25">
      <c r="A999">
        <v>11</v>
      </c>
      <c r="B999" s="1" t="s">
        <v>58</v>
      </c>
      <c r="C999" s="1" t="s">
        <v>163</v>
      </c>
      <c r="D999" s="1" t="s">
        <v>164</v>
      </c>
      <c r="E999" s="1" t="s">
        <v>32</v>
      </c>
      <c r="F999" s="1" t="s">
        <v>32</v>
      </c>
      <c r="G999" s="1" t="s">
        <v>204</v>
      </c>
      <c r="H999" s="1" t="s">
        <v>205</v>
      </c>
      <c r="I999" s="1" t="s">
        <v>204</v>
      </c>
      <c r="J999" s="1" t="s">
        <v>205</v>
      </c>
      <c r="K999">
        <v>389</v>
      </c>
      <c r="L999" s="1" t="s">
        <v>206</v>
      </c>
      <c r="M999" s="1" t="s">
        <v>38</v>
      </c>
      <c r="N999" t="s">
        <v>39</v>
      </c>
      <c r="O999" t="s">
        <v>39</v>
      </c>
      <c r="P999">
        <v>8302.2900000000009</v>
      </c>
      <c r="Q999">
        <v>0</v>
      </c>
      <c r="R999">
        <v>0.6174134299516908</v>
      </c>
      <c r="S999">
        <v>0</v>
      </c>
      <c r="T999" s="1" t="s">
        <v>194</v>
      </c>
      <c r="U999">
        <v>1</v>
      </c>
      <c r="V999">
        <v>1</v>
      </c>
      <c r="W999">
        <v>0.93727684370387054</v>
      </c>
      <c r="X999">
        <v>0</v>
      </c>
      <c r="Y999" t="b">
        <v>0</v>
      </c>
      <c r="Z999" t="b">
        <v>0</v>
      </c>
      <c r="AA999" s="1" t="s">
        <v>54</v>
      </c>
      <c r="AB999" s="1" t="s">
        <v>55</v>
      </c>
      <c r="AC999" s="1" t="s">
        <v>42</v>
      </c>
      <c r="AD999" t="s">
        <v>850</v>
      </c>
    </row>
    <row r="1000" spans="1:30" x14ac:dyDescent="0.25">
      <c r="A1000">
        <v>11</v>
      </c>
      <c r="B1000" s="1" t="s">
        <v>58</v>
      </c>
      <c r="C1000" s="1" t="s">
        <v>82</v>
      </c>
      <c r="D1000" s="1" t="s">
        <v>83</v>
      </c>
      <c r="E1000" s="1" t="s">
        <v>32</v>
      </c>
      <c r="F1000" s="1" t="s">
        <v>32</v>
      </c>
      <c r="G1000" s="1" t="s">
        <v>204</v>
      </c>
      <c r="H1000" s="1" t="s">
        <v>205</v>
      </c>
      <c r="I1000" s="1" t="s">
        <v>204</v>
      </c>
      <c r="J1000" s="1" t="s">
        <v>205</v>
      </c>
      <c r="K1000">
        <v>389</v>
      </c>
      <c r="L1000" s="1" t="s">
        <v>206</v>
      </c>
      <c r="M1000" s="1" t="s">
        <v>38</v>
      </c>
      <c r="N1000" t="s">
        <v>39</v>
      </c>
      <c r="O1000" t="s">
        <v>39</v>
      </c>
      <c r="P1000">
        <v>5454.65</v>
      </c>
      <c r="Q1000">
        <v>0</v>
      </c>
      <c r="R1000">
        <v>0.62580367647058821</v>
      </c>
      <c r="S1000">
        <v>0</v>
      </c>
      <c r="T1000" s="1" t="s">
        <v>194</v>
      </c>
      <c r="U1000">
        <v>1</v>
      </c>
      <c r="V1000">
        <v>1</v>
      </c>
      <c r="W1000">
        <v>0.93668289845791197</v>
      </c>
      <c r="X1000">
        <v>0</v>
      </c>
      <c r="Y1000" t="b">
        <v>0</v>
      </c>
      <c r="Z1000" t="b">
        <v>0</v>
      </c>
      <c r="AA1000" s="1" t="s">
        <v>54</v>
      </c>
      <c r="AB1000" s="1" t="s">
        <v>55</v>
      </c>
      <c r="AC1000" s="1" t="s">
        <v>42</v>
      </c>
      <c r="AD1000" t="s">
        <v>850</v>
      </c>
    </row>
    <row r="1001" spans="1:30" x14ac:dyDescent="0.25">
      <c r="A1001">
        <v>11</v>
      </c>
      <c r="B1001" s="1" t="s">
        <v>58</v>
      </c>
      <c r="C1001" s="1" t="s">
        <v>59</v>
      </c>
      <c r="D1001" s="1" t="s">
        <v>60</v>
      </c>
      <c r="E1001" s="1" t="s">
        <v>32</v>
      </c>
      <c r="F1001" s="1" t="s">
        <v>32</v>
      </c>
      <c r="G1001" s="1" t="s">
        <v>204</v>
      </c>
      <c r="H1001" s="1" t="s">
        <v>205</v>
      </c>
      <c r="I1001" s="1" t="s">
        <v>204</v>
      </c>
      <c r="J1001" s="1" t="s">
        <v>205</v>
      </c>
      <c r="K1001">
        <v>389</v>
      </c>
      <c r="L1001" s="1" t="s">
        <v>206</v>
      </c>
      <c r="M1001" s="1" t="s">
        <v>38</v>
      </c>
      <c r="N1001" t="s">
        <v>39</v>
      </c>
      <c r="O1001" t="s">
        <v>39</v>
      </c>
      <c r="P1001">
        <v>21504.93</v>
      </c>
      <c r="Q1001">
        <v>0</v>
      </c>
      <c r="R1001">
        <v>0.61324529076056544</v>
      </c>
      <c r="S1001">
        <v>0</v>
      </c>
      <c r="T1001" s="1" t="s">
        <v>194</v>
      </c>
      <c r="U1001">
        <v>1</v>
      </c>
      <c r="V1001">
        <v>1</v>
      </c>
      <c r="W1001">
        <v>0.93757152251472631</v>
      </c>
      <c r="X1001">
        <v>0</v>
      </c>
      <c r="Y1001" t="b">
        <v>0</v>
      </c>
      <c r="Z1001" t="b">
        <v>0</v>
      </c>
      <c r="AA1001" s="1" t="s">
        <v>62</v>
      </c>
      <c r="AB1001" s="1" t="s">
        <v>55</v>
      </c>
      <c r="AC1001" s="1" t="s">
        <v>42</v>
      </c>
      <c r="AD1001" t="s">
        <v>850</v>
      </c>
    </row>
    <row r="1002" spans="1:30" x14ac:dyDescent="0.25">
      <c r="A1002">
        <v>11</v>
      </c>
      <c r="B1002" s="1" t="s">
        <v>58</v>
      </c>
      <c r="C1002" s="1" t="s">
        <v>266</v>
      </c>
      <c r="D1002" s="1" t="s">
        <v>267</v>
      </c>
      <c r="E1002" s="1" t="s">
        <v>32</v>
      </c>
      <c r="F1002" s="1" t="s">
        <v>32</v>
      </c>
      <c r="G1002" s="1" t="s">
        <v>204</v>
      </c>
      <c r="H1002" s="1" t="s">
        <v>205</v>
      </c>
      <c r="I1002" s="1" t="s">
        <v>204</v>
      </c>
      <c r="J1002" s="1" t="s">
        <v>205</v>
      </c>
      <c r="K1002">
        <v>389</v>
      </c>
      <c r="L1002" s="1" t="s">
        <v>206</v>
      </c>
      <c r="M1002" s="1" t="s">
        <v>38</v>
      </c>
      <c r="N1002" t="s">
        <v>39</v>
      </c>
      <c r="O1002" t="s">
        <v>39</v>
      </c>
      <c r="P1002">
        <v>17462.88</v>
      </c>
      <c r="Q1002">
        <v>0</v>
      </c>
      <c r="R1002">
        <v>0.61351805236564083</v>
      </c>
      <c r="S1002">
        <v>0</v>
      </c>
      <c r="T1002" s="1" t="s">
        <v>194</v>
      </c>
      <c r="U1002">
        <v>1</v>
      </c>
      <c r="V1002">
        <v>1</v>
      </c>
      <c r="W1002">
        <v>0.93736884466699133</v>
      </c>
      <c r="X1002">
        <v>0</v>
      </c>
      <c r="Y1002" t="b">
        <v>0</v>
      </c>
      <c r="Z1002" t="b">
        <v>0</v>
      </c>
      <c r="AA1002" s="1" t="s">
        <v>62</v>
      </c>
      <c r="AB1002" s="1" t="s">
        <v>55</v>
      </c>
      <c r="AC1002" s="1" t="s">
        <v>42</v>
      </c>
      <c r="AD1002" t="s">
        <v>850</v>
      </c>
    </row>
    <row r="1003" spans="1:30" x14ac:dyDescent="0.25">
      <c r="A1003">
        <v>11</v>
      </c>
      <c r="B1003" s="1" t="s">
        <v>58</v>
      </c>
      <c r="C1003" s="1" t="s">
        <v>268</v>
      </c>
      <c r="D1003" s="1" t="s">
        <v>269</v>
      </c>
      <c r="E1003" s="1" t="s">
        <v>32</v>
      </c>
      <c r="F1003" s="1" t="s">
        <v>32</v>
      </c>
      <c r="G1003" s="1" t="s">
        <v>204</v>
      </c>
      <c r="H1003" s="1" t="s">
        <v>205</v>
      </c>
      <c r="I1003" s="1" t="s">
        <v>204</v>
      </c>
      <c r="J1003" s="1" t="s">
        <v>205</v>
      </c>
      <c r="K1003">
        <v>389</v>
      </c>
      <c r="L1003" s="1" t="s">
        <v>206</v>
      </c>
      <c r="M1003" s="1" t="s">
        <v>38</v>
      </c>
      <c r="N1003" t="s">
        <v>39</v>
      </c>
      <c r="O1003" t="s">
        <v>39</v>
      </c>
      <c r="P1003">
        <v>14514.17</v>
      </c>
      <c r="Q1003">
        <v>0</v>
      </c>
      <c r="R1003">
        <v>0.6163046866364541</v>
      </c>
      <c r="S1003">
        <v>0</v>
      </c>
      <c r="T1003" s="1" t="s">
        <v>194</v>
      </c>
      <c r="U1003">
        <v>1</v>
      </c>
      <c r="V1003">
        <v>1</v>
      </c>
      <c r="W1003">
        <v>0.93674222528610207</v>
      </c>
      <c r="X1003">
        <v>0</v>
      </c>
      <c r="Y1003" t="b">
        <v>0</v>
      </c>
      <c r="Z1003" t="b">
        <v>0</v>
      </c>
      <c r="AA1003" s="1" t="s">
        <v>54</v>
      </c>
      <c r="AB1003" s="1" t="s">
        <v>173</v>
      </c>
      <c r="AC1003" s="1" t="s">
        <v>42</v>
      </c>
      <c r="AD1003" t="s">
        <v>850</v>
      </c>
    </row>
    <row r="1004" spans="1:30" x14ac:dyDescent="0.25">
      <c r="A1004">
        <v>11</v>
      </c>
      <c r="B1004" s="1" t="s">
        <v>58</v>
      </c>
      <c r="C1004" s="1" t="s">
        <v>270</v>
      </c>
      <c r="D1004" s="1" t="s">
        <v>271</v>
      </c>
      <c r="E1004" s="1" t="s">
        <v>32</v>
      </c>
      <c r="F1004" s="1" t="s">
        <v>32</v>
      </c>
      <c r="G1004" s="1" t="s">
        <v>204</v>
      </c>
      <c r="H1004" s="1" t="s">
        <v>205</v>
      </c>
      <c r="I1004" s="1" t="s">
        <v>204</v>
      </c>
      <c r="J1004" s="1" t="s">
        <v>205</v>
      </c>
      <c r="K1004">
        <v>389</v>
      </c>
      <c r="L1004" s="1" t="s">
        <v>206</v>
      </c>
      <c r="M1004" s="1" t="s">
        <v>38</v>
      </c>
      <c r="N1004" t="s">
        <v>39</v>
      </c>
      <c r="O1004" t="s">
        <v>39</v>
      </c>
      <c r="P1004">
        <v>782.1</v>
      </c>
      <c r="Q1004">
        <v>0</v>
      </c>
      <c r="R1004">
        <v>0.65457435897435901</v>
      </c>
      <c r="S1004">
        <v>0</v>
      </c>
      <c r="T1004" s="1" t="s">
        <v>194</v>
      </c>
      <c r="U1004">
        <v>1</v>
      </c>
      <c r="V1004">
        <v>1</v>
      </c>
      <c r="W1004">
        <v>0.93801179015751202</v>
      </c>
      <c r="X1004">
        <v>0</v>
      </c>
      <c r="Y1004" t="b">
        <v>0</v>
      </c>
      <c r="Z1004" t="b">
        <v>0</v>
      </c>
      <c r="AA1004" s="1" t="s">
        <v>54</v>
      </c>
      <c r="AB1004" s="1" t="s">
        <v>55</v>
      </c>
      <c r="AC1004" s="1" t="s">
        <v>42</v>
      </c>
      <c r="AD1004" t="s">
        <v>850</v>
      </c>
    </row>
    <row r="1005" spans="1:30" x14ac:dyDescent="0.25">
      <c r="A1005">
        <v>11</v>
      </c>
      <c r="B1005" s="1" t="s">
        <v>58</v>
      </c>
      <c r="C1005" s="1" t="s">
        <v>272</v>
      </c>
      <c r="D1005" s="1" t="s">
        <v>273</v>
      </c>
      <c r="E1005" s="1" t="s">
        <v>32</v>
      </c>
      <c r="F1005" s="1" t="s">
        <v>32</v>
      </c>
      <c r="G1005" s="1" t="s">
        <v>204</v>
      </c>
      <c r="H1005" s="1" t="s">
        <v>205</v>
      </c>
      <c r="I1005" s="1" t="s">
        <v>204</v>
      </c>
      <c r="J1005" s="1" t="s">
        <v>205</v>
      </c>
      <c r="K1005">
        <v>389</v>
      </c>
      <c r="L1005" s="1" t="s">
        <v>206</v>
      </c>
      <c r="M1005" s="1" t="s">
        <v>38</v>
      </c>
      <c r="N1005" t="s">
        <v>39</v>
      </c>
      <c r="O1005" t="s">
        <v>39</v>
      </c>
      <c r="P1005">
        <v>4010.77</v>
      </c>
      <c r="Q1005">
        <v>0</v>
      </c>
      <c r="R1005">
        <v>0.61621539999999997</v>
      </c>
      <c r="S1005">
        <v>0</v>
      </c>
      <c r="T1005" s="1" t="s">
        <v>194</v>
      </c>
      <c r="U1005">
        <v>1</v>
      </c>
      <c r="V1005">
        <v>1</v>
      </c>
      <c r="W1005">
        <v>0.93812705905413352</v>
      </c>
      <c r="X1005">
        <v>0</v>
      </c>
      <c r="Y1005" t="b">
        <v>0</v>
      </c>
      <c r="Z1005" t="b">
        <v>0</v>
      </c>
      <c r="AA1005" s="1" t="s">
        <v>54</v>
      </c>
      <c r="AB1005" s="1" t="s">
        <v>55</v>
      </c>
      <c r="AC1005" s="1" t="s">
        <v>42</v>
      </c>
      <c r="AD1005" t="s">
        <v>850</v>
      </c>
    </row>
    <row r="1006" spans="1:30" x14ac:dyDescent="0.25">
      <c r="A1006">
        <v>11</v>
      </c>
      <c r="B1006" s="1" t="s">
        <v>58</v>
      </c>
      <c r="C1006" s="1" t="s">
        <v>274</v>
      </c>
      <c r="D1006" s="1" t="s">
        <v>275</v>
      </c>
      <c r="E1006" s="1" t="s">
        <v>32</v>
      </c>
      <c r="F1006" s="1" t="s">
        <v>32</v>
      </c>
      <c r="G1006" s="1" t="s">
        <v>204</v>
      </c>
      <c r="H1006" s="1" t="s">
        <v>205</v>
      </c>
      <c r="I1006" s="1" t="s">
        <v>204</v>
      </c>
      <c r="J1006" s="1" t="s">
        <v>205</v>
      </c>
      <c r="K1006">
        <v>389</v>
      </c>
      <c r="L1006" s="1" t="s">
        <v>206</v>
      </c>
      <c r="M1006" s="1" t="s">
        <v>38</v>
      </c>
      <c r="N1006" t="s">
        <v>39</v>
      </c>
      <c r="O1006" t="s">
        <v>39</v>
      </c>
      <c r="P1006">
        <v>176.48</v>
      </c>
      <c r="Q1006">
        <v>0</v>
      </c>
      <c r="R1006">
        <v>0.98930909090909092</v>
      </c>
      <c r="S1006">
        <v>0</v>
      </c>
      <c r="T1006" s="1" t="s">
        <v>194</v>
      </c>
      <c r="U1006">
        <v>1</v>
      </c>
      <c r="V1006">
        <v>1</v>
      </c>
      <c r="W1006">
        <v>0.88575293386465836</v>
      </c>
      <c r="X1006">
        <v>0</v>
      </c>
      <c r="Y1006" t="b">
        <v>0</v>
      </c>
      <c r="Z1006" t="b">
        <v>0</v>
      </c>
      <c r="AA1006" s="1" t="s">
        <v>54</v>
      </c>
      <c r="AB1006" s="1" t="s">
        <v>55</v>
      </c>
      <c r="AC1006" s="1" t="s">
        <v>42</v>
      </c>
      <c r="AD1006" t="s">
        <v>850</v>
      </c>
    </row>
    <row r="1007" spans="1:30" x14ac:dyDescent="0.25">
      <c r="A1007">
        <v>12</v>
      </c>
      <c r="B1007" s="1" t="s">
        <v>63</v>
      </c>
      <c r="C1007" s="1" t="s">
        <v>276</v>
      </c>
      <c r="D1007" s="1" t="s">
        <v>277</v>
      </c>
      <c r="E1007" s="1" t="s">
        <v>32</v>
      </c>
      <c r="F1007" s="1" t="s">
        <v>32</v>
      </c>
      <c r="G1007" s="1" t="s">
        <v>204</v>
      </c>
      <c r="H1007" s="1" t="s">
        <v>205</v>
      </c>
      <c r="I1007" s="1" t="s">
        <v>204</v>
      </c>
      <c r="J1007" s="1" t="s">
        <v>205</v>
      </c>
      <c r="K1007">
        <v>389</v>
      </c>
      <c r="L1007" s="1" t="s">
        <v>206</v>
      </c>
      <c r="M1007" s="1" t="s">
        <v>38</v>
      </c>
      <c r="N1007" t="s">
        <v>39</v>
      </c>
      <c r="O1007" t="s">
        <v>39</v>
      </c>
      <c r="P1007">
        <v>3940.98</v>
      </c>
      <c r="Q1007">
        <v>0</v>
      </c>
      <c r="R1007">
        <v>0.62367148381844084</v>
      </c>
      <c r="S1007">
        <v>0</v>
      </c>
      <c r="T1007" s="1" t="s">
        <v>194</v>
      </c>
      <c r="U1007">
        <v>0</v>
      </c>
      <c r="V1007">
        <v>1</v>
      </c>
      <c r="W1007">
        <v>0.93732056444586742</v>
      </c>
      <c r="X1007">
        <v>0</v>
      </c>
      <c r="Y1007" t="b">
        <v>0</v>
      </c>
      <c r="Z1007" t="b">
        <v>0</v>
      </c>
      <c r="AA1007" s="1" t="s">
        <v>66</v>
      </c>
      <c r="AB1007" s="1" t="s">
        <v>66</v>
      </c>
      <c r="AC1007" s="1" t="s">
        <v>42</v>
      </c>
      <c r="AD1007" t="s">
        <v>66</v>
      </c>
    </row>
    <row r="1008" spans="1:30" x14ac:dyDescent="0.25">
      <c r="A1008">
        <v>12</v>
      </c>
      <c r="B1008" s="1" t="s">
        <v>63</v>
      </c>
      <c r="C1008" s="1" t="s">
        <v>174</v>
      </c>
      <c r="D1008" s="1" t="s">
        <v>175</v>
      </c>
      <c r="E1008" s="1" t="s">
        <v>32</v>
      </c>
      <c r="F1008" s="1" t="s">
        <v>32</v>
      </c>
      <c r="G1008" s="1" t="s">
        <v>204</v>
      </c>
      <c r="H1008" s="1" t="s">
        <v>205</v>
      </c>
      <c r="I1008" s="1" t="s">
        <v>204</v>
      </c>
      <c r="J1008" s="1" t="s">
        <v>205</v>
      </c>
      <c r="K1008">
        <v>389</v>
      </c>
      <c r="L1008" s="1" t="s">
        <v>206</v>
      </c>
      <c r="M1008" s="1" t="s">
        <v>38</v>
      </c>
      <c r="N1008" t="s">
        <v>39</v>
      </c>
      <c r="O1008" t="s">
        <v>39</v>
      </c>
      <c r="P1008">
        <v>1247.3499999999999</v>
      </c>
      <c r="Q1008">
        <v>0</v>
      </c>
      <c r="R1008">
        <v>0.69757877813504821</v>
      </c>
      <c r="S1008">
        <v>0</v>
      </c>
      <c r="T1008" s="1" t="s">
        <v>194</v>
      </c>
      <c r="U1008">
        <v>0</v>
      </c>
      <c r="V1008">
        <v>1</v>
      </c>
      <c r="W1008">
        <v>0.92423481902539462</v>
      </c>
      <c r="X1008">
        <v>0</v>
      </c>
      <c r="Y1008" t="b">
        <v>0</v>
      </c>
      <c r="Z1008" t="b">
        <v>0</v>
      </c>
      <c r="AA1008" s="1" t="s">
        <v>66</v>
      </c>
      <c r="AB1008" s="1" t="s">
        <v>66</v>
      </c>
      <c r="AC1008" s="1" t="s">
        <v>42</v>
      </c>
      <c r="AD1008" t="s">
        <v>66</v>
      </c>
    </row>
    <row r="1009" spans="1:30" x14ac:dyDescent="0.25">
      <c r="A1009">
        <v>12</v>
      </c>
      <c r="B1009" s="1" t="s">
        <v>63</v>
      </c>
      <c r="C1009" s="1" t="s">
        <v>278</v>
      </c>
      <c r="D1009" s="1" t="s">
        <v>279</v>
      </c>
      <c r="E1009" s="1" t="s">
        <v>32</v>
      </c>
      <c r="F1009" s="1" t="s">
        <v>32</v>
      </c>
      <c r="G1009" s="1" t="s">
        <v>204</v>
      </c>
      <c r="H1009" s="1" t="s">
        <v>205</v>
      </c>
      <c r="I1009" s="1" t="s">
        <v>204</v>
      </c>
      <c r="J1009" s="1" t="s">
        <v>205</v>
      </c>
      <c r="K1009">
        <v>389</v>
      </c>
      <c r="L1009" s="1" t="s">
        <v>206</v>
      </c>
      <c r="M1009" s="1" t="s">
        <v>38</v>
      </c>
      <c r="N1009" t="s">
        <v>39</v>
      </c>
      <c r="O1009" t="s">
        <v>39</v>
      </c>
      <c r="P1009">
        <v>10383.870000000001</v>
      </c>
      <c r="Q1009">
        <v>0</v>
      </c>
      <c r="R1009">
        <v>0.61323962920046349</v>
      </c>
      <c r="S1009">
        <v>0</v>
      </c>
      <c r="T1009" s="1" t="s">
        <v>194</v>
      </c>
      <c r="U1009">
        <v>0</v>
      </c>
      <c r="V1009">
        <v>1</v>
      </c>
      <c r="W1009">
        <v>0.93774956140974641</v>
      </c>
      <c r="X1009">
        <v>0</v>
      </c>
      <c r="Y1009" t="b">
        <v>0</v>
      </c>
      <c r="Z1009" t="b">
        <v>0</v>
      </c>
      <c r="AA1009" s="1" t="s">
        <v>66</v>
      </c>
      <c r="AB1009" s="1" t="s">
        <v>66</v>
      </c>
      <c r="AC1009" s="1" t="s">
        <v>42</v>
      </c>
      <c r="AD1009" t="s">
        <v>66</v>
      </c>
    </row>
    <row r="1010" spans="1:30" x14ac:dyDescent="0.25">
      <c r="A1010">
        <v>12</v>
      </c>
      <c r="B1010" s="1" t="s">
        <v>63</v>
      </c>
      <c r="C1010" s="1" t="s">
        <v>280</v>
      </c>
      <c r="D1010" s="1" t="s">
        <v>281</v>
      </c>
      <c r="E1010" s="1" t="s">
        <v>32</v>
      </c>
      <c r="F1010" s="1" t="s">
        <v>32</v>
      </c>
      <c r="G1010" s="1" t="s">
        <v>204</v>
      </c>
      <c r="H1010" s="1" t="s">
        <v>205</v>
      </c>
      <c r="I1010" s="1" t="s">
        <v>204</v>
      </c>
      <c r="J1010" s="1" t="s">
        <v>205</v>
      </c>
      <c r="K1010">
        <v>389</v>
      </c>
      <c r="L1010" s="1" t="s">
        <v>206</v>
      </c>
      <c r="M1010" s="1" t="s">
        <v>38</v>
      </c>
      <c r="N1010" t="s">
        <v>39</v>
      </c>
      <c r="O1010" t="s">
        <v>39</v>
      </c>
      <c r="P1010">
        <v>3585.63</v>
      </c>
      <c r="Q1010">
        <v>0</v>
      </c>
      <c r="R1010">
        <v>0.6305510067114094</v>
      </c>
      <c r="S1010">
        <v>0</v>
      </c>
      <c r="T1010" s="1" t="s">
        <v>194</v>
      </c>
      <c r="U1010">
        <v>0</v>
      </c>
      <c r="V1010">
        <v>1</v>
      </c>
      <c r="W1010">
        <v>0.93825943467868766</v>
      </c>
      <c r="X1010">
        <v>0</v>
      </c>
      <c r="Y1010" t="b">
        <v>0</v>
      </c>
      <c r="Z1010" t="b">
        <v>0</v>
      </c>
      <c r="AA1010" s="1" t="s">
        <v>66</v>
      </c>
      <c r="AB1010" s="1" t="s">
        <v>66</v>
      </c>
      <c r="AC1010" s="1" t="s">
        <v>42</v>
      </c>
      <c r="AD1010" t="s">
        <v>66</v>
      </c>
    </row>
    <row r="1011" spans="1:30" x14ac:dyDescent="0.25">
      <c r="A1011">
        <v>12</v>
      </c>
      <c r="B1011" s="1" t="s">
        <v>63</v>
      </c>
      <c r="C1011" s="1" t="s">
        <v>64</v>
      </c>
      <c r="D1011" s="1" t="s">
        <v>65</v>
      </c>
      <c r="E1011" s="1" t="s">
        <v>32</v>
      </c>
      <c r="F1011" s="1" t="s">
        <v>32</v>
      </c>
      <c r="G1011" s="1" t="s">
        <v>204</v>
      </c>
      <c r="H1011" s="1" t="s">
        <v>205</v>
      </c>
      <c r="I1011" s="1" t="s">
        <v>204</v>
      </c>
      <c r="J1011" s="1" t="s">
        <v>205</v>
      </c>
      <c r="K1011">
        <v>389</v>
      </c>
      <c r="L1011" s="1" t="s">
        <v>206</v>
      </c>
      <c r="M1011" s="1" t="s">
        <v>38</v>
      </c>
      <c r="N1011" t="s">
        <v>39</v>
      </c>
      <c r="O1011" t="s">
        <v>39</v>
      </c>
      <c r="P1011">
        <v>5673.23</v>
      </c>
      <c r="Q1011">
        <v>0</v>
      </c>
      <c r="R1011">
        <v>0.62599123365146692</v>
      </c>
      <c r="S1011">
        <v>0</v>
      </c>
      <c r="T1011" s="1" t="s">
        <v>194</v>
      </c>
      <c r="U1011">
        <v>0</v>
      </c>
      <c r="V1011">
        <v>1</v>
      </c>
      <c r="W1011">
        <v>0.93478160489948414</v>
      </c>
      <c r="X1011">
        <v>0</v>
      </c>
      <c r="Y1011" t="b">
        <v>0</v>
      </c>
      <c r="Z1011" t="b">
        <v>0</v>
      </c>
      <c r="AA1011" s="1" t="s">
        <v>66</v>
      </c>
      <c r="AB1011" s="1" t="s">
        <v>66</v>
      </c>
      <c r="AC1011" s="1" t="s">
        <v>42</v>
      </c>
      <c r="AD1011" t="s">
        <v>66</v>
      </c>
    </row>
    <row r="1012" spans="1:30" x14ac:dyDescent="0.25">
      <c r="A1012">
        <v>12</v>
      </c>
      <c r="B1012" s="1" t="s">
        <v>63</v>
      </c>
      <c r="C1012" s="1" t="s">
        <v>147</v>
      </c>
      <c r="D1012" s="1" t="s">
        <v>148</v>
      </c>
      <c r="E1012" s="1" t="s">
        <v>32</v>
      </c>
      <c r="F1012" s="1" t="s">
        <v>32</v>
      </c>
      <c r="G1012" s="1" t="s">
        <v>204</v>
      </c>
      <c r="H1012" s="1" t="s">
        <v>205</v>
      </c>
      <c r="I1012" s="1" t="s">
        <v>204</v>
      </c>
      <c r="J1012" s="1" t="s">
        <v>205</v>
      </c>
      <c r="K1012">
        <v>389</v>
      </c>
      <c r="L1012" s="1" t="s">
        <v>206</v>
      </c>
      <c r="M1012" s="1" t="s">
        <v>38</v>
      </c>
      <c r="N1012" t="s">
        <v>39</v>
      </c>
      <c r="O1012" t="s">
        <v>39</v>
      </c>
      <c r="P1012">
        <v>2053.52</v>
      </c>
      <c r="Q1012">
        <v>0</v>
      </c>
      <c r="R1012">
        <v>0.65052812500000001</v>
      </c>
      <c r="S1012">
        <v>0</v>
      </c>
      <c r="T1012" s="1" t="s">
        <v>194</v>
      </c>
      <c r="U1012">
        <v>0</v>
      </c>
      <c r="V1012">
        <v>1</v>
      </c>
      <c r="W1012">
        <v>0.92899999810666667</v>
      </c>
      <c r="X1012">
        <v>0</v>
      </c>
      <c r="Y1012" t="b">
        <v>0</v>
      </c>
      <c r="Z1012" t="b">
        <v>0</v>
      </c>
      <c r="AA1012" s="1" t="s">
        <v>66</v>
      </c>
      <c r="AB1012" s="1" t="s">
        <v>66</v>
      </c>
      <c r="AC1012" s="1" t="s">
        <v>42</v>
      </c>
      <c r="AD1012" t="s">
        <v>66</v>
      </c>
    </row>
    <row r="1013" spans="1:30" x14ac:dyDescent="0.25">
      <c r="A1013">
        <v>12</v>
      </c>
      <c r="B1013" s="1" t="s">
        <v>63</v>
      </c>
      <c r="C1013" s="1" t="s">
        <v>282</v>
      </c>
      <c r="D1013" s="1" t="s">
        <v>283</v>
      </c>
      <c r="E1013" s="1" t="s">
        <v>32</v>
      </c>
      <c r="F1013" s="1" t="s">
        <v>32</v>
      </c>
      <c r="G1013" s="1" t="s">
        <v>204</v>
      </c>
      <c r="H1013" s="1" t="s">
        <v>205</v>
      </c>
      <c r="I1013" s="1" t="s">
        <v>204</v>
      </c>
      <c r="J1013" s="1" t="s">
        <v>205</v>
      </c>
      <c r="K1013">
        <v>389</v>
      </c>
      <c r="L1013" s="1" t="s">
        <v>206</v>
      </c>
      <c r="M1013" s="1" t="s">
        <v>38</v>
      </c>
      <c r="N1013" t="s">
        <v>39</v>
      </c>
      <c r="O1013" t="s">
        <v>39</v>
      </c>
      <c r="P1013">
        <v>449.21</v>
      </c>
      <c r="Q1013">
        <v>0</v>
      </c>
      <c r="R1013">
        <v>0.81235892857142844</v>
      </c>
      <c r="S1013">
        <v>0</v>
      </c>
      <c r="T1013" s="1" t="s">
        <v>194</v>
      </c>
      <c r="U1013">
        <v>0</v>
      </c>
      <c r="V1013">
        <v>1</v>
      </c>
      <c r="W1013">
        <v>0.90147016368761701</v>
      </c>
      <c r="X1013">
        <v>0</v>
      </c>
      <c r="Y1013" t="b">
        <v>0</v>
      </c>
      <c r="Z1013" t="b">
        <v>0</v>
      </c>
      <c r="AA1013" s="1" t="s">
        <v>66</v>
      </c>
      <c r="AB1013" s="1" t="s">
        <v>66</v>
      </c>
      <c r="AC1013" s="1" t="s">
        <v>42</v>
      </c>
      <c r="AD1013" t="s">
        <v>66</v>
      </c>
    </row>
    <row r="1014" spans="1:30" x14ac:dyDescent="0.25">
      <c r="A1014">
        <v>12</v>
      </c>
      <c r="B1014" s="1" t="s">
        <v>63</v>
      </c>
      <c r="C1014" s="1" t="s">
        <v>284</v>
      </c>
      <c r="D1014" s="1" t="s">
        <v>105</v>
      </c>
      <c r="E1014" s="1" t="s">
        <v>32</v>
      </c>
      <c r="F1014" s="1" t="s">
        <v>32</v>
      </c>
      <c r="G1014" s="1" t="s">
        <v>204</v>
      </c>
      <c r="H1014" s="1" t="s">
        <v>205</v>
      </c>
      <c r="I1014" s="1" t="s">
        <v>204</v>
      </c>
      <c r="J1014" s="1" t="s">
        <v>205</v>
      </c>
      <c r="K1014">
        <v>389</v>
      </c>
      <c r="L1014" s="1" t="s">
        <v>206</v>
      </c>
      <c r="M1014" s="1" t="s">
        <v>38</v>
      </c>
      <c r="N1014" t="s">
        <v>39</v>
      </c>
      <c r="O1014" t="s">
        <v>39</v>
      </c>
      <c r="P1014">
        <v>67159.06</v>
      </c>
      <c r="Q1014">
        <v>0</v>
      </c>
      <c r="R1014">
        <v>0.61017403715802609</v>
      </c>
      <c r="S1014">
        <v>0</v>
      </c>
      <c r="T1014" s="1" t="s">
        <v>194</v>
      </c>
      <c r="U1014">
        <v>0</v>
      </c>
      <c r="V1014">
        <v>1</v>
      </c>
      <c r="W1014">
        <v>0.93768980778685429</v>
      </c>
      <c r="X1014">
        <v>0</v>
      </c>
      <c r="Y1014" t="b">
        <v>0</v>
      </c>
      <c r="Z1014" t="b">
        <v>0</v>
      </c>
      <c r="AA1014" s="1" t="s">
        <v>66</v>
      </c>
      <c r="AB1014" s="1" t="s">
        <v>66</v>
      </c>
      <c r="AC1014" s="1" t="s">
        <v>42</v>
      </c>
      <c r="AD1014" t="s">
        <v>66</v>
      </c>
    </row>
    <row r="1015" spans="1:30" x14ac:dyDescent="0.25">
      <c r="A1015">
        <v>13</v>
      </c>
      <c r="B1015" s="1" t="s">
        <v>285</v>
      </c>
      <c r="C1015" s="1" t="s">
        <v>32</v>
      </c>
      <c r="D1015" s="1" t="s">
        <v>32</v>
      </c>
      <c r="E1015" s="1" t="s">
        <v>32</v>
      </c>
      <c r="F1015" s="1" t="s">
        <v>32</v>
      </c>
      <c r="G1015" s="1" t="s">
        <v>204</v>
      </c>
      <c r="H1015" s="1" t="s">
        <v>205</v>
      </c>
      <c r="I1015" s="1" t="s">
        <v>204</v>
      </c>
      <c r="J1015" s="1" t="s">
        <v>205</v>
      </c>
      <c r="K1015">
        <v>389</v>
      </c>
      <c r="L1015" s="1" t="s">
        <v>206</v>
      </c>
      <c r="M1015" s="1" t="s">
        <v>38</v>
      </c>
      <c r="N1015" t="s">
        <v>39</v>
      </c>
      <c r="O1015" t="s">
        <v>39</v>
      </c>
      <c r="P1015">
        <v>3119.18</v>
      </c>
      <c r="Q1015">
        <v>0</v>
      </c>
      <c r="R1015">
        <v>0.62284119840555485</v>
      </c>
      <c r="S1015">
        <v>0</v>
      </c>
      <c r="T1015" s="1" t="s">
        <v>194</v>
      </c>
      <c r="U1015">
        <v>0</v>
      </c>
      <c r="V1015">
        <v>1</v>
      </c>
      <c r="W1015">
        <v>0.93661275687284107</v>
      </c>
      <c r="X1015">
        <v>0</v>
      </c>
      <c r="Y1015" t="b">
        <v>1</v>
      </c>
      <c r="Z1015" t="b">
        <v>0</v>
      </c>
      <c r="AA1015" s="1" t="s">
        <v>66</v>
      </c>
      <c r="AB1015" s="1" t="s">
        <v>66</v>
      </c>
      <c r="AC1015" s="1" t="s">
        <v>42</v>
      </c>
      <c r="AD1015" t="s">
        <v>66</v>
      </c>
    </row>
    <row r="1016" spans="1:30" x14ac:dyDescent="0.25">
      <c r="A1016">
        <v>14</v>
      </c>
      <c r="B1016" s="1" t="s">
        <v>286</v>
      </c>
      <c r="C1016" s="1" t="s">
        <v>287</v>
      </c>
      <c r="D1016" s="1" t="s">
        <v>288</v>
      </c>
      <c r="E1016" s="1" t="s">
        <v>32</v>
      </c>
      <c r="F1016" s="1" t="s">
        <v>32</v>
      </c>
      <c r="G1016" s="1" t="s">
        <v>204</v>
      </c>
      <c r="H1016" s="1" t="s">
        <v>205</v>
      </c>
      <c r="I1016" s="1" t="s">
        <v>204</v>
      </c>
      <c r="J1016" s="1" t="s">
        <v>205</v>
      </c>
      <c r="K1016">
        <v>389</v>
      </c>
      <c r="L1016" s="1" t="s">
        <v>206</v>
      </c>
      <c r="M1016" s="1" t="s">
        <v>38</v>
      </c>
      <c r="N1016" t="s">
        <v>39</v>
      </c>
      <c r="O1016" t="s">
        <v>39</v>
      </c>
      <c r="P1016">
        <v>0</v>
      </c>
      <c r="Q1016">
        <v>0</v>
      </c>
      <c r="S1016">
        <v>0</v>
      </c>
      <c r="T1016" s="1" t="s">
        <v>194</v>
      </c>
      <c r="U1016">
        <v>0</v>
      </c>
      <c r="V1016">
        <v>1</v>
      </c>
      <c r="W1016">
        <v>1</v>
      </c>
      <c r="X1016">
        <v>0</v>
      </c>
      <c r="Y1016" t="b">
        <v>0</v>
      </c>
      <c r="Z1016" t="b">
        <v>0</v>
      </c>
      <c r="AA1016" s="1" t="s">
        <v>66</v>
      </c>
      <c r="AB1016" s="1" t="s">
        <v>66</v>
      </c>
      <c r="AC1016" s="1" t="s">
        <v>42</v>
      </c>
      <c r="AD1016" t="s">
        <v>66</v>
      </c>
    </row>
    <row r="1017" spans="1:30" x14ac:dyDescent="0.25">
      <c r="A1017">
        <v>14</v>
      </c>
      <c r="B1017" s="1" t="s">
        <v>286</v>
      </c>
      <c r="C1017" s="1" t="s">
        <v>289</v>
      </c>
      <c r="D1017" s="1" t="s">
        <v>290</v>
      </c>
      <c r="E1017" s="1" t="s">
        <v>32</v>
      </c>
      <c r="F1017" s="1" t="s">
        <v>32</v>
      </c>
      <c r="G1017" s="1" t="s">
        <v>204</v>
      </c>
      <c r="H1017" s="1" t="s">
        <v>205</v>
      </c>
      <c r="I1017" s="1" t="s">
        <v>204</v>
      </c>
      <c r="J1017" s="1" t="s">
        <v>205</v>
      </c>
      <c r="K1017">
        <v>389</v>
      </c>
      <c r="L1017" s="1" t="s">
        <v>206</v>
      </c>
      <c r="M1017" s="1" t="s">
        <v>38</v>
      </c>
      <c r="N1017" t="s">
        <v>39</v>
      </c>
      <c r="O1017" t="s">
        <v>39</v>
      </c>
      <c r="P1017">
        <v>0</v>
      </c>
      <c r="Q1017">
        <v>0</v>
      </c>
      <c r="S1017">
        <v>0</v>
      </c>
      <c r="T1017" s="1" t="s">
        <v>194</v>
      </c>
      <c r="U1017">
        <v>0</v>
      </c>
      <c r="V1017">
        <v>1</v>
      </c>
      <c r="W1017">
        <v>1</v>
      </c>
      <c r="X1017">
        <v>0</v>
      </c>
      <c r="Y1017" t="b">
        <v>0</v>
      </c>
      <c r="Z1017" t="b">
        <v>0</v>
      </c>
      <c r="AA1017" s="1" t="s">
        <v>66</v>
      </c>
      <c r="AB1017" s="1" t="s">
        <v>66</v>
      </c>
      <c r="AC1017" s="1" t="s">
        <v>42</v>
      </c>
      <c r="AD1017" t="s">
        <v>66</v>
      </c>
    </row>
    <row r="1018" spans="1:30" x14ac:dyDescent="0.25">
      <c r="A1018">
        <v>14</v>
      </c>
      <c r="B1018" s="1" t="s">
        <v>286</v>
      </c>
      <c r="C1018" s="1" t="s">
        <v>291</v>
      </c>
      <c r="D1018" s="1" t="s">
        <v>292</v>
      </c>
      <c r="E1018" s="1" t="s">
        <v>32</v>
      </c>
      <c r="F1018" s="1" t="s">
        <v>32</v>
      </c>
      <c r="G1018" s="1" t="s">
        <v>204</v>
      </c>
      <c r="H1018" s="1" t="s">
        <v>205</v>
      </c>
      <c r="I1018" s="1" t="s">
        <v>204</v>
      </c>
      <c r="J1018" s="1" t="s">
        <v>205</v>
      </c>
      <c r="K1018">
        <v>389</v>
      </c>
      <c r="L1018" s="1" t="s">
        <v>206</v>
      </c>
      <c r="M1018" s="1" t="s">
        <v>38</v>
      </c>
      <c r="N1018" t="s">
        <v>39</v>
      </c>
      <c r="O1018" t="s">
        <v>39</v>
      </c>
      <c r="P1018">
        <v>0</v>
      </c>
      <c r="Q1018">
        <v>0</v>
      </c>
      <c r="S1018">
        <v>0</v>
      </c>
      <c r="T1018" s="1" t="s">
        <v>194</v>
      </c>
      <c r="U1018">
        <v>0</v>
      </c>
      <c r="V1018">
        <v>1</v>
      </c>
      <c r="W1018">
        <v>1</v>
      </c>
      <c r="X1018">
        <v>0</v>
      </c>
      <c r="Y1018" t="b">
        <v>0</v>
      </c>
      <c r="Z1018" t="b">
        <v>0</v>
      </c>
      <c r="AA1018" s="1" t="s">
        <v>66</v>
      </c>
      <c r="AB1018" s="1" t="s">
        <v>66</v>
      </c>
      <c r="AC1018" s="1" t="s">
        <v>42</v>
      </c>
      <c r="AD1018" t="s">
        <v>66</v>
      </c>
    </row>
    <row r="1019" spans="1:30" x14ac:dyDescent="0.25">
      <c r="A1019">
        <v>14</v>
      </c>
      <c r="B1019" s="1" t="s">
        <v>286</v>
      </c>
      <c r="C1019" s="1" t="s">
        <v>556</v>
      </c>
      <c r="D1019" s="1" t="s">
        <v>557</v>
      </c>
      <c r="E1019" s="1" t="s">
        <v>32</v>
      </c>
      <c r="F1019" s="1" t="s">
        <v>32</v>
      </c>
      <c r="G1019" s="1" t="s">
        <v>204</v>
      </c>
      <c r="H1019" s="1" t="s">
        <v>205</v>
      </c>
      <c r="I1019" s="1" t="s">
        <v>204</v>
      </c>
      <c r="J1019" s="1" t="s">
        <v>205</v>
      </c>
      <c r="K1019">
        <v>389</v>
      </c>
      <c r="L1019" s="1" t="s">
        <v>206</v>
      </c>
      <c r="M1019" s="1" t="s">
        <v>38</v>
      </c>
      <c r="N1019" t="s">
        <v>39</v>
      </c>
      <c r="O1019" t="s">
        <v>39</v>
      </c>
      <c r="P1019">
        <v>0</v>
      </c>
      <c r="Q1019">
        <v>0</v>
      </c>
      <c r="S1019">
        <v>0</v>
      </c>
      <c r="T1019" s="1" t="s">
        <v>194</v>
      </c>
      <c r="U1019">
        <v>0</v>
      </c>
      <c r="V1019">
        <v>1</v>
      </c>
      <c r="W1019">
        <v>1</v>
      </c>
      <c r="X1019">
        <v>0</v>
      </c>
      <c r="Y1019" t="b">
        <v>0</v>
      </c>
      <c r="Z1019" t="b">
        <v>0</v>
      </c>
      <c r="AA1019" s="1" t="s">
        <v>66</v>
      </c>
      <c r="AB1019" s="1" t="s">
        <v>66</v>
      </c>
      <c r="AC1019" s="1" t="s">
        <v>42</v>
      </c>
      <c r="AD1019" t="s">
        <v>66</v>
      </c>
    </row>
    <row r="1020" spans="1:30" x14ac:dyDescent="0.25">
      <c r="A1020">
        <v>14</v>
      </c>
      <c r="B1020" s="1" t="s">
        <v>286</v>
      </c>
      <c r="C1020" s="1" t="s">
        <v>293</v>
      </c>
      <c r="D1020" s="1" t="s">
        <v>294</v>
      </c>
      <c r="E1020" s="1" t="s">
        <v>32</v>
      </c>
      <c r="F1020" s="1" t="s">
        <v>32</v>
      </c>
      <c r="G1020" s="1" t="s">
        <v>204</v>
      </c>
      <c r="H1020" s="1" t="s">
        <v>205</v>
      </c>
      <c r="I1020" s="1" t="s">
        <v>204</v>
      </c>
      <c r="J1020" s="1" t="s">
        <v>205</v>
      </c>
      <c r="K1020">
        <v>389</v>
      </c>
      <c r="L1020" s="1" t="s">
        <v>206</v>
      </c>
      <c r="M1020" s="1" t="s">
        <v>38</v>
      </c>
      <c r="N1020" t="s">
        <v>39</v>
      </c>
      <c r="O1020" t="s">
        <v>39</v>
      </c>
      <c r="P1020">
        <v>0</v>
      </c>
      <c r="Q1020">
        <v>0</v>
      </c>
      <c r="S1020">
        <v>0</v>
      </c>
      <c r="T1020" s="1" t="s">
        <v>194</v>
      </c>
      <c r="U1020">
        <v>0</v>
      </c>
      <c r="V1020">
        <v>1</v>
      </c>
      <c r="W1020">
        <v>1</v>
      </c>
      <c r="X1020">
        <v>0</v>
      </c>
      <c r="Y1020" t="b">
        <v>0</v>
      </c>
      <c r="Z1020" t="b">
        <v>0</v>
      </c>
      <c r="AA1020" s="1" t="s">
        <v>66</v>
      </c>
      <c r="AB1020" s="1" t="s">
        <v>66</v>
      </c>
      <c r="AC1020" s="1" t="s">
        <v>42</v>
      </c>
      <c r="AD1020" t="s">
        <v>66</v>
      </c>
    </row>
    <row r="1021" spans="1:30" x14ac:dyDescent="0.25">
      <c r="A1021">
        <v>14</v>
      </c>
      <c r="B1021" s="1" t="s">
        <v>286</v>
      </c>
      <c r="C1021" s="1" t="s">
        <v>558</v>
      </c>
      <c r="D1021" s="1" t="s">
        <v>559</v>
      </c>
      <c r="E1021" s="1" t="s">
        <v>32</v>
      </c>
      <c r="F1021" s="1" t="s">
        <v>32</v>
      </c>
      <c r="G1021" s="1" t="s">
        <v>204</v>
      </c>
      <c r="H1021" s="1" t="s">
        <v>205</v>
      </c>
      <c r="I1021" s="1" t="s">
        <v>204</v>
      </c>
      <c r="J1021" s="1" t="s">
        <v>205</v>
      </c>
      <c r="K1021">
        <v>389</v>
      </c>
      <c r="L1021" s="1" t="s">
        <v>206</v>
      </c>
      <c r="M1021" s="1" t="s">
        <v>38</v>
      </c>
      <c r="N1021" t="s">
        <v>39</v>
      </c>
      <c r="O1021" t="s">
        <v>39</v>
      </c>
      <c r="P1021">
        <v>0</v>
      </c>
      <c r="Q1021">
        <v>0</v>
      </c>
      <c r="S1021">
        <v>0</v>
      </c>
      <c r="T1021" s="1" t="s">
        <v>194</v>
      </c>
      <c r="U1021">
        <v>0</v>
      </c>
      <c r="V1021">
        <v>1</v>
      </c>
      <c r="W1021">
        <v>1</v>
      </c>
      <c r="X1021">
        <v>0</v>
      </c>
      <c r="Y1021" t="b">
        <v>0</v>
      </c>
      <c r="Z1021" t="b">
        <v>0</v>
      </c>
      <c r="AA1021" s="1" t="s">
        <v>66</v>
      </c>
      <c r="AB1021" s="1" t="s">
        <v>66</v>
      </c>
      <c r="AC1021" s="1" t="s">
        <v>42</v>
      </c>
      <c r="AD1021" t="s">
        <v>66</v>
      </c>
    </row>
    <row r="1022" spans="1:30" x14ac:dyDescent="0.25">
      <c r="A1022">
        <v>14</v>
      </c>
      <c r="B1022" s="1" t="s">
        <v>286</v>
      </c>
      <c r="C1022" s="1" t="s">
        <v>295</v>
      </c>
      <c r="D1022" s="1" t="s">
        <v>296</v>
      </c>
      <c r="E1022" s="1" t="s">
        <v>32</v>
      </c>
      <c r="F1022" s="1" t="s">
        <v>32</v>
      </c>
      <c r="G1022" s="1" t="s">
        <v>204</v>
      </c>
      <c r="H1022" s="1" t="s">
        <v>205</v>
      </c>
      <c r="I1022" s="1" t="s">
        <v>204</v>
      </c>
      <c r="J1022" s="1" t="s">
        <v>205</v>
      </c>
      <c r="K1022">
        <v>389</v>
      </c>
      <c r="L1022" s="1" t="s">
        <v>206</v>
      </c>
      <c r="M1022" s="1" t="s">
        <v>38</v>
      </c>
      <c r="N1022" t="s">
        <v>39</v>
      </c>
      <c r="O1022" t="s">
        <v>39</v>
      </c>
      <c r="P1022">
        <v>0</v>
      </c>
      <c r="Q1022">
        <v>0</v>
      </c>
      <c r="S1022">
        <v>0</v>
      </c>
      <c r="T1022" s="1" t="s">
        <v>194</v>
      </c>
      <c r="U1022">
        <v>0</v>
      </c>
      <c r="V1022">
        <v>1</v>
      </c>
      <c r="W1022">
        <v>1</v>
      </c>
      <c r="X1022">
        <v>0</v>
      </c>
      <c r="Y1022" t="b">
        <v>0</v>
      </c>
      <c r="Z1022" t="b">
        <v>0</v>
      </c>
      <c r="AA1022" s="1" t="s">
        <v>66</v>
      </c>
      <c r="AB1022" s="1" t="s">
        <v>66</v>
      </c>
      <c r="AC1022" s="1" t="s">
        <v>42</v>
      </c>
      <c r="AD1022" t="s">
        <v>66</v>
      </c>
    </row>
    <row r="1023" spans="1:30" x14ac:dyDescent="0.25">
      <c r="A1023">
        <v>15</v>
      </c>
      <c r="B1023" s="1" t="s">
        <v>50</v>
      </c>
      <c r="C1023" s="1" t="s">
        <v>125</v>
      </c>
      <c r="D1023" s="1" t="s">
        <v>126</v>
      </c>
      <c r="E1023" s="1" t="s">
        <v>32</v>
      </c>
      <c r="F1023" s="1" t="s">
        <v>32</v>
      </c>
      <c r="G1023" s="1" t="s">
        <v>204</v>
      </c>
      <c r="H1023" s="1" t="s">
        <v>205</v>
      </c>
      <c r="I1023" s="1" t="s">
        <v>204</v>
      </c>
      <c r="J1023" s="1" t="s">
        <v>205</v>
      </c>
      <c r="K1023">
        <v>389</v>
      </c>
      <c r="L1023" s="1" t="s">
        <v>206</v>
      </c>
      <c r="M1023" s="1" t="s">
        <v>38</v>
      </c>
      <c r="N1023" t="s">
        <v>39</v>
      </c>
      <c r="O1023" t="s">
        <v>39</v>
      </c>
      <c r="P1023">
        <v>3549.53</v>
      </c>
      <c r="Q1023">
        <v>0</v>
      </c>
      <c r="R1023">
        <v>0.63388768361581915</v>
      </c>
      <c r="S1023">
        <v>0</v>
      </c>
      <c r="T1023" s="1" t="s">
        <v>194</v>
      </c>
      <c r="U1023">
        <v>1</v>
      </c>
      <c r="V1023">
        <v>1</v>
      </c>
      <c r="W1023">
        <v>0.9377589314895961</v>
      </c>
      <c r="X1023">
        <v>0</v>
      </c>
      <c r="Y1023" t="b">
        <v>0</v>
      </c>
      <c r="Z1023" t="b">
        <v>0</v>
      </c>
      <c r="AA1023" s="1" t="s">
        <v>54</v>
      </c>
      <c r="AB1023" s="1" t="s">
        <v>55</v>
      </c>
      <c r="AC1023" s="1" t="s">
        <v>42</v>
      </c>
      <c r="AD1023" t="s">
        <v>850</v>
      </c>
    </row>
    <row r="1024" spans="1:30" x14ac:dyDescent="0.25">
      <c r="A1024">
        <v>15</v>
      </c>
      <c r="B1024" s="1" t="s">
        <v>50</v>
      </c>
      <c r="C1024" s="1" t="s">
        <v>51</v>
      </c>
      <c r="D1024" s="1" t="s">
        <v>52</v>
      </c>
      <c r="E1024" s="1" t="s">
        <v>32</v>
      </c>
      <c r="F1024" s="1" t="s">
        <v>32</v>
      </c>
      <c r="G1024" s="1" t="s">
        <v>204</v>
      </c>
      <c r="H1024" s="1" t="s">
        <v>205</v>
      </c>
      <c r="I1024" s="1" t="s">
        <v>204</v>
      </c>
      <c r="J1024" s="1" t="s">
        <v>205</v>
      </c>
      <c r="K1024">
        <v>389</v>
      </c>
      <c r="L1024" s="1" t="s">
        <v>206</v>
      </c>
      <c r="M1024" s="1" t="s">
        <v>38</v>
      </c>
      <c r="N1024" t="s">
        <v>39</v>
      </c>
      <c r="O1024" t="s">
        <v>39</v>
      </c>
      <c r="P1024">
        <v>7660.57</v>
      </c>
      <c r="Q1024">
        <v>0</v>
      </c>
      <c r="R1024">
        <v>0.61738816753926706</v>
      </c>
      <c r="S1024">
        <v>0</v>
      </c>
      <c r="T1024" s="1" t="s">
        <v>194</v>
      </c>
      <c r="U1024">
        <v>1</v>
      </c>
      <c r="V1024">
        <v>1</v>
      </c>
      <c r="W1024">
        <v>0.93525855821974502</v>
      </c>
      <c r="X1024">
        <v>0</v>
      </c>
      <c r="Y1024" t="b">
        <v>0</v>
      </c>
      <c r="Z1024" t="b">
        <v>0</v>
      </c>
      <c r="AA1024" s="1" t="s">
        <v>54</v>
      </c>
      <c r="AB1024" s="1" t="s">
        <v>55</v>
      </c>
      <c r="AC1024" s="1" t="s">
        <v>42</v>
      </c>
      <c r="AD1024" t="s">
        <v>850</v>
      </c>
    </row>
    <row r="1025" spans="1:30" x14ac:dyDescent="0.25">
      <c r="A1025">
        <v>15</v>
      </c>
      <c r="B1025" s="1" t="s">
        <v>50</v>
      </c>
      <c r="C1025" s="1" t="s">
        <v>149</v>
      </c>
      <c r="D1025" s="1" t="s">
        <v>150</v>
      </c>
      <c r="E1025" s="1" t="s">
        <v>32</v>
      </c>
      <c r="F1025" s="1" t="s">
        <v>32</v>
      </c>
      <c r="G1025" s="1" t="s">
        <v>204</v>
      </c>
      <c r="H1025" s="1" t="s">
        <v>205</v>
      </c>
      <c r="I1025" s="1" t="s">
        <v>204</v>
      </c>
      <c r="J1025" s="1" t="s">
        <v>205</v>
      </c>
      <c r="K1025">
        <v>389</v>
      </c>
      <c r="L1025" s="1" t="s">
        <v>206</v>
      </c>
      <c r="M1025" s="1" t="s">
        <v>38</v>
      </c>
      <c r="N1025" t="s">
        <v>39</v>
      </c>
      <c r="O1025" t="s">
        <v>39</v>
      </c>
      <c r="P1025">
        <v>3734.03</v>
      </c>
      <c r="Q1025">
        <v>0</v>
      </c>
      <c r="R1025">
        <v>0.62371707841031143</v>
      </c>
      <c r="S1025">
        <v>0</v>
      </c>
      <c r="T1025" s="1" t="s">
        <v>194</v>
      </c>
      <c r="U1025">
        <v>1</v>
      </c>
      <c r="V1025">
        <v>1</v>
      </c>
      <c r="W1025">
        <v>0.93384845978707409</v>
      </c>
      <c r="X1025">
        <v>0</v>
      </c>
      <c r="Y1025" t="b">
        <v>0</v>
      </c>
      <c r="Z1025" t="b">
        <v>0</v>
      </c>
      <c r="AA1025" s="1" t="s">
        <v>54</v>
      </c>
      <c r="AB1025" s="1" t="s">
        <v>55</v>
      </c>
      <c r="AC1025" s="1" t="s">
        <v>42</v>
      </c>
      <c r="AD1025" t="s">
        <v>850</v>
      </c>
    </row>
    <row r="1026" spans="1:30" x14ac:dyDescent="0.25">
      <c r="A1026">
        <v>15</v>
      </c>
      <c r="B1026" s="1" t="s">
        <v>50</v>
      </c>
      <c r="C1026" s="1" t="s">
        <v>297</v>
      </c>
      <c r="D1026" s="1" t="s">
        <v>71</v>
      </c>
      <c r="E1026" s="1" t="s">
        <v>32</v>
      </c>
      <c r="F1026" s="1" t="s">
        <v>32</v>
      </c>
      <c r="G1026" s="1" t="s">
        <v>204</v>
      </c>
      <c r="H1026" s="1" t="s">
        <v>205</v>
      </c>
      <c r="I1026" s="1" t="s">
        <v>204</v>
      </c>
      <c r="J1026" s="1" t="s">
        <v>205</v>
      </c>
      <c r="K1026">
        <v>389</v>
      </c>
      <c r="L1026" s="1" t="s">
        <v>206</v>
      </c>
      <c r="M1026" s="1" t="s">
        <v>38</v>
      </c>
      <c r="N1026" t="s">
        <v>39</v>
      </c>
      <c r="O1026" t="s">
        <v>39</v>
      </c>
      <c r="P1026">
        <v>19652.759999999998</v>
      </c>
      <c r="Q1026">
        <v>0</v>
      </c>
      <c r="R1026">
        <v>0.61164391836734699</v>
      </c>
      <c r="S1026">
        <v>0</v>
      </c>
      <c r="T1026" s="1" t="s">
        <v>194</v>
      </c>
      <c r="U1026">
        <v>1</v>
      </c>
      <c r="V1026">
        <v>1</v>
      </c>
      <c r="W1026">
        <v>0.93795155439713784</v>
      </c>
      <c r="X1026">
        <v>0</v>
      </c>
      <c r="Y1026" t="b">
        <v>0</v>
      </c>
      <c r="Z1026" t="b">
        <v>0</v>
      </c>
      <c r="AA1026" s="1" t="s">
        <v>54</v>
      </c>
      <c r="AB1026" s="1" t="s">
        <v>298</v>
      </c>
      <c r="AC1026" s="1" t="s">
        <v>42</v>
      </c>
      <c r="AD1026" t="s">
        <v>850</v>
      </c>
    </row>
    <row r="1027" spans="1:30" x14ac:dyDescent="0.25">
      <c r="A1027">
        <v>15</v>
      </c>
      <c r="B1027" s="1" t="s">
        <v>50</v>
      </c>
      <c r="C1027" s="1" t="s">
        <v>299</v>
      </c>
      <c r="D1027" s="1" t="s">
        <v>170</v>
      </c>
      <c r="E1027" s="1" t="s">
        <v>32</v>
      </c>
      <c r="F1027" s="1" t="s">
        <v>32</v>
      </c>
      <c r="G1027" s="1" t="s">
        <v>204</v>
      </c>
      <c r="H1027" s="1" t="s">
        <v>205</v>
      </c>
      <c r="I1027" s="1" t="s">
        <v>204</v>
      </c>
      <c r="J1027" s="1" t="s">
        <v>205</v>
      </c>
      <c r="K1027">
        <v>389</v>
      </c>
      <c r="L1027" s="1" t="s">
        <v>206</v>
      </c>
      <c r="M1027" s="1" t="s">
        <v>38</v>
      </c>
      <c r="N1027" t="s">
        <v>39</v>
      </c>
      <c r="O1027" t="s">
        <v>39</v>
      </c>
      <c r="P1027">
        <v>3509.43</v>
      </c>
      <c r="Q1027">
        <v>0</v>
      </c>
      <c r="R1027">
        <v>0.64021554285714288</v>
      </c>
      <c r="S1027">
        <v>0</v>
      </c>
      <c r="T1027" s="1" t="s">
        <v>194</v>
      </c>
      <c r="U1027">
        <v>1</v>
      </c>
      <c r="V1027">
        <v>1</v>
      </c>
      <c r="W1027">
        <v>0.9372904717888646</v>
      </c>
      <c r="X1027">
        <v>0</v>
      </c>
      <c r="Y1027" t="b">
        <v>0</v>
      </c>
      <c r="Z1027" t="b">
        <v>0</v>
      </c>
      <c r="AA1027" s="1" t="s">
        <v>54</v>
      </c>
      <c r="AB1027" s="1" t="s">
        <v>298</v>
      </c>
      <c r="AC1027" s="1" t="s">
        <v>42</v>
      </c>
      <c r="AD1027" t="s">
        <v>850</v>
      </c>
    </row>
    <row r="1028" spans="1:30" x14ac:dyDescent="0.25">
      <c r="A1028">
        <v>15</v>
      </c>
      <c r="B1028" s="1" t="s">
        <v>50</v>
      </c>
      <c r="C1028" s="1" t="s">
        <v>300</v>
      </c>
      <c r="D1028" s="1" t="s">
        <v>301</v>
      </c>
      <c r="E1028" s="1" t="s">
        <v>32</v>
      </c>
      <c r="F1028" s="1" t="s">
        <v>32</v>
      </c>
      <c r="G1028" s="1" t="s">
        <v>204</v>
      </c>
      <c r="H1028" s="1" t="s">
        <v>205</v>
      </c>
      <c r="I1028" s="1" t="s">
        <v>204</v>
      </c>
      <c r="J1028" s="1" t="s">
        <v>205</v>
      </c>
      <c r="K1028">
        <v>389</v>
      </c>
      <c r="L1028" s="1" t="s">
        <v>206</v>
      </c>
      <c r="M1028" s="1" t="s">
        <v>38</v>
      </c>
      <c r="N1028" t="s">
        <v>39</v>
      </c>
      <c r="O1028" t="s">
        <v>39</v>
      </c>
      <c r="P1028">
        <v>11230.15</v>
      </c>
      <c r="Q1028">
        <v>0</v>
      </c>
      <c r="R1028">
        <v>0.60950107142857135</v>
      </c>
      <c r="S1028">
        <v>0</v>
      </c>
      <c r="T1028" s="1" t="s">
        <v>194</v>
      </c>
      <c r="U1028">
        <v>1</v>
      </c>
      <c r="V1028">
        <v>1</v>
      </c>
      <c r="W1028">
        <v>0.93786894474618687</v>
      </c>
      <c r="X1028">
        <v>0</v>
      </c>
      <c r="Y1028" t="b">
        <v>0</v>
      </c>
      <c r="Z1028" t="b">
        <v>0</v>
      </c>
      <c r="AA1028" s="1" t="s">
        <v>54</v>
      </c>
      <c r="AB1028" s="1" t="s">
        <v>298</v>
      </c>
      <c r="AC1028" s="1" t="s">
        <v>42</v>
      </c>
      <c r="AD1028" t="s">
        <v>850</v>
      </c>
    </row>
    <row r="1029" spans="1:30" x14ac:dyDescent="0.25">
      <c r="A1029">
        <v>15</v>
      </c>
      <c r="B1029" s="1" t="s">
        <v>50</v>
      </c>
      <c r="C1029" s="1" t="s">
        <v>302</v>
      </c>
      <c r="D1029" s="1" t="s">
        <v>303</v>
      </c>
      <c r="E1029" s="1" t="s">
        <v>32</v>
      </c>
      <c r="F1029" s="1" t="s">
        <v>32</v>
      </c>
      <c r="G1029" s="1" t="s">
        <v>204</v>
      </c>
      <c r="H1029" s="1" t="s">
        <v>205</v>
      </c>
      <c r="I1029" s="1" t="s">
        <v>204</v>
      </c>
      <c r="J1029" s="1" t="s">
        <v>205</v>
      </c>
      <c r="K1029">
        <v>389</v>
      </c>
      <c r="L1029" s="1" t="s">
        <v>206</v>
      </c>
      <c r="M1029" s="1" t="s">
        <v>38</v>
      </c>
      <c r="N1029" t="s">
        <v>39</v>
      </c>
      <c r="O1029" t="s">
        <v>39</v>
      </c>
      <c r="P1029">
        <v>5214</v>
      </c>
      <c r="Q1029">
        <v>0</v>
      </c>
      <c r="R1029">
        <v>0.62021538461538461</v>
      </c>
      <c r="S1029">
        <v>0</v>
      </c>
      <c r="T1029" s="1" t="s">
        <v>194</v>
      </c>
      <c r="U1029">
        <v>1</v>
      </c>
      <c r="V1029">
        <v>1</v>
      </c>
      <c r="W1029">
        <v>0.93827981085135881</v>
      </c>
      <c r="X1029">
        <v>0</v>
      </c>
      <c r="Y1029" t="b">
        <v>0</v>
      </c>
      <c r="Z1029" t="b">
        <v>0</v>
      </c>
      <c r="AA1029" s="1" t="s">
        <v>62</v>
      </c>
      <c r="AB1029" s="1" t="s">
        <v>173</v>
      </c>
      <c r="AC1029" s="1" t="s">
        <v>42</v>
      </c>
      <c r="AD1029" t="s">
        <v>850</v>
      </c>
    </row>
    <row r="1030" spans="1:30" x14ac:dyDescent="0.25">
      <c r="A1030">
        <v>15</v>
      </c>
      <c r="B1030" s="1" t="s">
        <v>50</v>
      </c>
      <c r="C1030" s="1" t="s">
        <v>304</v>
      </c>
      <c r="D1030" s="1" t="s">
        <v>101</v>
      </c>
      <c r="E1030" s="1" t="s">
        <v>32</v>
      </c>
      <c r="F1030" s="1" t="s">
        <v>32</v>
      </c>
      <c r="G1030" s="1" t="s">
        <v>204</v>
      </c>
      <c r="H1030" s="1" t="s">
        <v>205</v>
      </c>
      <c r="I1030" s="1" t="s">
        <v>204</v>
      </c>
      <c r="J1030" s="1" t="s">
        <v>205</v>
      </c>
      <c r="K1030">
        <v>389</v>
      </c>
      <c r="L1030" s="1" t="s">
        <v>206</v>
      </c>
      <c r="M1030" s="1" t="s">
        <v>38</v>
      </c>
      <c r="N1030" t="s">
        <v>39</v>
      </c>
      <c r="O1030" t="s">
        <v>39</v>
      </c>
      <c r="P1030">
        <v>184928.41</v>
      </c>
      <c r="Q1030">
        <v>0</v>
      </c>
      <c r="R1030">
        <v>0.60923415025592087</v>
      </c>
      <c r="S1030">
        <v>0</v>
      </c>
      <c r="T1030" s="1" t="s">
        <v>194</v>
      </c>
      <c r="U1030">
        <v>1</v>
      </c>
      <c r="V1030">
        <v>1</v>
      </c>
      <c r="W1030">
        <v>0.93773464755348201</v>
      </c>
      <c r="X1030">
        <v>0</v>
      </c>
      <c r="Y1030" t="b">
        <v>0</v>
      </c>
      <c r="Z1030" t="b">
        <v>0</v>
      </c>
      <c r="AA1030" s="1" t="s">
        <v>62</v>
      </c>
      <c r="AB1030" s="1" t="s">
        <v>173</v>
      </c>
      <c r="AC1030" s="1" t="s">
        <v>42</v>
      </c>
      <c r="AD1030" t="s">
        <v>850</v>
      </c>
    </row>
    <row r="1031" spans="1:30" x14ac:dyDescent="0.25">
      <c r="A1031">
        <v>16</v>
      </c>
      <c r="B1031" s="1" t="s">
        <v>305</v>
      </c>
      <c r="C1031" s="1" t="s">
        <v>32</v>
      </c>
      <c r="D1031" s="1" t="s">
        <v>32</v>
      </c>
      <c r="E1031" s="1" t="s">
        <v>32</v>
      </c>
      <c r="F1031" s="1" t="s">
        <v>32</v>
      </c>
      <c r="G1031" s="1" t="s">
        <v>204</v>
      </c>
      <c r="H1031" s="1" t="s">
        <v>205</v>
      </c>
      <c r="I1031" s="1" t="s">
        <v>204</v>
      </c>
      <c r="J1031" s="1" t="s">
        <v>205</v>
      </c>
      <c r="K1031">
        <v>389</v>
      </c>
      <c r="L1031" s="1" t="s">
        <v>206</v>
      </c>
      <c r="M1031" s="1" t="s">
        <v>38</v>
      </c>
      <c r="N1031" t="s">
        <v>39</v>
      </c>
      <c r="O1031" t="s">
        <v>39</v>
      </c>
      <c r="P1031">
        <v>9915.02</v>
      </c>
      <c r="Q1031">
        <v>0</v>
      </c>
      <c r="R1031">
        <v>0.62064657578576921</v>
      </c>
      <c r="S1031">
        <v>0</v>
      </c>
      <c r="T1031" s="1" t="s">
        <v>194</v>
      </c>
      <c r="U1031">
        <v>0</v>
      </c>
      <c r="V1031">
        <v>1</v>
      </c>
      <c r="W1031">
        <v>0.93759984648563832</v>
      </c>
      <c r="X1031">
        <v>0</v>
      </c>
      <c r="Y1031" t="b">
        <v>1</v>
      </c>
      <c r="Z1031" t="b">
        <v>0</v>
      </c>
      <c r="AA1031" s="1" t="s">
        <v>66</v>
      </c>
      <c r="AB1031" s="1" t="s">
        <v>66</v>
      </c>
      <c r="AC1031" s="1" t="s">
        <v>42</v>
      </c>
      <c r="AD1031" t="s">
        <v>66</v>
      </c>
    </row>
    <row r="1032" spans="1:30" x14ac:dyDescent="0.25">
      <c r="A1032">
        <v>17</v>
      </c>
      <c r="B1032" s="1" t="s">
        <v>306</v>
      </c>
      <c r="C1032" s="1" t="s">
        <v>307</v>
      </c>
      <c r="D1032" s="1" t="s">
        <v>44</v>
      </c>
      <c r="E1032" s="1" t="s">
        <v>32</v>
      </c>
      <c r="F1032" s="1" t="s">
        <v>32</v>
      </c>
      <c r="G1032" s="1" t="s">
        <v>204</v>
      </c>
      <c r="H1032" s="1" t="s">
        <v>205</v>
      </c>
      <c r="I1032" s="1" t="s">
        <v>204</v>
      </c>
      <c r="J1032" s="1" t="s">
        <v>205</v>
      </c>
      <c r="K1032">
        <v>389</v>
      </c>
      <c r="L1032" s="1" t="s">
        <v>206</v>
      </c>
      <c r="M1032" s="1" t="s">
        <v>38</v>
      </c>
      <c r="N1032" t="s">
        <v>39</v>
      </c>
      <c r="O1032" t="s">
        <v>39</v>
      </c>
      <c r="P1032">
        <v>1203.23</v>
      </c>
      <c r="Q1032">
        <v>0</v>
      </c>
      <c r="R1032">
        <v>0.64688199999999996</v>
      </c>
      <c r="S1032">
        <v>0</v>
      </c>
      <c r="T1032" s="1" t="s">
        <v>194</v>
      </c>
      <c r="U1032">
        <v>0</v>
      </c>
      <c r="V1032">
        <v>1</v>
      </c>
      <c r="W1032">
        <v>0.93927919547362837</v>
      </c>
      <c r="X1032">
        <v>0</v>
      </c>
      <c r="Y1032" t="b">
        <v>1</v>
      </c>
      <c r="Z1032" t="b">
        <v>0</v>
      </c>
      <c r="AA1032" s="1" t="s">
        <v>66</v>
      </c>
      <c r="AB1032" s="1" t="s">
        <v>66</v>
      </c>
      <c r="AC1032" s="1" t="s">
        <v>42</v>
      </c>
      <c r="AD1032" t="s">
        <v>66</v>
      </c>
    </row>
    <row r="1033" spans="1:30" x14ac:dyDescent="0.25">
      <c r="A1033">
        <v>17</v>
      </c>
      <c r="B1033" s="1" t="s">
        <v>306</v>
      </c>
      <c r="C1033" s="1" t="s">
        <v>308</v>
      </c>
      <c r="D1033" s="1" t="s">
        <v>71</v>
      </c>
      <c r="E1033" s="1" t="s">
        <v>32</v>
      </c>
      <c r="F1033" s="1" t="s">
        <v>32</v>
      </c>
      <c r="G1033" s="1" t="s">
        <v>204</v>
      </c>
      <c r="H1033" s="1" t="s">
        <v>205</v>
      </c>
      <c r="I1033" s="1" t="s">
        <v>204</v>
      </c>
      <c r="J1033" s="1" t="s">
        <v>205</v>
      </c>
      <c r="K1033">
        <v>389</v>
      </c>
      <c r="L1033" s="1" t="s">
        <v>206</v>
      </c>
      <c r="M1033" s="1" t="s">
        <v>38</v>
      </c>
      <c r="N1033" t="s">
        <v>39</v>
      </c>
      <c r="O1033" t="s">
        <v>39</v>
      </c>
      <c r="P1033">
        <v>417.12</v>
      </c>
      <c r="Q1033">
        <v>0</v>
      </c>
      <c r="R1033">
        <v>0.84944615384615396</v>
      </c>
      <c r="S1033">
        <v>0</v>
      </c>
      <c r="T1033" s="1" t="s">
        <v>194</v>
      </c>
      <c r="U1033">
        <v>0</v>
      </c>
      <c r="V1033">
        <v>1</v>
      </c>
      <c r="W1033">
        <v>0.89601876653301615</v>
      </c>
      <c r="X1033">
        <v>0</v>
      </c>
      <c r="Y1033" t="b">
        <v>1</v>
      </c>
      <c r="Z1033" t="b">
        <v>0</v>
      </c>
      <c r="AA1033" s="1" t="s">
        <v>66</v>
      </c>
      <c r="AB1033" s="1" t="s">
        <v>66</v>
      </c>
      <c r="AC1033" s="1" t="s">
        <v>42</v>
      </c>
      <c r="AD1033" t="s">
        <v>66</v>
      </c>
    </row>
    <row r="1034" spans="1:30" x14ac:dyDescent="0.25">
      <c r="A1034">
        <v>17</v>
      </c>
      <c r="B1034" s="1" t="s">
        <v>306</v>
      </c>
      <c r="C1034" s="1" t="s">
        <v>560</v>
      </c>
      <c r="D1034" s="1" t="s">
        <v>105</v>
      </c>
      <c r="E1034" s="1" t="s">
        <v>32</v>
      </c>
      <c r="F1034" s="1" t="s">
        <v>32</v>
      </c>
      <c r="G1034" s="1" t="s">
        <v>204</v>
      </c>
      <c r="H1034" s="1" t="s">
        <v>205</v>
      </c>
      <c r="I1034" s="1" t="s">
        <v>204</v>
      </c>
      <c r="J1034" s="1" t="s">
        <v>205</v>
      </c>
      <c r="K1034">
        <v>389</v>
      </c>
      <c r="L1034" s="1" t="s">
        <v>206</v>
      </c>
      <c r="M1034" s="1" t="s">
        <v>38</v>
      </c>
      <c r="N1034" t="s">
        <v>39</v>
      </c>
      <c r="O1034" t="s">
        <v>39</v>
      </c>
      <c r="P1034">
        <v>6417.23</v>
      </c>
      <c r="Q1034">
        <v>0</v>
      </c>
      <c r="R1034">
        <v>8.0215375000000005E-2</v>
      </c>
      <c r="S1034">
        <v>0</v>
      </c>
      <c r="T1034" s="1" t="s">
        <v>194</v>
      </c>
      <c r="U1034">
        <v>0</v>
      </c>
      <c r="V1034">
        <v>1</v>
      </c>
      <c r="W1034">
        <v>1</v>
      </c>
      <c r="X1034">
        <v>0</v>
      </c>
      <c r="Y1034" t="b">
        <v>1</v>
      </c>
      <c r="Z1034" t="b">
        <v>0</v>
      </c>
      <c r="AA1034" s="1" t="s">
        <v>66</v>
      </c>
      <c r="AB1034" s="1" t="s">
        <v>66</v>
      </c>
      <c r="AC1034" s="1" t="s">
        <v>42</v>
      </c>
      <c r="AD1034" t="s">
        <v>66</v>
      </c>
    </row>
    <row r="1035" spans="1:30" x14ac:dyDescent="0.25">
      <c r="A1035">
        <v>18</v>
      </c>
      <c r="B1035" s="1" t="s">
        <v>886</v>
      </c>
      <c r="C1035" s="1" t="s">
        <v>32</v>
      </c>
      <c r="D1035" s="1" t="s">
        <v>32</v>
      </c>
      <c r="E1035" s="1" t="s">
        <v>32</v>
      </c>
      <c r="F1035" s="1" t="s">
        <v>32</v>
      </c>
      <c r="G1035" s="1" t="s">
        <v>204</v>
      </c>
      <c r="H1035" s="1" t="s">
        <v>205</v>
      </c>
      <c r="I1035" s="1" t="s">
        <v>204</v>
      </c>
      <c r="J1035" s="1" t="s">
        <v>205</v>
      </c>
      <c r="K1035">
        <v>389</v>
      </c>
      <c r="L1035" s="1" t="s">
        <v>206</v>
      </c>
      <c r="M1035" s="1" t="s">
        <v>38</v>
      </c>
      <c r="N1035" t="s">
        <v>39</v>
      </c>
      <c r="O1035" t="s">
        <v>39</v>
      </c>
      <c r="P1035">
        <v>842.27</v>
      </c>
      <c r="Q1035">
        <v>0</v>
      </c>
      <c r="R1035">
        <v>0.72783523809523809</v>
      </c>
      <c r="S1035">
        <v>0</v>
      </c>
      <c r="T1035" s="1" t="s">
        <v>194</v>
      </c>
      <c r="U1035">
        <v>0</v>
      </c>
      <c r="V1035">
        <v>1</v>
      </c>
      <c r="W1035">
        <v>0.91732015894372643</v>
      </c>
      <c r="X1035">
        <v>0</v>
      </c>
      <c r="Y1035" t="b">
        <v>1</v>
      </c>
      <c r="Z1035" t="b">
        <v>0</v>
      </c>
      <c r="AA1035" s="1" t="s">
        <v>66</v>
      </c>
      <c r="AB1035" s="1" t="s">
        <v>66</v>
      </c>
      <c r="AC1035" s="1" t="s">
        <v>42</v>
      </c>
      <c r="AD1035" t="s">
        <v>66</v>
      </c>
    </row>
    <row r="1036" spans="1:30" x14ac:dyDescent="0.25">
      <c r="A1036">
        <v>19</v>
      </c>
      <c r="B1036" s="1" t="s">
        <v>309</v>
      </c>
      <c r="C1036" s="1" t="s">
        <v>310</v>
      </c>
      <c r="D1036" s="1" t="s">
        <v>288</v>
      </c>
      <c r="E1036" s="1" t="s">
        <v>32</v>
      </c>
      <c r="F1036" s="1" t="s">
        <v>32</v>
      </c>
      <c r="G1036" s="1" t="s">
        <v>204</v>
      </c>
      <c r="H1036" s="1" t="s">
        <v>205</v>
      </c>
      <c r="I1036" s="1" t="s">
        <v>204</v>
      </c>
      <c r="J1036" s="1" t="s">
        <v>205</v>
      </c>
      <c r="K1036">
        <v>389</v>
      </c>
      <c r="L1036" s="1" t="s">
        <v>206</v>
      </c>
      <c r="M1036" s="1" t="s">
        <v>38</v>
      </c>
      <c r="N1036" t="s">
        <v>39</v>
      </c>
      <c r="O1036" t="s">
        <v>39</v>
      </c>
      <c r="P1036">
        <v>0</v>
      </c>
      <c r="Q1036">
        <v>0</v>
      </c>
      <c r="S1036">
        <v>0</v>
      </c>
      <c r="T1036" s="1" t="s">
        <v>194</v>
      </c>
      <c r="U1036">
        <v>0</v>
      </c>
      <c r="V1036">
        <v>0</v>
      </c>
      <c r="W1036">
        <v>1</v>
      </c>
      <c r="X1036">
        <v>0</v>
      </c>
      <c r="Y1036" t="b">
        <v>0</v>
      </c>
      <c r="Z1036" t="b">
        <v>0</v>
      </c>
      <c r="AA1036" s="1" t="s">
        <v>66</v>
      </c>
      <c r="AB1036" s="1" t="s">
        <v>66</v>
      </c>
      <c r="AC1036" s="1" t="s">
        <v>73</v>
      </c>
      <c r="AD1036" t="s">
        <v>66</v>
      </c>
    </row>
    <row r="1037" spans="1:30" x14ac:dyDescent="0.25">
      <c r="A1037">
        <v>19</v>
      </c>
      <c r="B1037" s="1" t="s">
        <v>309</v>
      </c>
      <c r="C1037" s="1" t="s">
        <v>311</v>
      </c>
      <c r="D1037" s="1" t="s">
        <v>312</v>
      </c>
      <c r="E1037" s="1" t="s">
        <v>32</v>
      </c>
      <c r="F1037" s="1" t="s">
        <v>32</v>
      </c>
      <c r="G1037" s="1" t="s">
        <v>204</v>
      </c>
      <c r="H1037" s="1" t="s">
        <v>205</v>
      </c>
      <c r="I1037" s="1" t="s">
        <v>204</v>
      </c>
      <c r="J1037" s="1" t="s">
        <v>205</v>
      </c>
      <c r="K1037">
        <v>389</v>
      </c>
      <c r="L1037" s="1" t="s">
        <v>206</v>
      </c>
      <c r="M1037" s="1" t="s">
        <v>38</v>
      </c>
      <c r="N1037" t="s">
        <v>39</v>
      </c>
      <c r="O1037" t="s">
        <v>39</v>
      </c>
      <c r="P1037">
        <v>0</v>
      </c>
      <c r="Q1037">
        <v>0</v>
      </c>
      <c r="S1037">
        <v>0</v>
      </c>
      <c r="T1037" s="1" t="s">
        <v>194</v>
      </c>
      <c r="U1037">
        <v>0</v>
      </c>
      <c r="V1037">
        <v>0</v>
      </c>
      <c r="W1037">
        <v>1</v>
      </c>
      <c r="X1037">
        <v>0</v>
      </c>
      <c r="Y1037" t="b">
        <v>0</v>
      </c>
      <c r="Z1037" t="b">
        <v>0</v>
      </c>
      <c r="AA1037" s="1" t="s">
        <v>66</v>
      </c>
      <c r="AB1037" s="1" t="s">
        <v>66</v>
      </c>
      <c r="AC1037" s="1" t="s">
        <v>73</v>
      </c>
      <c r="AD1037" t="s">
        <v>66</v>
      </c>
    </row>
    <row r="1038" spans="1:30" x14ac:dyDescent="0.25">
      <c r="A1038">
        <v>19</v>
      </c>
      <c r="B1038" s="1" t="s">
        <v>309</v>
      </c>
      <c r="C1038" s="1" t="s">
        <v>313</v>
      </c>
      <c r="D1038" s="1" t="s">
        <v>314</v>
      </c>
      <c r="E1038" s="1" t="s">
        <v>32</v>
      </c>
      <c r="F1038" s="1" t="s">
        <v>32</v>
      </c>
      <c r="G1038" s="1" t="s">
        <v>204</v>
      </c>
      <c r="H1038" s="1" t="s">
        <v>205</v>
      </c>
      <c r="I1038" s="1" t="s">
        <v>204</v>
      </c>
      <c r="J1038" s="1" t="s">
        <v>205</v>
      </c>
      <c r="K1038">
        <v>389</v>
      </c>
      <c r="L1038" s="1" t="s">
        <v>206</v>
      </c>
      <c r="M1038" s="1" t="s">
        <v>38</v>
      </c>
      <c r="N1038" t="s">
        <v>39</v>
      </c>
      <c r="O1038" t="s">
        <v>39</v>
      </c>
      <c r="P1038">
        <v>0</v>
      </c>
      <c r="Q1038">
        <v>0</v>
      </c>
      <c r="S1038">
        <v>0</v>
      </c>
      <c r="T1038" s="1" t="s">
        <v>194</v>
      </c>
      <c r="U1038">
        <v>0</v>
      </c>
      <c r="V1038">
        <v>0</v>
      </c>
      <c r="W1038">
        <v>1</v>
      </c>
      <c r="X1038">
        <v>0</v>
      </c>
      <c r="Y1038" t="b">
        <v>0</v>
      </c>
      <c r="Z1038" t="b">
        <v>0</v>
      </c>
      <c r="AA1038" s="1" t="s">
        <v>66</v>
      </c>
      <c r="AB1038" s="1" t="s">
        <v>66</v>
      </c>
      <c r="AC1038" s="1" t="s">
        <v>73</v>
      </c>
      <c r="AD1038" t="s">
        <v>66</v>
      </c>
    </row>
    <row r="1039" spans="1:30" x14ac:dyDescent="0.25">
      <c r="A1039">
        <v>19</v>
      </c>
      <c r="B1039" s="1" t="s">
        <v>309</v>
      </c>
      <c r="C1039" s="1" t="s">
        <v>315</v>
      </c>
      <c r="D1039" s="1" t="s">
        <v>296</v>
      </c>
      <c r="E1039" s="1" t="s">
        <v>32</v>
      </c>
      <c r="F1039" s="1" t="s">
        <v>32</v>
      </c>
      <c r="G1039" s="1" t="s">
        <v>204</v>
      </c>
      <c r="H1039" s="1" t="s">
        <v>205</v>
      </c>
      <c r="I1039" s="1" t="s">
        <v>204</v>
      </c>
      <c r="J1039" s="1" t="s">
        <v>205</v>
      </c>
      <c r="K1039">
        <v>389</v>
      </c>
      <c r="L1039" s="1" t="s">
        <v>206</v>
      </c>
      <c r="M1039" s="1" t="s">
        <v>38</v>
      </c>
      <c r="N1039" t="s">
        <v>39</v>
      </c>
      <c r="O1039" t="s">
        <v>39</v>
      </c>
      <c r="P1039">
        <v>0</v>
      </c>
      <c r="Q1039">
        <v>0</v>
      </c>
      <c r="S1039">
        <v>0</v>
      </c>
      <c r="T1039" s="1" t="s">
        <v>194</v>
      </c>
      <c r="U1039">
        <v>0</v>
      </c>
      <c r="V1039">
        <v>0</v>
      </c>
      <c r="W1039">
        <v>1</v>
      </c>
      <c r="X1039">
        <v>0</v>
      </c>
      <c r="Y1039" t="b">
        <v>0</v>
      </c>
      <c r="Z1039" t="b">
        <v>0</v>
      </c>
      <c r="AA1039" s="1" t="s">
        <v>66</v>
      </c>
      <c r="AB1039" s="1" t="s">
        <v>66</v>
      </c>
      <c r="AC1039" s="1" t="s">
        <v>73</v>
      </c>
      <c r="AD1039" t="s">
        <v>66</v>
      </c>
    </row>
    <row r="1040" spans="1:30" x14ac:dyDescent="0.25">
      <c r="A1040">
        <v>20</v>
      </c>
      <c r="B1040" s="1" t="s">
        <v>316</v>
      </c>
      <c r="C1040" s="1" t="s">
        <v>317</v>
      </c>
      <c r="D1040" s="1" t="s">
        <v>44</v>
      </c>
      <c r="E1040" s="1" t="s">
        <v>32</v>
      </c>
      <c r="F1040" s="1" t="s">
        <v>32</v>
      </c>
      <c r="G1040" s="1" t="s">
        <v>204</v>
      </c>
      <c r="H1040" s="1" t="s">
        <v>205</v>
      </c>
      <c r="I1040" s="1" t="s">
        <v>204</v>
      </c>
      <c r="J1040" s="1" t="s">
        <v>205</v>
      </c>
      <c r="K1040">
        <v>389</v>
      </c>
      <c r="L1040" s="1" t="s">
        <v>206</v>
      </c>
      <c r="M1040" s="1" t="s">
        <v>38</v>
      </c>
      <c r="N1040" t="s">
        <v>39</v>
      </c>
      <c r="O1040" t="s">
        <v>39</v>
      </c>
      <c r="P1040">
        <v>46143.86</v>
      </c>
      <c r="Q1040">
        <v>0</v>
      </c>
      <c r="R1040">
        <v>0.85205364624076485</v>
      </c>
      <c r="S1040">
        <v>0</v>
      </c>
      <c r="T1040" s="1" t="s">
        <v>194</v>
      </c>
      <c r="U1040">
        <v>0</v>
      </c>
      <c r="V1040">
        <v>0</v>
      </c>
      <c r="W1040">
        <v>0.94556003917649756</v>
      </c>
      <c r="X1040">
        <v>0</v>
      </c>
      <c r="Y1040" t="b">
        <v>1</v>
      </c>
      <c r="Z1040" t="b">
        <v>0</v>
      </c>
      <c r="AA1040" s="1" t="s">
        <v>66</v>
      </c>
      <c r="AB1040" s="1" t="s">
        <v>66</v>
      </c>
      <c r="AC1040" s="1" t="s">
        <v>73</v>
      </c>
      <c r="AD1040" t="s">
        <v>66</v>
      </c>
    </row>
    <row r="1041" spans="1:30" x14ac:dyDescent="0.25">
      <c r="A1041">
        <v>20</v>
      </c>
      <c r="B1041" s="1" t="s">
        <v>316</v>
      </c>
      <c r="C1041" s="1" t="s">
        <v>318</v>
      </c>
      <c r="D1041" s="1" t="s">
        <v>71</v>
      </c>
      <c r="E1041" s="1" t="s">
        <v>32</v>
      </c>
      <c r="F1041" s="1" t="s">
        <v>32</v>
      </c>
      <c r="G1041" s="1" t="s">
        <v>204</v>
      </c>
      <c r="H1041" s="1" t="s">
        <v>205</v>
      </c>
      <c r="I1041" s="1" t="s">
        <v>204</v>
      </c>
      <c r="J1041" s="1" t="s">
        <v>205</v>
      </c>
      <c r="K1041">
        <v>389</v>
      </c>
      <c r="L1041" s="1" t="s">
        <v>206</v>
      </c>
      <c r="M1041" s="1" t="s">
        <v>38</v>
      </c>
      <c r="N1041" t="s">
        <v>39</v>
      </c>
      <c r="O1041" t="s">
        <v>39</v>
      </c>
      <c r="P1041">
        <v>1852.98</v>
      </c>
      <c r="Q1041">
        <v>0</v>
      </c>
      <c r="R1041">
        <v>0.87242337662337666</v>
      </c>
      <c r="S1041">
        <v>0</v>
      </c>
      <c r="T1041" s="1" t="s">
        <v>194</v>
      </c>
      <c r="U1041">
        <v>0</v>
      </c>
      <c r="V1041">
        <v>0</v>
      </c>
      <c r="W1041">
        <v>0.94220051427670415</v>
      </c>
      <c r="X1041">
        <v>0</v>
      </c>
      <c r="Y1041" t="b">
        <v>0</v>
      </c>
      <c r="Z1041" t="b">
        <v>0</v>
      </c>
      <c r="AA1041" s="1" t="s">
        <v>66</v>
      </c>
      <c r="AB1041" s="1" t="s">
        <v>66</v>
      </c>
      <c r="AC1041" s="1" t="s">
        <v>73</v>
      </c>
      <c r="AD1041" t="s">
        <v>66</v>
      </c>
    </row>
    <row r="1042" spans="1:30" x14ac:dyDescent="0.25">
      <c r="A1042">
        <v>20</v>
      </c>
      <c r="B1042" s="1" t="s">
        <v>316</v>
      </c>
      <c r="C1042" s="1" t="s">
        <v>319</v>
      </c>
      <c r="D1042" s="1" t="s">
        <v>105</v>
      </c>
      <c r="E1042" s="1" t="s">
        <v>32</v>
      </c>
      <c r="F1042" s="1" t="s">
        <v>32</v>
      </c>
      <c r="G1042" s="1" t="s">
        <v>204</v>
      </c>
      <c r="H1042" s="1" t="s">
        <v>205</v>
      </c>
      <c r="I1042" s="1" t="s">
        <v>204</v>
      </c>
      <c r="J1042" s="1" t="s">
        <v>205</v>
      </c>
      <c r="K1042">
        <v>389</v>
      </c>
      <c r="L1042" s="1" t="s">
        <v>206</v>
      </c>
      <c r="M1042" s="1" t="s">
        <v>38</v>
      </c>
      <c r="N1042" t="s">
        <v>39</v>
      </c>
      <c r="O1042" t="s">
        <v>39</v>
      </c>
      <c r="P1042">
        <v>31288.39</v>
      </c>
      <c r="Q1042">
        <v>0</v>
      </c>
      <c r="R1042">
        <v>0.85420873979310619</v>
      </c>
      <c r="S1042">
        <v>0</v>
      </c>
      <c r="T1042" s="1" t="s">
        <v>194</v>
      </c>
      <c r="U1042">
        <v>0</v>
      </c>
      <c r="V1042">
        <v>0</v>
      </c>
      <c r="W1042">
        <v>0.94538491392226898</v>
      </c>
      <c r="X1042">
        <v>0</v>
      </c>
      <c r="Y1042" t="b">
        <v>0</v>
      </c>
      <c r="Z1042" t="b">
        <v>0</v>
      </c>
      <c r="AA1042" s="1" t="s">
        <v>66</v>
      </c>
      <c r="AB1042" s="1" t="s">
        <v>66</v>
      </c>
      <c r="AC1042" s="1" t="s">
        <v>73</v>
      </c>
      <c r="AD1042" t="s">
        <v>66</v>
      </c>
    </row>
    <row r="1043" spans="1:30" x14ac:dyDescent="0.25">
      <c r="A1043">
        <v>21</v>
      </c>
      <c r="B1043" s="1" t="s">
        <v>69</v>
      </c>
      <c r="C1043" s="1" t="s">
        <v>121</v>
      </c>
      <c r="D1043" s="1" t="s">
        <v>44</v>
      </c>
      <c r="E1043" s="1" t="s">
        <v>32</v>
      </c>
      <c r="F1043" s="1" t="s">
        <v>32</v>
      </c>
      <c r="G1043" s="1" t="s">
        <v>204</v>
      </c>
      <c r="H1043" s="1" t="s">
        <v>205</v>
      </c>
      <c r="I1043" s="1" t="s">
        <v>204</v>
      </c>
      <c r="J1043" s="1" t="s">
        <v>205</v>
      </c>
      <c r="K1043">
        <v>389</v>
      </c>
      <c r="L1043" s="1" t="s">
        <v>206</v>
      </c>
      <c r="M1043" s="1" t="s">
        <v>38</v>
      </c>
      <c r="N1043" t="s">
        <v>39</v>
      </c>
      <c r="O1043" t="s">
        <v>39</v>
      </c>
      <c r="P1043">
        <v>497.34</v>
      </c>
      <c r="Q1043">
        <v>0</v>
      </c>
      <c r="R1043">
        <v>0.99957096774193555</v>
      </c>
      <c r="S1043">
        <v>0</v>
      </c>
      <c r="T1043" s="1" t="s">
        <v>194</v>
      </c>
      <c r="U1043">
        <v>0</v>
      </c>
      <c r="V1043">
        <v>0</v>
      </c>
      <c r="W1043">
        <v>0.91933753530999396</v>
      </c>
      <c r="X1043">
        <v>0</v>
      </c>
      <c r="Y1043" t="b">
        <v>0</v>
      </c>
      <c r="Z1043" t="b">
        <v>0</v>
      </c>
      <c r="AA1043" s="1" t="s">
        <v>66</v>
      </c>
      <c r="AB1043" s="1" t="s">
        <v>66</v>
      </c>
      <c r="AC1043" s="1" t="s">
        <v>73</v>
      </c>
      <c r="AD1043" t="s">
        <v>66</v>
      </c>
    </row>
    <row r="1044" spans="1:30" x14ac:dyDescent="0.25">
      <c r="A1044">
        <v>21</v>
      </c>
      <c r="B1044" s="1" t="s">
        <v>69</v>
      </c>
      <c r="C1044" s="1" t="s">
        <v>153</v>
      </c>
      <c r="D1044" s="1" t="s">
        <v>154</v>
      </c>
      <c r="E1044" s="1" t="s">
        <v>32</v>
      </c>
      <c r="F1044" s="1" t="s">
        <v>32</v>
      </c>
      <c r="G1044" s="1" t="s">
        <v>204</v>
      </c>
      <c r="H1044" s="1" t="s">
        <v>205</v>
      </c>
      <c r="I1044" s="1" t="s">
        <v>204</v>
      </c>
      <c r="J1044" s="1" t="s">
        <v>205</v>
      </c>
      <c r="K1044">
        <v>389</v>
      </c>
      <c r="L1044" s="1" t="s">
        <v>206</v>
      </c>
      <c r="M1044" s="1" t="s">
        <v>38</v>
      </c>
      <c r="N1044" t="s">
        <v>39</v>
      </c>
      <c r="O1044" t="s">
        <v>39</v>
      </c>
      <c r="P1044">
        <v>9906.59</v>
      </c>
      <c r="Q1044">
        <v>0</v>
      </c>
      <c r="R1044">
        <v>0.85835295546558699</v>
      </c>
      <c r="S1044">
        <v>0</v>
      </c>
      <c r="T1044" s="1" t="s">
        <v>194</v>
      </c>
      <c r="U1044">
        <v>0</v>
      </c>
      <c r="V1044">
        <v>0</v>
      </c>
      <c r="W1044">
        <v>0.94553533299414194</v>
      </c>
      <c r="X1044">
        <v>0</v>
      </c>
      <c r="Y1044" t="b">
        <v>0</v>
      </c>
      <c r="Z1044" t="b">
        <v>0</v>
      </c>
      <c r="AA1044" s="1" t="s">
        <v>66</v>
      </c>
      <c r="AB1044" s="1" t="s">
        <v>66</v>
      </c>
      <c r="AC1044" s="1" t="s">
        <v>73</v>
      </c>
      <c r="AD1044" t="s">
        <v>66</v>
      </c>
    </row>
    <row r="1045" spans="1:30" x14ac:dyDescent="0.25">
      <c r="A1045">
        <v>21</v>
      </c>
      <c r="B1045" s="1" t="s">
        <v>69</v>
      </c>
      <c r="C1045" s="1" t="s">
        <v>70</v>
      </c>
      <c r="D1045" s="1" t="s">
        <v>71</v>
      </c>
      <c r="E1045" s="1" t="s">
        <v>32</v>
      </c>
      <c r="F1045" s="1" t="s">
        <v>32</v>
      </c>
      <c r="G1045" s="1" t="s">
        <v>204</v>
      </c>
      <c r="H1045" s="1" t="s">
        <v>205</v>
      </c>
      <c r="I1045" s="1" t="s">
        <v>204</v>
      </c>
      <c r="J1045" s="1" t="s">
        <v>205</v>
      </c>
      <c r="K1045">
        <v>389</v>
      </c>
      <c r="L1045" s="1" t="s">
        <v>206</v>
      </c>
      <c r="M1045" s="1" t="s">
        <v>38</v>
      </c>
      <c r="N1045" t="s">
        <v>39</v>
      </c>
      <c r="O1045" t="s">
        <v>39</v>
      </c>
      <c r="P1045">
        <v>15475.54</v>
      </c>
      <c r="Q1045">
        <v>0</v>
      </c>
      <c r="R1045">
        <v>0.8551278476091746</v>
      </c>
      <c r="S1045">
        <v>0</v>
      </c>
      <c r="T1045" s="1" t="s">
        <v>194</v>
      </c>
      <c r="U1045">
        <v>0</v>
      </c>
      <c r="V1045">
        <v>0</v>
      </c>
      <c r="W1045">
        <v>0.94551558933104707</v>
      </c>
      <c r="X1045">
        <v>0</v>
      </c>
      <c r="Y1045" t="b">
        <v>0</v>
      </c>
      <c r="Z1045" t="b">
        <v>0</v>
      </c>
      <c r="AA1045" s="1" t="s">
        <v>66</v>
      </c>
      <c r="AB1045" s="1" t="s">
        <v>66</v>
      </c>
      <c r="AC1045" s="1" t="s">
        <v>73</v>
      </c>
      <c r="AD1045" t="s">
        <v>66</v>
      </c>
    </row>
    <row r="1046" spans="1:30" x14ac:dyDescent="0.25">
      <c r="A1046">
        <v>21</v>
      </c>
      <c r="B1046" s="1" t="s">
        <v>69</v>
      </c>
      <c r="C1046" s="1" t="s">
        <v>176</v>
      </c>
      <c r="D1046" s="1" t="s">
        <v>177</v>
      </c>
      <c r="E1046" s="1" t="s">
        <v>32</v>
      </c>
      <c r="F1046" s="1" t="s">
        <v>32</v>
      </c>
      <c r="G1046" s="1" t="s">
        <v>204</v>
      </c>
      <c r="H1046" s="1" t="s">
        <v>205</v>
      </c>
      <c r="I1046" s="1" t="s">
        <v>204</v>
      </c>
      <c r="J1046" s="1" t="s">
        <v>205</v>
      </c>
      <c r="K1046">
        <v>389</v>
      </c>
      <c r="L1046" s="1" t="s">
        <v>206</v>
      </c>
      <c r="M1046" s="1" t="s">
        <v>38</v>
      </c>
      <c r="N1046" t="s">
        <v>39</v>
      </c>
      <c r="O1046" t="s">
        <v>39</v>
      </c>
      <c r="P1046">
        <v>6236.35</v>
      </c>
      <c r="Q1046">
        <v>0</v>
      </c>
      <c r="R1046">
        <v>0.86483182198212116</v>
      </c>
      <c r="S1046">
        <v>0</v>
      </c>
      <c r="T1046" s="1" t="s">
        <v>194</v>
      </c>
      <c r="U1046">
        <v>0</v>
      </c>
      <c r="V1046">
        <v>0</v>
      </c>
      <c r="W1046">
        <v>0.94482048898013438</v>
      </c>
      <c r="X1046">
        <v>0</v>
      </c>
      <c r="Y1046" t="b">
        <v>0</v>
      </c>
      <c r="Z1046" t="b">
        <v>0</v>
      </c>
      <c r="AA1046" s="1" t="s">
        <v>66</v>
      </c>
      <c r="AB1046" s="1" t="s">
        <v>66</v>
      </c>
      <c r="AC1046" s="1" t="s">
        <v>73</v>
      </c>
      <c r="AD1046" t="s">
        <v>66</v>
      </c>
    </row>
    <row r="1047" spans="1:30" x14ac:dyDescent="0.25">
      <c r="A1047">
        <v>21</v>
      </c>
      <c r="B1047" s="1" t="s">
        <v>69</v>
      </c>
      <c r="C1047" s="1" t="s">
        <v>320</v>
      </c>
      <c r="D1047" s="1" t="s">
        <v>321</v>
      </c>
      <c r="E1047" s="1" t="s">
        <v>32</v>
      </c>
      <c r="F1047" s="1" t="s">
        <v>32</v>
      </c>
      <c r="G1047" s="1" t="s">
        <v>204</v>
      </c>
      <c r="H1047" s="1" t="s">
        <v>205</v>
      </c>
      <c r="I1047" s="1" t="s">
        <v>204</v>
      </c>
      <c r="J1047" s="1" t="s">
        <v>205</v>
      </c>
      <c r="K1047">
        <v>389</v>
      </c>
      <c r="L1047" s="1" t="s">
        <v>206</v>
      </c>
      <c r="M1047" s="1" t="s">
        <v>38</v>
      </c>
      <c r="N1047" t="s">
        <v>39</v>
      </c>
      <c r="O1047" t="s">
        <v>39</v>
      </c>
      <c r="P1047">
        <v>147.19999999999999</v>
      </c>
      <c r="Q1047">
        <v>0</v>
      </c>
      <c r="R1047">
        <v>1.4971117166212533</v>
      </c>
      <c r="S1047">
        <v>0</v>
      </c>
      <c r="T1047" s="1" t="s">
        <v>194</v>
      </c>
      <c r="U1047">
        <v>0</v>
      </c>
      <c r="V1047">
        <v>0</v>
      </c>
      <c r="W1047">
        <v>0.89088210903059661</v>
      </c>
      <c r="X1047">
        <v>0</v>
      </c>
      <c r="Y1047" t="b">
        <v>0</v>
      </c>
      <c r="Z1047" t="b">
        <v>0</v>
      </c>
      <c r="AA1047" s="1" t="s">
        <v>66</v>
      </c>
      <c r="AB1047" s="1" t="s">
        <v>66</v>
      </c>
      <c r="AC1047" s="1" t="s">
        <v>73</v>
      </c>
      <c r="AD1047" t="s">
        <v>66</v>
      </c>
    </row>
    <row r="1048" spans="1:30" x14ac:dyDescent="0.25">
      <c r="A1048">
        <v>21</v>
      </c>
      <c r="B1048" s="1" t="s">
        <v>69</v>
      </c>
      <c r="C1048" s="1" t="s">
        <v>135</v>
      </c>
      <c r="D1048" s="1" t="s">
        <v>105</v>
      </c>
      <c r="E1048" s="1" t="s">
        <v>32</v>
      </c>
      <c r="F1048" s="1" t="s">
        <v>32</v>
      </c>
      <c r="G1048" s="1" t="s">
        <v>204</v>
      </c>
      <c r="H1048" s="1" t="s">
        <v>205</v>
      </c>
      <c r="I1048" s="1" t="s">
        <v>204</v>
      </c>
      <c r="J1048" s="1" t="s">
        <v>205</v>
      </c>
      <c r="K1048">
        <v>389</v>
      </c>
      <c r="L1048" s="1" t="s">
        <v>206</v>
      </c>
      <c r="M1048" s="1" t="s">
        <v>38</v>
      </c>
      <c r="N1048" t="s">
        <v>39</v>
      </c>
      <c r="O1048" t="s">
        <v>39</v>
      </c>
      <c r="P1048">
        <v>22311.88</v>
      </c>
      <c r="Q1048">
        <v>0</v>
      </c>
      <c r="R1048">
        <v>0.85389854395110565</v>
      </c>
      <c r="S1048">
        <v>0</v>
      </c>
      <c r="T1048" s="1" t="s">
        <v>194</v>
      </c>
      <c r="U1048">
        <v>0</v>
      </c>
      <c r="V1048">
        <v>0</v>
      </c>
      <c r="W1048">
        <v>0.94570085343520061</v>
      </c>
      <c r="X1048">
        <v>0</v>
      </c>
      <c r="Y1048" t="b">
        <v>0</v>
      </c>
      <c r="Z1048" t="b">
        <v>0</v>
      </c>
      <c r="AA1048" s="1" t="s">
        <v>66</v>
      </c>
      <c r="AB1048" s="1" t="s">
        <v>66</v>
      </c>
      <c r="AC1048" s="1" t="s">
        <v>73</v>
      </c>
      <c r="AD1048" t="s">
        <v>66</v>
      </c>
    </row>
    <row r="1049" spans="1:30" x14ac:dyDescent="0.25">
      <c r="A1049">
        <v>22</v>
      </c>
      <c r="B1049" s="1" t="s">
        <v>136</v>
      </c>
      <c r="C1049" s="1" t="s">
        <v>322</v>
      </c>
      <c r="D1049" s="1" t="s">
        <v>44</v>
      </c>
      <c r="E1049" s="1" t="s">
        <v>32</v>
      </c>
      <c r="F1049" s="1" t="s">
        <v>32</v>
      </c>
      <c r="G1049" s="1" t="s">
        <v>204</v>
      </c>
      <c r="H1049" s="1" t="s">
        <v>205</v>
      </c>
      <c r="I1049" s="1" t="s">
        <v>204</v>
      </c>
      <c r="J1049" s="1" t="s">
        <v>205</v>
      </c>
      <c r="K1049">
        <v>389</v>
      </c>
      <c r="L1049" s="1" t="s">
        <v>206</v>
      </c>
      <c r="M1049" s="1" t="s">
        <v>38</v>
      </c>
      <c r="N1049" t="s">
        <v>39</v>
      </c>
      <c r="O1049" t="s">
        <v>39</v>
      </c>
      <c r="P1049">
        <v>401.08</v>
      </c>
      <c r="Q1049">
        <v>0</v>
      </c>
      <c r="R1049">
        <v>1.040216</v>
      </c>
      <c r="S1049">
        <v>0</v>
      </c>
      <c r="T1049" s="1" t="s">
        <v>194</v>
      </c>
      <c r="U1049">
        <v>0</v>
      </c>
      <c r="V1049">
        <v>0</v>
      </c>
      <c r="W1049">
        <v>0.95098558191877725</v>
      </c>
      <c r="X1049">
        <v>0</v>
      </c>
      <c r="Y1049" t="b">
        <v>0</v>
      </c>
      <c r="Z1049" t="b">
        <v>0</v>
      </c>
      <c r="AA1049" s="1" t="s">
        <v>66</v>
      </c>
      <c r="AB1049" s="1" t="s">
        <v>66</v>
      </c>
      <c r="AC1049" s="1" t="s">
        <v>73</v>
      </c>
      <c r="AD1049" t="s">
        <v>66</v>
      </c>
    </row>
    <row r="1050" spans="1:30" x14ac:dyDescent="0.25">
      <c r="A1050">
        <v>22</v>
      </c>
      <c r="B1050" s="1" t="s">
        <v>136</v>
      </c>
      <c r="C1050" s="1" t="s">
        <v>323</v>
      </c>
      <c r="D1050" s="1" t="s">
        <v>324</v>
      </c>
      <c r="E1050" s="1" t="s">
        <v>32</v>
      </c>
      <c r="F1050" s="1" t="s">
        <v>32</v>
      </c>
      <c r="G1050" s="1" t="s">
        <v>204</v>
      </c>
      <c r="H1050" s="1" t="s">
        <v>205</v>
      </c>
      <c r="I1050" s="1" t="s">
        <v>204</v>
      </c>
      <c r="J1050" s="1" t="s">
        <v>205</v>
      </c>
      <c r="K1050">
        <v>389</v>
      </c>
      <c r="L1050" s="1" t="s">
        <v>206</v>
      </c>
      <c r="M1050" s="1" t="s">
        <v>38</v>
      </c>
      <c r="N1050" t="s">
        <v>39</v>
      </c>
      <c r="O1050" t="s">
        <v>39</v>
      </c>
      <c r="P1050">
        <v>7259.49</v>
      </c>
      <c r="Q1050">
        <v>0</v>
      </c>
      <c r="R1050">
        <v>0.86585071823204429</v>
      </c>
      <c r="S1050">
        <v>0</v>
      </c>
      <c r="T1050" s="1" t="s">
        <v>194</v>
      </c>
      <c r="U1050">
        <v>0</v>
      </c>
      <c r="V1050">
        <v>0</v>
      </c>
      <c r="W1050">
        <v>0.94374020672453762</v>
      </c>
      <c r="X1050">
        <v>0</v>
      </c>
      <c r="Y1050" t="b">
        <v>0</v>
      </c>
      <c r="Z1050" t="b">
        <v>0</v>
      </c>
      <c r="AA1050" s="1" t="s">
        <v>66</v>
      </c>
      <c r="AB1050" s="1" t="s">
        <v>66</v>
      </c>
      <c r="AC1050" s="1" t="s">
        <v>73</v>
      </c>
      <c r="AD1050" t="s">
        <v>66</v>
      </c>
    </row>
    <row r="1051" spans="1:30" x14ac:dyDescent="0.25">
      <c r="A1051">
        <v>22</v>
      </c>
      <c r="B1051" s="1" t="s">
        <v>136</v>
      </c>
      <c r="C1051" s="1" t="s">
        <v>325</v>
      </c>
      <c r="D1051" s="1" t="s">
        <v>183</v>
      </c>
      <c r="E1051" s="1" t="s">
        <v>32</v>
      </c>
      <c r="F1051" s="1" t="s">
        <v>32</v>
      </c>
      <c r="G1051" s="1" t="s">
        <v>204</v>
      </c>
      <c r="H1051" s="1" t="s">
        <v>205</v>
      </c>
      <c r="I1051" s="1" t="s">
        <v>204</v>
      </c>
      <c r="J1051" s="1" t="s">
        <v>205</v>
      </c>
      <c r="K1051">
        <v>389</v>
      </c>
      <c r="L1051" s="1" t="s">
        <v>206</v>
      </c>
      <c r="M1051" s="1" t="s">
        <v>38</v>
      </c>
      <c r="N1051" t="s">
        <v>39</v>
      </c>
      <c r="O1051" t="s">
        <v>39</v>
      </c>
      <c r="P1051">
        <v>2129.7199999999998</v>
      </c>
      <c r="Q1051">
        <v>0</v>
      </c>
      <c r="R1051">
        <v>0.87870885122410547</v>
      </c>
      <c r="S1051">
        <v>0</v>
      </c>
      <c r="T1051" s="1" t="s">
        <v>194</v>
      </c>
      <c r="U1051">
        <v>0</v>
      </c>
      <c r="V1051">
        <v>0</v>
      </c>
      <c r="W1051">
        <v>0.93985531594804461</v>
      </c>
      <c r="X1051">
        <v>0</v>
      </c>
      <c r="Y1051" t="b">
        <v>0</v>
      </c>
      <c r="Z1051" t="b">
        <v>0</v>
      </c>
      <c r="AA1051" s="1" t="s">
        <v>66</v>
      </c>
      <c r="AB1051" s="1" t="s">
        <v>66</v>
      </c>
      <c r="AC1051" s="1" t="s">
        <v>73</v>
      </c>
      <c r="AD1051" t="s">
        <v>66</v>
      </c>
    </row>
    <row r="1052" spans="1:30" x14ac:dyDescent="0.25">
      <c r="A1052">
        <v>22</v>
      </c>
      <c r="B1052" s="1" t="s">
        <v>136</v>
      </c>
      <c r="C1052" s="1" t="s">
        <v>326</v>
      </c>
      <c r="D1052" s="1" t="s">
        <v>321</v>
      </c>
      <c r="E1052" s="1" t="s">
        <v>32</v>
      </c>
      <c r="F1052" s="1" t="s">
        <v>32</v>
      </c>
      <c r="G1052" s="1" t="s">
        <v>204</v>
      </c>
      <c r="H1052" s="1" t="s">
        <v>205</v>
      </c>
      <c r="I1052" s="1" t="s">
        <v>204</v>
      </c>
      <c r="J1052" s="1" t="s">
        <v>205</v>
      </c>
      <c r="K1052">
        <v>389</v>
      </c>
      <c r="L1052" s="1" t="s">
        <v>206</v>
      </c>
      <c r="M1052" s="1" t="s">
        <v>38</v>
      </c>
      <c r="N1052" t="s">
        <v>39</v>
      </c>
      <c r="O1052" t="s">
        <v>39</v>
      </c>
      <c r="P1052">
        <v>1343.61</v>
      </c>
      <c r="Q1052">
        <v>0</v>
      </c>
      <c r="R1052">
        <v>0.95185731343283586</v>
      </c>
      <c r="S1052">
        <v>0</v>
      </c>
      <c r="T1052" s="1" t="s">
        <v>194</v>
      </c>
      <c r="U1052">
        <v>0</v>
      </c>
      <c r="V1052">
        <v>0</v>
      </c>
      <c r="W1052">
        <v>0.93882596629738957</v>
      </c>
      <c r="X1052">
        <v>0</v>
      </c>
      <c r="Y1052" t="b">
        <v>0</v>
      </c>
      <c r="Z1052" t="b">
        <v>0</v>
      </c>
      <c r="AA1052" s="1" t="s">
        <v>66</v>
      </c>
      <c r="AB1052" s="1" t="s">
        <v>66</v>
      </c>
      <c r="AC1052" s="1" t="s">
        <v>73</v>
      </c>
      <c r="AD1052" t="s">
        <v>66</v>
      </c>
    </row>
    <row r="1053" spans="1:30" x14ac:dyDescent="0.25">
      <c r="A1053">
        <v>22</v>
      </c>
      <c r="B1053" s="1" t="s">
        <v>136</v>
      </c>
      <c r="C1053" s="1" t="s">
        <v>137</v>
      </c>
      <c r="D1053" s="1" t="s">
        <v>105</v>
      </c>
      <c r="E1053" s="1" t="s">
        <v>32</v>
      </c>
      <c r="F1053" s="1" t="s">
        <v>32</v>
      </c>
      <c r="G1053" s="1" t="s">
        <v>204</v>
      </c>
      <c r="H1053" s="1" t="s">
        <v>205</v>
      </c>
      <c r="I1053" s="1" t="s">
        <v>204</v>
      </c>
      <c r="J1053" s="1" t="s">
        <v>205</v>
      </c>
      <c r="K1053">
        <v>389</v>
      </c>
      <c r="L1053" s="1" t="s">
        <v>206</v>
      </c>
      <c r="M1053" s="1" t="s">
        <v>38</v>
      </c>
      <c r="N1053" t="s">
        <v>39</v>
      </c>
      <c r="O1053" t="s">
        <v>39</v>
      </c>
      <c r="P1053">
        <v>34893.65</v>
      </c>
      <c r="Q1053">
        <v>0</v>
      </c>
      <c r="R1053">
        <v>0.85124977011494252</v>
      </c>
      <c r="S1053">
        <v>0</v>
      </c>
      <c r="T1053" s="1" t="s">
        <v>194</v>
      </c>
      <c r="U1053">
        <v>0</v>
      </c>
      <c r="V1053">
        <v>0</v>
      </c>
      <c r="W1053">
        <v>0.94598243758658718</v>
      </c>
      <c r="X1053">
        <v>0</v>
      </c>
      <c r="Y1053" t="b">
        <v>0</v>
      </c>
      <c r="Z1053" t="b">
        <v>0</v>
      </c>
      <c r="AA1053" s="1" t="s">
        <v>66</v>
      </c>
      <c r="AB1053" s="1" t="s">
        <v>66</v>
      </c>
      <c r="AC1053" s="1" t="s">
        <v>73</v>
      </c>
      <c r="AD1053" t="s">
        <v>66</v>
      </c>
    </row>
    <row r="1054" spans="1:30" x14ac:dyDescent="0.25">
      <c r="A1054">
        <v>23</v>
      </c>
      <c r="B1054" s="1" t="s">
        <v>178</v>
      </c>
      <c r="C1054" s="1" t="s">
        <v>327</v>
      </c>
      <c r="D1054" s="1" t="s">
        <v>44</v>
      </c>
      <c r="E1054" s="1" t="s">
        <v>32</v>
      </c>
      <c r="F1054" s="1" t="s">
        <v>32</v>
      </c>
      <c r="G1054" s="1" t="s">
        <v>204</v>
      </c>
      <c r="H1054" s="1" t="s">
        <v>205</v>
      </c>
      <c r="I1054" s="1" t="s">
        <v>204</v>
      </c>
      <c r="J1054" s="1" t="s">
        <v>205</v>
      </c>
      <c r="K1054">
        <v>389</v>
      </c>
      <c r="L1054" s="1" t="s">
        <v>206</v>
      </c>
      <c r="M1054" s="1" t="s">
        <v>38</v>
      </c>
      <c r="N1054" t="s">
        <v>39</v>
      </c>
      <c r="O1054" t="s">
        <v>39</v>
      </c>
      <c r="P1054">
        <v>19620.669999999998</v>
      </c>
      <c r="Q1054">
        <v>0</v>
      </c>
      <c r="R1054">
        <v>0.8545407604251839</v>
      </c>
      <c r="S1054">
        <v>0</v>
      </c>
      <c r="T1054" s="1" t="s">
        <v>194</v>
      </c>
      <c r="U1054">
        <v>0</v>
      </c>
      <c r="V1054">
        <v>0</v>
      </c>
      <c r="W1054">
        <v>0.94599011548569867</v>
      </c>
      <c r="X1054">
        <v>0</v>
      </c>
      <c r="Y1054" t="b">
        <v>0</v>
      </c>
      <c r="Z1054" t="b">
        <v>0</v>
      </c>
      <c r="AA1054" s="1" t="s">
        <v>66</v>
      </c>
      <c r="AB1054" s="1" t="s">
        <v>66</v>
      </c>
      <c r="AC1054" s="1" t="s">
        <v>73</v>
      </c>
      <c r="AD1054" t="s">
        <v>66</v>
      </c>
    </row>
    <row r="1055" spans="1:30" x14ac:dyDescent="0.25">
      <c r="A1055">
        <v>23</v>
      </c>
      <c r="B1055" s="1" t="s">
        <v>178</v>
      </c>
      <c r="C1055" s="1" t="s">
        <v>328</v>
      </c>
      <c r="D1055" s="1" t="s">
        <v>329</v>
      </c>
      <c r="E1055" s="1" t="s">
        <v>32</v>
      </c>
      <c r="F1055" s="1" t="s">
        <v>32</v>
      </c>
      <c r="G1055" s="1" t="s">
        <v>204</v>
      </c>
      <c r="H1055" s="1" t="s">
        <v>205</v>
      </c>
      <c r="I1055" s="1" t="s">
        <v>204</v>
      </c>
      <c r="J1055" s="1" t="s">
        <v>205</v>
      </c>
      <c r="K1055">
        <v>389</v>
      </c>
      <c r="L1055" s="1" t="s">
        <v>206</v>
      </c>
      <c r="M1055" s="1" t="s">
        <v>38</v>
      </c>
      <c r="N1055" t="s">
        <v>39</v>
      </c>
      <c r="O1055" t="s">
        <v>39</v>
      </c>
      <c r="P1055">
        <v>12994.88</v>
      </c>
      <c r="Q1055">
        <v>0</v>
      </c>
      <c r="R1055">
        <v>0.85614123456790125</v>
      </c>
      <c r="S1055">
        <v>0</v>
      </c>
      <c r="T1055" s="1" t="s">
        <v>194</v>
      </c>
      <c r="U1055">
        <v>0</v>
      </c>
      <c r="V1055">
        <v>0</v>
      </c>
      <c r="W1055">
        <v>0.94512710026855129</v>
      </c>
      <c r="X1055">
        <v>0</v>
      </c>
      <c r="Y1055" t="b">
        <v>0</v>
      </c>
      <c r="Z1055" t="b">
        <v>0</v>
      </c>
      <c r="AA1055" s="1" t="s">
        <v>66</v>
      </c>
      <c r="AB1055" s="1" t="s">
        <v>66</v>
      </c>
      <c r="AC1055" s="1" t="s">
        <v>73</v>
      </c>
      <c r="AD1055" t="s">
        <v>66</v>
      </c>
    </row>
    <row r="1056" spans="1:30" x14ac:dyDescent="0.25">
      <c r="A1056">
        <v>23</v>
      </c>
      <c r="B1056" s="1" t="s">
        <v>178</v>
      </c>
      <c r="C1056" s="1" t="s">
        <v>179</v>
      </c>
      <c r="D1056" s="1" t="s">
        <v>180</v>
      </c>
      <c r="E1056" s="1" t="s">
        <v>32</v>
      </c>
      <c r="F1056" s="1" t="s">
        <v>32</v>
      </c>
      <c r="G1056" s="1" t="s">
        <v>204</v>
      </c>
      <c r="H1056" s="1" t="s">
        <v>205</v>
      </c>
      <c r="I1056" s="1" t="s">
        <v>204</v>
      </c>
      <c r="J1056" s="1" t="s">
        <v>205</v>
      </c>
      <c r="K1056">
        <v>389</v>
      </c>
      <c r="L1056" s="1" t="s">
        <v>206</v>
      </c>
      <c r="M1056" s="1" t="s">
        <v>38</v>
      </c>
      <c r="N1056" t="s">
        <v>39</v>
      </c>
      <c r="O1056" t="s">
        <v>39</v>
      </c>
      <c r="P1056">
        <v>2687.22</v>
      </c>
      <c r="Q1056">
        <v>0</v>
      </c>
      <c r="R1056">
        <v>0.87723044776119408</v>
      </c>
      <c r="S1056">
        <v>0</v>
      </c>
      <c r="T1056" s="1" t="s">
        <v>194</v>
      </c>
      <c r="U1056">
        <v>0</v>
      </c>
      <c r="V1056">
        <v>0</v>
      </c>
      <c r="W1056">
        <v>0.94434481282524496</v>
      </c>
      <c r="X1056">
        <v>0</v>
      </c>
      <c r="Y1056" t="b">
        <v>0</v>
      </c>
      <c r="Z1056" t="b">
        <v>0</v>
      </c>
      <c r="AA1056" s="1" t="s">
        <v>66</v>
      </c>
      <c r="AB1056" s="1" t="s">
        <v>66</v>
      </c>
      <c r="AC1056" s="1" t="s">
        <v>73</v>
      </c>
      <c r="AD1056" t="s">
        <v>66</v>
      </c>
    </row>
    <row r="1057" spans="1:30" x14ac:dyDescent="0.25">
      <c r="A1057">
        <v>23</v>
      </c>
      <c r="B1057" s="1" t="s">
        <v>178</v>
      </c>
      <c r="C1057" s="1" t="s">
        <v>330</v>
      </c>
      <c r="D1057" s="1" t="s">
        <v>105</v>
      </c>
      <c r="E1057" s="1" t="s">
        <v>32</v>
      </c>
      <c r="F1057" s="1" t="s">
        <v>32</v>
      </c>
      <c r="G1057" s="1" t="s">
        <v>204</v>
      </c>
      <c r="H1057" s="1" t="s">
        <v>205</v>
      </c>
      <c r="I1057" s="1" t="s">
        <v>204</v>
      </c>
      <c r="J1057" s="1" t="s">
        <v>205</v>
      </c>
      <c r="K1057">
        <v>389</v>
      </c>
      <c r="L1057" s="1" t="s">
        <v>206</v>
      </c>
      <c r="M1057" s="1" t="s">
        <v>38</v>
      </c>
      <c r="N1057" t="s">
        <v>39</v>
      </c>
      <c r="O1057" t="s">
        <v>39</v>
      </c>
      <c r="P1057">
        <v>30493.85</v>
      </c>
      <c r="Q1057">
        <v>0</v>
      </c>
      <c r="R1057">
        <v>0.85517256346179138</v>
      </c>
      <c r="S1057">
        <v>0</v>
      </c>
      <c r="T1057" s="1" t="s">
        <v>194</v>
      </c>
      <c r="U1057">
        <v>0</v>
      </c>
      <c r="V1057">
        <v>0</v>
      </c>
      <c r="W1057">
        <v>0.94540895322943974</v>
      </c>
      <c r="X1057">
        <v>0</v>
      </c>
      <c r="Y1057" t="b">
        <v>0</v>
      </c>
      <c r="Z1057" t="b">
        <v>0</v>
      </c>
      <c r="AA1057" s="1" t="s">
        <v>66</v>
      </c>
      <c r="AB1057" s="1" t="s">
        <v>66</v>
      </c>
      <c r="AC1057" s="1" t="s">
        <v>73</v>
      </c>
      <c r="AD1057" t="s">
        <v>66</v>
      </c>
    </row>
    <row r="1058" spans="1:30" x14ac:dyDescent="0.25">
      <c r="A1058">
        <v>24</v>
      </c>
      <c r="B1058" s="1" t="s">
        <v>156</v>
      </c>
      <c r="C1058" s="1" t="s">
        <v>157</v>
      </c>
      <c r="D1058" s="1" t="s">
        <v>44</v>
      </c>
      <c r="E1058" s="1" t="s">
        <v>32</v>
      </c>
      <c r="F1058" s="1" t="s">
        <v>32</v>
      </c>
      <c r="G1058" s="1" t="s">
        <v>204</v>
      </c>
      <c r="H1058" s="1" t="s">
        <v>205</v>
      </c>
      <c r="I1058" s="1" t="s">
        <v>204</v>
      </c>
      <c r="J1058" s="1" t="s">
        <v>205</v>
      </c>
      <c r="K1058">
        <v>389</v>
      </c>
      <c r="L1058" s="1" t="s">
        <v>206</v>
      </c>
      <c r="M1058" s="1" t="s">
        <v>38</v>
      </c>
      <c r="N1058" t="s">
        <v>39</v>
      </c>
      <c r="O1058" t="s">
        <v>39</v>
      </c>
      <c r="P1058">
        <v>4732.71</v>
      </c>
      <c r="Q1058">
        <v>0</v>
      </c>
      <c r="R1058">
        <v>0.66665610169491529</v>
      </c>
      <c r="S1058">
        <v>0</v>
      </c>
      <c r="T1058" s="1" t="s">
        <v>194</v>
      </c>
      <c r="U1058">
        <v>0</v>
      </c>
      <c r="V1058">
        <v>0</v>
      </c>
      <c r="W1058">
        <v>0.93898266405959929</v>
      </c>
      <c r="X1058">
        <v>0</v>
      </c>
      <c r="Y1058" t="b">
        <v>0</v>
      </c>
      <c r="Z1058" t="b">
        <v>0</v>
      </c>
      <c r="AA1058" s="1" t="s">
        <v>66</v>
      </c>
      <c r="AB1058" s="1" t="s">
        <v>66</v>
      </c>
      <c r="AC1058" s="1" t="s">
        <v>73</v>
      </c>
      <c r="AD1058" t="s">
        <v>66</v>
      </c>
    </row>
    <row r="1059" spans="1:30" x14ac:dyDescent="0.25">
      <c r="A1059">
        <v>24</v>
      </c>
      <c r="B1059" s="1" t="s">
        <v>156</v>
      </c>
      <c r="C1059" s="1" t="s">
        <v>331</v>
      </c>
      <c r="D1059" s="1" t="s">
        <v>332</v>
      </c>
      <c r="E1059" s="1" t="s">
        <v>32</v>
      </c>
      <c r="F1059" s="1" t="s">
        <v>32</v>
      </c>
      <c r="G1059" s="1" t="s">
        <v>204</v>
      </c>
      <c r="H1059" s="1" t="s">
        <v>205</v>
      </c>
      <c r="I1059" s="1" t="s">
        <v>204</v>
      </c>
      <c r="J1059" s="1" t="s">
        <v>205</v>
      </c>
      <c r="K1059">
        <v>389</v>
      </c>
      <c r="L1059" s="1" t="s">
        <v>206</v>
      </c>
      <c r="M1059" s="1" t="s">
        <v>38</v>
      </c>
      <c r="N1059" t="s">
        <v>39</v>
      </c>
      <c r="O1059" t="s">
        <v>39</v>
      </c>
      <c r="P1059">
        <v>8262.18</v>
      </c>
      <c r="Q1059">
        <v>0</v>
      </c>
      <c r="R1059">
        <v>0.66273961165048534</v>
      </c>
      <c r="S1059">
        <v>0</v>
      </c>
      <c r="T1059" s="1" t="s">
        <v>194</v>
      </c>
      <c r="U1059">
        <v>0</v>
      </c>
      <c r="V1059">
        <v>0</v>
      </c>
      <c r="W1059">
        <v>0.93869049196968068</v>
      </c>
      <c r="X1059">
        <v>0</v>
      </c>
      <c r="Y1059" t="b">
        <v>0</v>
      </c>
      <c r="Z1059" t="b">
        <v>0</v>
      </c>
      <c r="AA1059" s="1" t="s">
        <v>66</v>
      </c>
      <c r="AB1059" s="1" t="s">
        <v>66</v>
      </c>
      <c r="AC1059" s="1" t="s">
        <v>73</v>
      </c>
      <c r="AD1059" t="s">
        <v>66</v>
      </c>
    </row>
    <row r="1060" spans="1:30" x14ac:dyDescent="0.25">
      <c r="A1060">
        <v>24</v>
      </c>
      <c r="B1060" s="1" t="s">
        <v>156</v>
      </c>
      <c r="C1060" s="1" t="s">
        <v>333</v>
      </c>
      <c r="D1060" s="1" t="s">
        <v>105</v>
      </c>
      <c r="E1060" s="1" t="s">
        <v>32</v>
      </c>
      <c r="F1060" s="1" t="s">
        <v>32</v>
      </c>
      <c r="G1060" s="1" t="s">
        <v>204</v>
      </c>
      <c r="H1060" s="1" t="s">
        <v>205</v>
      </c>
      <c r="I1060" s="1" t="s">
        <v>204</v>
      </c>
      <c r="J1060" s="1" t="s">
        <v>205</v>
      </c>
      <c r="K1060">
        <v>389</v>
      </c>
      <c r="L1060" s="1" t="s">
        <v>206</v>
      </c>
      <c r="M1060" s="1" t="s">
        <v>38</v>
      </c>
      <c r="N1060" t="s">
        <v>39</v>
      </c>
      <c r="O1060" t="s">
        <v>39</v>
      </c>
      <c r="P1060">
        <v>35376.97</v>
      </c>
      <c r="Q1060">
        <v>0</v>
      </c>
      <c r="R1060">
        <v>0.66022781021484034</v>
      </c>
      <c r="S1060">
        <v>0</v>
      </c>
      <c r="T1060" s="1" t="s">
        <v>194</v>
      </c>
      <c r="U1060">
        <v>0</v>
      </c>
      <c r="V1060">
        <v>0</v>
      </c>
      <c r="W1060">
        <v>0.9392244191858703</v>
      </c>
      <c r="X1060">
        <v>0</v>
      </c>
      <c r="Y1060" t="b">
        <v>0</v>
      </c>
      <c r="Z1060" t="b">
        <v>0</v>
      </c>
      <c r="AA1060" s="1" t="s">
        <v>66</v>
      </c>
      <c r="AB1060" s="1" t="s">
        <v>66</v>
      </c>
      <c r="AC1060" s="1" t="s">
        <v>73</v>
      </c>
      <c r="AD1060" t="s">
        <v>66</v>
      </c>
    </row>
    <row r="1061" spans="1:30" x14ac:dyDescent="0.25">
      <c r="A1061">
        <v>25</v>
      </c>
      <c r="B1061" s="1" t="s">
        <v>138</v>
      </c>
      <c r="C1061" s="1" t="s">
        <v>139</v>
      </c>
      <c r="D1061" s="1" t="s">
        <v>44</v>
      </c>
      <c r="E1061" s="1" t="s">
        <v>32</v>
      </c>
      <c r="F1061" s="1" t="s">
        <v>32</v>
      </c>
      <c r="G1061" s="1" t="s">
        <v>204</v>
      </c>
      <c r="H1061" s="1" t="s">
        <v>205</v>
      </c>
      <c r="I1061" s="1" t="s">
        <v>204</v>
      </c>
      <c r="J1061" s="1" t="s">
        <v>205</v>
      </c>
      <c r="K1061">
        <v>389</v>
      </c>
      <c r="L1061" s="1" t="s">
        <v>206</v>
      </c>
      <c r="M1061" s="1" t="s">
        <v>38</v>
      </c>
      <c r="N1061" t="s">
        <v>39</v>
      </c>
      <c r="O1061" t="s">
        <v>39</v>
      </c>
      <c r="P1061">
        <v>2414.4899999999998</v>
      </c>
      <c r="Q1061">
        <v>0</v>
      </c>
      <c r="R1061">
        <v>0.90745813953488363</v>
      </c>
      <c r="S1061">
        <v>0</v>
      </c>
      <c r="T1061" s="1" t="s">
        <v>194</v>
      </c>
      <c r="U1061">
        <v>0</v>
      </c>
      <c r="V1061">
        <v>0</v>
      </c>
      <c r="W1061">
        <v>0.9390397789826227</v>
      </c>
      <c r="X1061">
        <v>0</v>
      </c>
      <c r="Y1061" t="b">
        <v>0</v>
      </c>
      <c r="Z1061" t="b">
        <v>0</v>
      </c>
      <c r="AA1061" s="1" t="s">
        <v>66</v>
      </c>
      <c r="AB1061" s="1" t="s">
        <v>66</v>
      </c>
      <c r="AC1061" s="1" t="s">
        <v>73</v>
      </c>
      <c r="AD1061" t="s">
        <v>66</v>
      </c>
    </row>
    <row r="1062" spans="1:30" x14ac:dyDescent="0.25">
      <c r="A1062">
        <v>25</v>
      </c>
      <c r="B1062" s="1" t="s">
        <v>138</v>
      </c>
      <c r="C1062" s="1" t="s">
        <v>334</v>
      </c>
      <c r="D1062" s="1" t="s">
        <v>335</v>
      </c>
      <c r="E1062" s="1" t="s">
        <v>32</v>
      </c>
      <c r="F1062" s="1" t="s">
        <v>32</v>
      </c>
      <c r="G1062" s="1" t="s">
        <v>204</v>
      </c>
      <c r="H1062" s="1" t="s">
        <v>205</v>
      </c>
      <c r="I1062" s="1" t="s">
        <v>204</v>
      </c>
      <c r="J1062" s="1" t="s">
        <v>205</v>
      </c>
      <c r="K1062">
        <v>389</v>
      </c>
      <c r="L1062" s="1" t="s">
        <v>206</v>
      </c>
      <c r="M1062" s="1" t="s">
        <v>38</v>
      </c>
      <c r="N1062" t="s">
        <v>39</v>
      </c>
      <c r="O1062" t="s">
        <v>39</v>
      </c>
      <c r="P1062">
        <v>2494.6999999999998</v>
      </c>
      <c r="Q1062">
        <v>0</v>
      </c>
      <c r="R1062">
        <v>0.89050482315112545</v>
      </c>
      <c r="S1062">
        <v>0</v>
      </c>
      <c r="T1062" s="1" t="s">
        <v>194</v>
      </c>
      <c r="U1062">
        <v>0</v>
      </c>
      <c r="V1062">
        <v>0</v>
      </c>
      <c r="W1062">
        <v>0.94047082475121058</v>
      </c>
      <c r="X1062">
        <v>0</v>
      </c>
      <c r="Y1062" t="b">
        <v>0</v>
      </c>
      <c r="Z1062" t="b">
        <v>0</v>
      </c>
      <c r="AA1062" s="1" t="s">
        <v>66</v>
      </c>
      <c r="AB1062" s="1" t="s">
        <v>66</v>
      </c>
      <c r="AC1062" s="1" t="s">
        <v>73</v>
      </c>
      <c r="AD1062" t="s">
        <v>66</v>
      </c>
    </row>
    <row r="1063" spans="1:30" x14ac:dyDescent="0.25">
      <c r="A1063">
        <v>25</v>
      </c>
      <c r="B1063" s="1" t="s">
        <v>138</v>
      </c>
      <c r="C1063" s="1" t="s">
        <v>561</v>
      </c>
      <c r="D1063" s="1" t="s">
        <v>303</v>
      </c>
      <c r="E1063" s="1" t="s">
        <v>32</v>
      </c>
      <c r="F1063" s="1" t="s">
        <v>32</v>
      </c>
      <c r="G1063" s="1" t="s">
        <v>204</v>
      </c>
      <c r="H1063" s="1" t="s">
        <v>205</v>
      </c>
      <c r="I1063" s="1" t="s">
        <v>204</v>
      </c>
      <c r="J1063" s="1" t="s">
        <v>205</v>
      </c>
      <c r="K1063">
        <v>389</v>
      </c>
      <c r="L1063" s="1" t="s">
        <v>206</v>
      </c>
      <c r="M1063" s="1" t="s">
        <v>38</v>
      </c>
      <c r="N1063" t="s">
        <v>39</v>
      </c>
      <c r="O1063" t="s">
        <v>39</v>
      </c>
      <c r="P1063">
        <v>5214</v>
      </c>
      <c r="Q1063">
        <v>0</v>
      </c>
      <c r="R1063">
        <v>8.0215384615384619E-2</v>
      </c>
      <c r="S1063">
        <v>0</v>
      </c>
      <c r="T1063" s="1" t="s">
        <v>194</v>
      </c>
      <c r="U1063">
        <v>0</v>
      </c>
      <c r="V1063">
        <v>0</v>
      </c>
      <c r="W1063">
        <v>1</v>
      </c>
      <c r="X1063">
        <v>0</v>
      </c>
      <c r="Y1063" t="b">
        <v>0</v>
      </c>
      <c r="Z1063" t="b">
        <v>0</v>
      </c>
      <c r="AA1063" s="1" t="s">
        <v>66</v>
      </c>
      <c r="AB1063" s="1" t="s">
        <v>66</v>
      </c>
      <c r="AC1063" s="1" t="s">
        <v>73</v>
      </c>
      <c r="AD1063" t="s">
        <v>66</v>
      </c>
    </row>
    <row r="1064" spans="1:30" x14ac:dyDescent="0.25">
      <c r="A1064">
        <v>25</v>
      </c>
      <c r="B1064" s="1" t="s">
        <v>138</v>
      </c>
      <c r="C1064" s="1" t="s">
        <v>336</v>
      </c>
      <c r="D1064" s="1" t="s">
        <v>101</v>
      </c>
      <c r="E1064" s="1" t="s">
        <v>32</v>
      </c>
      <c r="F1064" s="1" t="s">
        <v>32</v>
      </c>
      <c r="G1064" s="1" t="s">
        <v>204</v>
      </c>
      <c r="H1064" s="1" t="s">
        <v>205</v>
      </c>
      <c r="I1064" s="1" t="s">
        <v>204</v>
      </c>
      <c r="J1064" s="1" t="s">
        <v>205</v>
      </c>
      <c r="K1064">
        <v>389</v>
      </c>
      <c r="L1064" s="1" t="s">
        <v>206</v>
      </c>
      <c r="M1064" s="1" t="s">
        <v>38</v>
      </c>
      <c r="N1064" t="s">
        <v>39</v>
      </c>
      <c r="O1064" t="s">
        <v>39</v>
      </c>
      <c r="P1064">
        <v>36558.14</v>
      </c>
      <c r="Q1064">
        <v>0</v>
      </c>
      <c r="R1064">
        <v>0.85344627537026885</v>
      </c>
      <c r="S1064">
        <v>0</v>
      </c>
      <c r="T1064" s="1" t="s">
        <v>194</v>
      </c>
      <c r="U1064">
        <v>0</v>
      </c>
      <c r="V1064">
        <v>0</v>
      </c>
      <c r="W1064">
        <v>0.94554332103393723</v>
      </c>
      <c r="X1064">
        <v>0</v>
      </c>
      <c r="Y1064" t="b">
        <v>0</v>
      </c>
      <c r="Z1064" t="b">
        <v>0</v>
      </c>
      <c r="AA1064" s="1" t="s">
        <v>66</v>
      </c>
      <c r="AB1064" s="1" t="s">
        <v>66</v>
      </c>
      <c r="AC1064" s="1" t="s">
        <v>73</v>
      </c>
      <c r="AD1064" t="s">
        <v>66</v>
      </c>
    </row>
    <row r="1065" spans="1:30" x14ac:dyDescent="0.25">
      <c r="A1065">
        <v>26</v>
      </c>
      <c r="B1065" s="1" t="s">
        <v>99</v>
      </c>
      <c r="C1065" s="1" t="s">
        <v>337</v>
      </c>
      <c r="D1065" s="1" t="s">
        <v>242</v>
      </c>
      <c r="E1065" s="1" t="s">
        <v>32</v>
      </c>
      <c r="F1065" s="1" t="s">
        <v>32</v>
      </c>
      <c r="G1065" s="1" t="s">
        <v>204</v>
      </c>
      <c r="H1065" s="1" t="s">
        <v>205</v>
      </c>
      <c r="I1065" s="1" t="s">
        <v>204</v>
      </c>
      <c r="J1065" s="1" t="s">
        <v>205</v>
      </c>
      <c r="K1065">
        <v>389</v>
      </c>
      <c r="L1065" s="1" t="s">
        <v>206</v>
      </c>
      <c r="M1065" s="1" t="s">
        <v>38</v>
      </c>
      <c r="N1065" t="s">
        <v>39</v>
      </c>
      <c r="O1065" t="s">
        <v>39</v>
      </c>
      <c r="P1065">
        <v>8711.3799999999992</v>
      </c>
      <c r="Q1065">
        <v>0</v>
      </c>
      <c r="R1065">
        <v>1.1022362799263352</v>
      </c>
      <c r="S1065">
        <v>0</v>
      </c>
      <c r="T1065" s="1" t="s">
        <v>194</v>
      </c>
      <c r="U1065">
        <v>0</v>
      </c>
      <c r="V1065">
        <v>0</v>
      </c>
      <c r="W1065">
        <v>0.95181838720723866</v>
      </c>
      <c r="X1065">
        <v>0</v>
      </c>
      <c r="Y1065" t="b">
        <v>0</v>
      </c>
      <c r="Z1065" t="b">
        <v>0</v>
      </c>
      <c r="AA1065" s="1" t="s">
        <v>66</v>
      </c>
      <c r="AB1065" s="1" t="s">
        <v>66</v>
      </c>
      <c r="AC1065" s="1" t="s">
        <v>73</v>
      </c>
      <c r="AD1065" t="s">
        <v>66</v>
      </c>
    </row>
    <row r="1066" spans="1:30" x14ac:dyDescent="0.25">
      <c r="A1066">
        <v>26</v>
      </c>
      <c r="B1066" s="1" t="s">
        <v>99</v>
      </c>
      <c r="C1066" s="1" t="s">
        <v>338</v>
      </c>
      <c r="D1066" s="1" t="s">
        <v>339</v>
      </c>
      <c r="E1066" s="1" t="s">
        <v>32</v>
      </c>
      <c r="F1066" s="1" t="s">
        <v>32</v>
      </c>
      <c r="G1066" s="1" t="s">
        <v>204</v>
      </c>
      <c r="H1066" s="1" t="s">
        <v>205</v>
      </c>
      <c r="I1066" s="1" t="s">
        <v>204</v>
      </c>
      <c r="J1066" s="1" t="s">
        <v>205</v>
      </c>
      <c r="K1066">
        <v>389</v>
      </c>
      <c r="L1066" s="1" t="s">
        <v>206</v>
      </c>
      <c r="M1066" s="1" t="s">
        <v>38</v>
      </c>
      <c r="N1066" t="s">
        <v>39</v>
      </c>
      <c r="O1066" t="s">
        <v>39</v>
      </c>
      <c r="P1066">
        <v>1993.36</v>
      </c>
      <c r="Q1066">
        <v>0</v>
      </c>
      <c r="R1066">
        <v>1.1367501006036216</v>
      </c>
      <c r="S1066">
        <v>0</v>
      </c>
      <c r="T1066" s="1" t="s">
        <v>194</v>
      </c>
      <c r="U1066">
        <v>0</v>
      </c>
      <c r="V1066">
        <v>0</v>
      </c>
      <c r="W1066">
        <v>0.95291746016440471</v>
      </c>
      <c r="X1066">
        <v>0</v>
      </c>
      <c r="Y1066" t="b">
        <v>0</v>
      </c>
      <c r="Z1066" t="b">
        <v>0</v>
      </c>
      <c r="AA1066" s="1" t="s">
        <v>66</v>
      </c>
      <c r="AB1066" s="1" t="s">
        <v>66</v>
      </c>
      <c r="AC1066" s="1" t="s">
        <v>73</v>
      </c>
      <c r="AD1066" t="s">
        <v>66</v>
      </c>
    </row>
    <row r="1067" spans="1:30" x14ac:dyDescent="0.25">
      <c r="A1067">
        <v>26</v>
      </c>
      <c r="B1067" s="1" t="s">
        <v>99</v>
      </c>
      <c r="C1067" s="1" t="s">
        <v>340</v>
      </c>
      <c r="D1067" s="1" t="s">
        <v>303</v>
      </c>
      <c r="E1067" s="1" t="s">
        <v>32</v>
      </c>
      <c r="F1067" s="1" t="s">
        <v>32</v>
      </c>
      <c r="G1067" s="1" t="s">
        <v>204</v>
      </c>
      <c r="H1067" s="1" t="s">
        <v>205</v>
      </c>
      <c r="I1067" s="1" t="s">
        <v>204</v>
      </c>
      <c r="J1067" s="1" t="s">
        <v>205</v>
      </c>
      <c r="K1067">
        <v>389</v>
      </c>
      <c r="L1067" s="1" t="s">
        <v>206</v>
      </c>
      <c r="M1067" s="1" t="s">
        <v>38</v>
      </c>
      <c r="N1067" t="s">
        <v>39</v>
      </c>
      <c r="O1067" t="s">
        <v>39</v>
      </c>
      <c r="P1067">
        <v>5214</v>
      </c>
      <c r="Q1067">
        <v>0</v>
      </c>
      <c r="R1067">
        <v>1.1063543076923077</v>
      </c>
      <c r="S1067">
        <v>0</v>
      </c>
      <c r="T1067" s="1" t="s">
        <v>194</v>
      </c>
      <c r="U1067">
        <v>0</v>
      </c>
      <c r="V1067">
        <v>0</v>
      </c>
      <c r="W1067">
        <v>0.95252460631394986</v>
      </c>
      <c r="X1067">
        <v>0</v>
      </c>
      <c r="Y1067" t="b">
        <v>0</v>
      </c>
      <c r="Z1067" t="b">
        <v>0</v>
      </c>
      <c r="AA1067" s="1" t="s">
        <v>66</v>
      </c>
      <c r="AB1067" s="1" t="s">
        <v>66</v>
      </c>
      <c r="AC1067" s="1" t="s">
        <v>73</v>
      </c>
      <c r="AD1067" t="s">
        <v>66</v>
      </c>
    </row>
    <row r="1068" spans="1:30" x14ac:dyDescent="0.25">
      <c r="A1068">
        <v>26</v>
      </c>
      <c r="B1068" s="1" t="s">
        <v>99</v>
      </c>
      <c r="C1068" s="1" t="s">
        <v>100</v>
      </c>
      <c r="D1068" s="1" t="s">
        <v>101</v>
      </c>
      <c r="E1068" s="1" t="s">
        <v>32</v>
      </c>
      <c r="F1068" s="1" t="s">
        <v>32</v>
      </c>
      <c r="G1068" s="1" t="s">
        <v>204</v>
      </c>
      <c r="H1068" s="1" t="s">
        <v>205</v>
      </c>
      <c r="I1068" s="1" t="s">
        <v>204</v>
      </c>
      <c r="J1068" s="1" t="s">
        <v>205</v>
      </c>
      <c r="K1068">
        <v>389</v>
      </c>
      <c r="L1068" s="1" t="s">
        <v>206</v>
      </c>
      <c r="M1068" s="1" t="s">
        <v>38</v>
      </c>
      <c r="N1068" t="s">
        <v>39</v>
      </c>
      <c r="O1068" t="s">
        <v>39</v>
      </c>
      <c r="P1068">
        <v>17611.27</v>
      </c>
      <c r="Q1068">
        <v>0</v>
      </c>
      <c r="R1068">
        <v>1.0929896606695513</v>
      </c>
      <c r="S1068">
        <v>0</v>
      </c>
      <c r="T1068" s="1" t="s">
        <v>194</v>
      </c>
      <c r="U1068">
        <v>0</v>
      </c>
      <c r="V1068">
        <v>0</v>
      </c>
      <c r="W1068">
        <v>0.95212352617715845</v>
      </c>
      <c r="X1068">
        <v>0</v>
      </c>
      <c r="Y1068" t="b">
        <v>0</v>
      </c>
      <c r="Z1068" t="b">
        <v>0</v>
      </c>
      <c r="AA1068" s="1" t="s">
        <v>66</v>
      </c>
      <c r="AB1068" s="1" t="s">
        <v>66</v>
      </c>
      <c r="AC1068" s="1" t="s">
        <v>73</v>
      </c>
      <c r="AD1068" t="s">
        <v>66</v>
      </c>
    </row>
    <row r="1069" spans="1:30" x14ac:dyDescent="0.25">
      <c r="A1069">
        <v>27</v>
      </c>
      <c r="B1069" s="1" t="s">
        <v>341</v>
      </c>
      <c r="C1069" s="1" t="s">
        <v>342</v>
      </c>
      <c r="D1069" s="1" t="s">
        <v>303</v>
      </c>
      <c r="E1069" s="1" t="s">
        <v>32</v>
      </c>
      <c r="F1069" s="1" t="s">
        <v>32</v>
      </c>
      <c r="G1069" s="1" t="s">
        <v>204</v>
      </c>
      <c r="H1069" s="1" t="s">
        <v>205</v>
      </c>
      <c r="I1069" s="1" t="s">
        <v>204</v>
      </c>
      <c r="J1069" s="1" t="s">
        <v>205</v>
      </c>
      <c r="K1069">
        <v>389</v>
      </c>
      <c r="L1069" s="1" t="s">
        <v>206</v>
      </c>
      <c r="M1069" s="1" t="s">
        <v>38</v>
      </c>
      <c r="N1069" t="s">
        <v>39</v>
      </c>
      <c r="O1069" t="s">
        <v>39</v>
      </c>
      <c r="P1069">
        <v>5214</v>
      </c>
      <c r="Q1069">
        <v>0</v>
      </c>
      <c r="R1069">
        <v>1.1063692307692308</v>
      </c>
      <c r="S1069">
        <v>0</v>
      </c>
      <c r="T1069" s="1" t="s">
        <v>194</v>
      </c>
      <c r="U1069">
        <v>0</v>
      </c>
      <c r="V1069">
        <v>0</v>
      </c>
      <c r="W1069">
        <v>0.95252494266473842</v>
      </c>
      <c r="X1069">
        <v>0</v>
      </c>
      <c r="Y1069" t="b">
        <v>1</v>
      </c>
      <c r="Z1069" t="b">
        <v>0</v>
      </c>
      <c r="AA1069" s="1" t="s">
        <v>66</v>
      </c>
      <c r="AB1069" s="1" t="s">
        <v>66</v>
      </c>
      <c r="AC1069" s="1" t="s">
        <v>73</v>
      </c>
      <c r="AD1069" t="s">
        <v>66</v>
      </c>
    </row>
    <row r="1070" spans="1:30" x14ac:dyDescent="0.25">
      <c r="A1070">
        <v>27</v>
      </c>
      <c r="B1070" s="1" t="s">
        <v>341</v>
      </c>
      <c r="C1070" s="1" t="s">
        <v>343</v>
      </c>
      <c r="D1070" s="1" t="s">
        <v>105</v>
      </c>
      <c r="E1070" s="1" t="s">
        <v>32</v>
      </c>
      <c r="F1070" s="1" t="s">
        <v>32</v>
      </c>
      <c r="G1070" s="1" t="s">
        <v>204</v>
      </c>
      <c r="H1070" s="1" t="s">
        <v>205</v>
      </c>
      <c r="I1070" s="1" t="s">
        <v>204</v>
      </c>
      <c r="J1070" s="1" t="s">
        <v>205</v>
      </c>
      <c r="K1070">
        <v>389</v>
      </c>
      <c r="L1070" s="1" t="s">
        <v>206</v>
      </c>
      <c r="M1070" s="1" t="s">
        <v>38</v>
      </c>
      <c r="N1070" t="s">
        <v>39</v>
      </c>
      <c r="O1070" t="s">
        <v>39</v>
      </c>
      <c r="P1070">
        <v>6505.47</v>
      </c>
      <c r="Q1070">
        <v>0</v>
      </c>
      <c r="R1070">
        <v>1.1110415536374847</v>
      </c>
      <c r="S1070">
        <v>0</v>
      </c>
      <c r="T1070" s="1" t="s">
        <v>194</v>
      </c>
      <c r="U1070">
        <v>0</v>
      </c>
      <c r="V1070">
        <v>0</v>
      </c>
      <c r="W1070">
        <v>0.95035205358800745</v>
      </c>
      <c r="X1070">
        <v>0</v>
      </c>
      <c r="Y1070" t="b">
        <v>1</v>
      </c>
      <c r="Z1070" t="b">
        <v>0</v>
      </c>
      <c r="AA1070" s="1" t="s">
        <v>66</v>
      </c>
      <c r="AB1070" s="1" t="s">
        <v>66</v>
      </c>
      <c r="AC1070" s="1" t="s">
        <v>73</v>
      </c>
      <c r="AD1070" t="s">
        <v>66</v>
      </c>
    </row>
    <row r="1071" spans="1:30" x14ac:dyDescent="0.25">
      <c r="A1071">
        <v>28</v>
      </c>
      <c r="B1071" s="1" t="s">
        <v>94</v>
      </c>
      <c r="C1071" s="1" t="s">
        <v>344</v>
      </c>
      <c r="D1071" s="1" t="s">
        <v>242</v>
      </c>
      <c r="E1071" s="1" t="s">
        <v>32</v>
      </c>
      <c r="F1071" s="1" t="s">
        <v>32</v>
      </c>
      <c r="G1071" s="1" t="s">
        <v>204</v>
      </c>
      <c r="H1071" s="1" t="s">
        <v>205</v>
      </c>
      <c r="I1071" s="1" t="s">
        <v>204</v>
      </c>
      <c r="J1071" s="1" t="s">
        <v>205</v>
      </c>
      <c r="K1071">
        <v>389</v>
      </c>
      <c r="L1071" s="1" t="s">
        <v>206</v>
      </c>
      <c r="M1071" s="1" t="s">
        <v>38</v>
      </c>
      <c r="N1071" t="s">
        <v>39</v>
      </c>
      <c r="O1071" t="s">
        <v>39</v>
      </c>
      <c r="P1071">
        <v>65832.72</v>
      </c>
      <c r="Q1071">
        <v>0</v>
      </c>
      <c r="R1071">
        <v>0.85211736322651388</v>
      </c>
      <c r="S1071">
        <v>0</v>
      </c>
      <c r="T1071" s="1" t="s">
        <v>194</v>
      </c>
      <c r="U1071">
        <v>0</v>
      </c>
      <c r="V1071">
        <v>0</v>
      </c>
      <c r="W1071">
        <v>0.94572485255448979</v>
      </c>
      <c r="X1071">
        <v>0</v>
      </c>
      <c r="Y1071" t="b">
        <v>0</v>
      </c>
      <c r="Z1071" t="b">
        <v>0</v>
      </c>
      <c r="AA1071" s="1" t="s">
        <v>66</v>
      </c>
      <c r="AB1071" s="1" t="s">
        <v>66</v>
      </c>
      <c r="AC1071" s="1" t="s">
        <v>73</v>
      </c>
      <c r="AD1071" t="s">
        <v>66</v>
      </c>
    </row>
    <row r="1072" spans="1:30" x14ac:dyDescent="0.25">
      <c r="A1072">
        <v>28</v>
      </c>
      <c r="B1072" s="1" t="s">
        <v>94</v>
      </c>
      <c r="C1072" s="1" t="s">
        <v>110</v>
      </c>
      <c r="D1072" s="1" t="s">
        <v>111</v>
      </c>
      <c r="E1072" s="1" t="s">
        <v>32</v>
      </c>
      <c r="F1072" s="1" t="s">
        <v>32</v>
      </c>
      <c r="G1072" s="1" t="s">
        <v>204</v>
      </c>
      <c r="H1072" s="1" t="s">
        <v>205</v>
      </c>
      <c r="I1072" s="1" t="s">
        <v>204</v>
      </c>
      <c r="J1072" s="1" t="s">
        <v>205</v>
      </c>
      <c r="K1072">
        <v>389</v>
      </c>
      <c r="L1072" s="1" t="s">
        <v>206</v>
      </c>
      <c r="M1072" s="1" t="s">
        <v>38</v>
      </c>
      <c r="N1072" t="s">
        <v>39</v>
      </c>
      <c r="O1072" t="s">
        <v>39</v>
      </c>
      <c r="P1072">
        <v>4981.38</v>
      </c>
      <c r="Q1072">
        <v>0</v>
      </c>
      <c r="R1072">
        <v>0.866044766505636</v>
      </c>
      <c r="S1072">
        <v>0</v>
      </c>
      <c r="T1072" s="1" t="s">
        <v>194</v>
      </c>
      <c r="U1072">
        <v>0</v>
      </c>
      <c r="V1072">
        <v>0</v>
      </c>
      <c r="W1072">
        <v>0.94390815849793985</v>
      </c>
      <c r="X1072">
        <v>0</v>
      </c>
      <c r="Y1072" t="b">
        <v>0</v>
      </c>
      <c r="Z1072" t="b">
        <v>0</v>
      </c>
      <c r="AA1072" s="1" t="s">
        <v>66</v>
      </c>
      <c r="AB1072" s="1" t="s">
        <v>66</v>
      </c>
      <c r="AC1072" s="1" t="s">
        <v>73</v>
      </c>
      <c r="AD1072" t="s">
        <v>66</v>
      </c>
    </row>
    <row r="1073" spans="1:30" x14ac:dyDescent="0.25">
      <c r="A1073">
        <v>28</v>
      </c>
      <c r="B1073" s="1" t="s">
        <v>94</v>
      </c>
      <c r="C1073" s="1" t="s">
        <v>95</v>
      </c>
      <c r="D1073" s="1" t="s">
        <v>96</v>
      </c>
      <c r="E1073" s="1" t="s">
        <v>32</v>
      </c>
      <c r="F1073" s="1" t="s">
        <v>32</v>
      </c>
      <c r="G1073" s="1" t="s">
        <v>204</v>
      </c>
      <c r="H1073" s="1" t="s">
        <v>205</v>
      </c>
      <c r="I1073" s="1" t="s">
        <v>204</v>
      </c>
      <c r="J1073" s="1" t="s">
        <v>205</v>
      </c>
      <c r="K1073">
        <v>389</v>
      </c>
      <c r="L1073" s="1" t="s">
        <v>206</v>
      </c>
      <c r="M1073" s="1" t="s">
        <v>38</v>
      </c>
      <c r="N1073" t="s">
        <v>39</v>
      </c>
      <c r="O1073" t="s">
        <v>39</v>
      </c>
      <c r="P1073">
        <v>2859.68</v>
      </c>
      <c r="Q1073">
        <v>0</v>
      </c>
      <c r="R1073">
        <v>0.89367966339410942</v>
      </c>
      <c r="S1073">
        <v>0</v>
      </c>
      <c r="T1073" s="1" t="s">
        <v>194</v>
      </c>
      <c r="U1073">
        <v>0</v>
      </c>
      <c r="V1073">
        <v>0</v>
      </c>
      <c r="W1073">
        <v>0.94074923773894348</v>
      </c>
      <c r="X1073">
        <v>0</v>
      </c>
      <c r="Y1073" t="b">
        <v>0</v>
      </c>
      <c r="Z1073" t="b">
        <v>0</v>
      </c>
      <c r="AA1073" s="1" t="s">
        <v>66</v>
      </c>
      <c r="AB1073" s="1" t="s">
        <v>66</v>
      </c>
      <c r="AC1073" s="1" t="s">
        <v>73</v>
      </c>
      <c r="AD1073" t="s">
        <v>66</v>
      </c>
    </row>
    <row r="1074" spans="1:30" x14ac:dyDescent="0.25">
      <c r="A1074">
        <v>28</v>
      </c>
      <c r="B1074" s="1" t="s">
        <v>94</v>
      </c>
      <c r="C1074" s="1" t="s">
        <v>345</v>
      </c>
      <c r="D1074" s="1" t="s">
        <v>329</v>
      </c>
      <c r="E1074" s="1" t="s">
        <v>32</v>
      </c>
      <c r="F1074" s="1" t="s">
        <v>32</v>
      </c>
      <c r="G1074" s="1" t="s">
        <v>204</v>
      </c>
      <c r="H1074" s="1" t="s">
        <v>205</v>
      </c>
      <c r="I1074" s="1" t="s">
        <v>204</v>
      </c>
      <c r="J1074" s="1" t="s">
        <v>205</v>
      </c>
      <c r="K1074">
        <v>389</v>
      </c>
      <c r="L1074" s="1" t="s">
        <v>206</v>
      </c>
      <c r="M1074" s="1" t="s">
        <v>38</v>
      </c>
      <c r="N1074" t="s">
        <v>39</v>
      </c>
      <c r="O1074" t="s">
        <v>39</v>
      </c>
      <c r="P1074">
        <v>1504.04</v>
      </c>
      <c r="Q1074">
        <v>0</v>
      </c>
      <c r="R1074">
        <v>0.88554880000000002</v>
      </c>
      <c r="S1074">
        <v>0</v>
      </c>
      <c r="T1074" s="1" t="s">
        <v>194</v>
      </c>
      <c r="U1074">
        <v>0</v>
      </c>
      <c r="V1074">
        <v>0</v>
      </c>
      <c r="W1074">
        <v>0.94342937893377954</v>
      </c>
      <c r="X1074">
        <v>0</v>
      </c>
      <c r="Y1074" t="b">
        <v>0</v>
      </c>
      <c r="Z1074" t="b">
        <v>0</v>
      </c>
      <c r="AA1074" s="1" t="s">
        <v>66</v>
      </c>
      <c r="AB1074" s="1" t="s">
        <v>66</v>
      </c>
      <c r="AC1074" s="1" t="s">
        <v>73</v>
      </c>
      <c r="AD1074" t="s">
        <v>66</v>
      </c>
    </row>
    <row r="1075" spans="1:30" x14ac:dyDescent="0.25">
      <c r="A1075">
        <v>28</v>
      </c>
      <c r="B1075" s="1" t="s">
        <v>94</v>
      </c>
      <c r="C1075" s="1" t="s">
        <v>346</v>
      </c>
      <c r="D1075" s="1" t="s">
        <v>303</v>
      </c>
      <c r="E1075" s="1" t="s">
        <v>32</v>
      </c>
      <c r="F1075" s="1" t="s">
        <v>32</v>
      </c>
      <c r="G1075" s="1" t="s">
        <v>204</v>
      </c>
      <c r="H1075" s="1" t="s">
        <v>205</v>
      </c>
      <c r="I1075" s="1" t="s">
        <v>204</v>
      </c>
      <c r="J1075" s="1" t="s">
        <v>205</v>
      </c>
      <c r="K1075">
        <v>389</v>
      </c>
      <c r="L1075" s="1" t="s">
        <v>206</v>
      </c>
      <c r="M1075" s="1" t="s">
        <v>38</v>
      </c>
      <c r="N1075" t="s">
        <v>39</v>
      </c>
      <c r="O1075" t="s">
        <v>39</v>
      </c>
      <c r="P1075">
        <v>5214</v>
      </c>
      <c r="Q1075">
        <v>0</v>
      </c>
      <c r="R1075">
        <v>0.86329230769230769</v>
      </c>
      <c r="S1075">
        <v>0</v>
      </c>
      <c r="T1075" s="1" t="s">
        <v>194</v>
      </c>
      <c r="U1075">
        <v>0</v>
      </c>
      <c r="V1075">
        <v>0</v>
      </c>
      <c r="W1075">
        <v>0.94633155539409153</v>
      </c>
      <c r="X1075">
        <v>0</v>
      </c>
      <c r="Y1075" t="b">
        <v>0</v>
      </c>
      <c r="Z1075" t="b">
        <v>0</v>
      </c>
      <c r="AA1075" s="1" t="s">
        <v>66</v>
      </c>
      <c r="AB1075" s="1" t="s">
        <v>66</v>
      </c>
      <c r="AC1075" s="1" t="s">
        <v>73</v>
      </c>
      <c r="AD1075" t="s">
        <v>66</v>
      </c>
    </row>
    <row r="1076" spans="1:30" x14ac:dyDescent="0.25">
      <c r="A1076">
        <v>28</v>
      </c>
      <c r="B1076" s="1" t="s">
        <v>94</v>
      </c>
      <c r="C1076" s="1" t="s">
        <v>347</v>
      </c>
      <c r="D1076" s="1" t="s">
        <v>101</v>
      </c>
      <c r="E1076" s="1" t="s">
        <v>32</v>
      </c>
      <c r="F1076" s="1" t="s">
        <v>32</v>
      </c>
      <c r="G1076" s="1" t="s">
        <v>204</v>
      </c>
      <c r="H1076" s="1" t="s">
        <v>205</v>
      </c>
      <c r="I1076" s="1" t="s">
        <v>204</v>
      </c>
      <c r="J1076" s="1" t="s">
        <v>205</v>
      </c>
      <c r="K1076">
        <v>389</v>
      </c>
      <c r="L1076" s="1" t="s">
        <v>206</v>
      </c>
      <c r="M1076" s="1" t="s">
        <v>38</v>
      </c>
      <c r="N1076" t="s">
        <v>39</v>
      </c>
      <c r="O1076" t="s">
        <v>39</v>
      </c>
      <c r="P1076">
        <v>6561.62</v>
      </c>
      <c r="Q1076">
        <v>0</v>
      </c>
      <c r="R1076">
        <v>0.86383398533007327</v>
      </c>
      <c r="S1076">
        <v>0</v>
      </c>
      <c r="T1076" s="1" t="s">
        <v>194</v>
      </c>
      <c r="U1076">
        <v>0</v>
      </c>
      <c r="V1076">
        <v>0</v>
      </c>
      <c r="W1076">
        <v>0.94424826392373373</v>
      </c>
      <c r="X1076">
        <v>0</v>
      </c>
      <c r="Y1076" t="b">
        <v>0</v>
      </c>
      <c r="Z1076" t="b">
        <v>0</v>
      </c>
      <c r="AA1076" s="1" t="s">
        <v>66</v>
      </c>
      <c r="AB1076" s="1" t="s">
        <v>66</v>
      </c>
      <c r="AC1076" s="1" t="s">
        <v>73</v>
      </c>
      <c r="AD1076" t="s">
        <v>66</v>
      </c>
    </row>
    <row r="1077" spans="1:30" x14ac:dyDescent="0.25">
      <c r="A1077">
        <v>29</v>
      </c>
      <c r="B1077" s="1" t="s">
        <v>348</v>
      </c>
      <c r="C1077" s="1" t="s">
        <v>349</v>
      </c>
      <c r="D1077" s="1" t="s">
        <v>242</v>
      </c>
      <c r="E1077" s="1" t="s">
        <v>32</v>
      </c>
      <c r="F1077" s="1" t="s">
        <v>32</v>
      </c>
      <c r="G1077" s="1" t="s">
        <v>204</v>
      </c>
      <c r="H1077" s="1" t="s">
        <v>205</v>
      </c>
      <c r="I1077" s="1" t="s">
        <v>204</v>
      </c>
      <c r="J1077" s="1" t="s">
        <v>205</v>
      </c>
      <c r="K1077">
        <v>389</v>
      </c>
      <c r="L1077" s="1" t="s">
        <v>206</v>
      </c>
      <c r="M1077" s="1" t="s">
        <v>38</v>
      </c>
      <c r="N1077" t="s">
        <v>39</v>
      </c>
      <c r="O1077" t="s">
        <v>39</v>
      </c>
      <c r="P1077">
        <v>4251.42</v>
      </c>
      <c r="Q1077">
        <v>0</v>
      </c>
      <c r="R1077">
        <v>0.94813999999999998</v>
      </c>
      <c r="S1077">
        <v>0</v>
      </c>
      <c r="T1077" s="1" t="s">
        <v>194</v>
      </c>
      <c r="U1077">
        <v>0</v>
      </c>
      <c r="V1077">
        <v>0</v>
      </c>
      <c r="W1077">
        <v>0.9467319674634983</v>
      </c>
      <c r="X1077">
        <v>0</v>
      </c>
      <c r="Y1077" t="b">
        <v>0</v>
      </c>
      <c r="Z1077" t="b">
        <v>0</v>
      </c>
      <c r="AA1077" s="1" t="s">
        <v>66</v>
      </c>
      <c r="AB1077" s="1" t="s">
        <v>66</v>
      </c>
      <c r="AC1077" s="1" t="s">
        <v>73</v>
      </c>
      <c r="AD1077" t="s">
        <v>66</v>
      </c>
    </row>
    <row r="1078" spans="1:30" x14ac:dyDescent="0.25">
      <c r="A1078">
        <v>29</v>
      </c>
      <c r="B1078" s="1" t="s">
        <v>348</v>
      </c>
      <c r="C1078" s="1" t="s">
        <v>350</v>
      </c>
      <c r="D1078" s="1" t="s">
        <v>329</v>
      </c>
      <c r="E1078" s="1" t="s">
        <v>32</v>
      </c>
      <c r="F1078" s="1" t="s">
        <v>32</v>
      </c>
      <c r="G1078" s="1" t="s">
        <v>204</v>
      </c>
      <c r="H1078" s="1" t="s">
        <v>205</v>
      </c>
      <c r="I1078" s="1" t="s">
        <v>204</v>
      </c>
      <c r="J1078" s="1" t="s">
        <v>205</v>
      </c>
      <c r="K1078">
        <v>389</v>
      </c>
      <c r="L1078" s="1" t="s">
        <v>206</v>
      </c>
      <c r="M1078" s="1" t="s">
        <v>38</v>
      </c>
      <c r="N1078" t="s">
        <v>39</v>
      </c>
      <c r="O1078" t="s">
        <v>39</v>
      </c>
      <c r="P1078">
        <v>2185.87</v>
      </c>
      <c r="Q1078">
        <v>0</v>
      </c>
      <c r="R1078">
        <v>0.97562825688073396</v>
      </c>
      <c r="S1078">
        <v>0</v>
      </c>
      <c r="T1078" s="1" t="s">
        <v>194</v>
      </c>
      <c r="U1078">
        <v>0</v>
      </c>
      <c r="V1078">
        <v>0</v>
      </c>
      <c r="W1078">
        <v>0.9442750716204642</v>
      </c>
      <c r="X1078">
        <v>0</v>
      </c>
      <c r="Y1078" t="b">
        <v>0</v>
      </c>
      <c r="Z1078" t="b">
        <v>0</v>
      </c>
      <c r="AA1078" s="1" t="s">
        <v>66</v>
      </c>
      <c r="AB1078" s="1" t="s">
        <v>66</v>
      </c>
      <c r="AC1078" s="1" t="s">
        <v>73</v>
      </c>
      <c r="AD1078" t="s">
        <v>66</v>
      </c>
    </row>
    <row r="1079" spans="1:30" x14ac:dyDescent="0.25">
      <c r="A1079">
        <v>29</v>
      </c>
      <c r="B1079" s="1" t="s">
        <v>348</v>
      </c>
      <c r="C1079" s="1" t="s">
        <v>351</v>
      </c>
      <c r="D1079" s="1" t="s">
        <v>339</v>
      </c>
      <c r="E1079" s="1" t="s">
        <v>32</v>
      </c>
      <c r="F1079" s="1" t="s">
        <v>32</v>
      </c>
      <c r="G1079" s="1" t="s">
        <v>204</v>
      </c>
      <c r="H1079" s="1" t="s">
        <v>205</v>
      </c>
      <c r="I1079" s="1" t="s">
        <v>204</v>
      </c>
      <c r="J1079" s="1" t="s">
        <v>205</v>
      </c>
      <c r="K1079">
        <v>389</v>
      </c>
      <c r="L1079" s="1" t="s">
        <v>206</v>
      </c>
      <c r="M1079" s="1" t="s">
        <v>38</v>
      </c>
      <c r="N1079" t="s">
        <v>39</v>
      </c>
      <c r="O1079" t="s">
        <v>39</v>
      </c>
      <c r="P1079">
        <v>280.76</v>
      </c>
      <c r="Q1079">
        <v>0</v>
      </c>
      <c r="R1079">
        <v>1.2230742857142858</v>
      </c>
      <c r="S1079">
        <v>0</v>
      </c>
      <c r="T1079" s="1" t="s">
        <v>194</v>
      </c>
      <c r="U1079">
        <v>0</v>
      </c>
      <c r="V1079">
        <v>0</v>
      </c>
      <c r="W1079">
        <v>0.93573892524637692</v>
      </c>
      <c r="X1079">
        <v>0</v>
      </c>
      <c r="Y1079" t="b">
        <v>0</v>
      </c>
      <c r="Z1079" t="b">
        <v>0</v>
      </c>
      <c r="AA1079" s="1" t="s">
        <v>66</v>
      </c>
      <c r="AB1079" s="1" t="s">
        <v>66</v>
      </c>
      <c r="AC1079" s="1" t="s">
        <v>73</v>
      </c>
      <c r="AD1079" t="s">
        <v>66</v>
      </c>
    </row>
    <row r="1080" spans="1:30" x14ac:dyDescent="0.25">
      <c r="A1080">
        <v>29</v>
      </c>
      <c r="B1080" s="1" t="s">
        <v>348</v>
      </c>
      <c r="C1080" s="1" t="s">
        <v>352</v>
      </c>
      <c r="D1080" s="1" t="s">
        <v>353</v>
      </c>
      <c r="E1080" s="1" t="s">
        <v>32</v>
      </c>
      <c r="F1080" s="1" t="s">
        <v>32</v>
      </c>
      <c r="G1080" s="1" t="s">
        <v>204</v>
      </c>
      <c r="H1080" s="1" t="s">
        <v>205</v>
      </c>
      <c r="I1080" s="1" t="s">
        <v>204</v>
      </c>
      <c r="J1080" s="1" t="s">
        <v>205</v>
      </c>
      <c r="K1080">
        <v>389</v>
      </c>
      <c r="L1080" s="1" t="s">
        <v>206</v>
      </c>
      <c r="M1080" s="1" t="s">
        <v>38</v>
      </c>
      <c r="N1080" t="s">
        <v>39</v>
      </c>
      <c r="O1080" t="s">
        <v>39</v>
      </c>
      <c r="P1080">
        <v>3529.48</v>
      </c>
      <c r="Q1080">
        <v>0</v>
      </c>
      <c r="R1080">
        <v>0.96430636363636368</v>
      </c>
      <c r="S1080">
        <v>0</v>
      </c>
      <c r="T1080" s="1" t="s">
        <v>194</v>
      </c>
      <c r="U1080">
        <v>0</v>
      </c>
      <c r="V1080">
        <v>0</v>
      </c>
      <c r="W1080">
        <v>0.94793443163142943</v>
      </c>
      <c r="X1080">
        <v>0</v>
      </c>
      <c r="Y1080" t="b">
        <v>0</v>
      </c>
      <c r="Z1080" t="b">
        <v>0</v>
      </c>
      <c r="AA1080" s="1" t="s">
        <v>66</v>
      </c>
      <c r="AB1080" s="1" t="s">
        <v>66</v>
      </c>
      <c r="AC1080" s="1" t="s">
        <v>73</v>
      </c>
      <c r="AD1080" t="s">
        <v>66</v>
      </c>
    </row>
    <row r="1081" spans="1:30" x14ac:dyDescent="0.25">
      <c r="A1081">
        <v>29</v>
      </c>
      <c r="B1081" s="1" t="s">
        <v>348</v>
      </c>
      <c r="C1081" s="1" t="s">
        <v>354</v>
      </c>
      <c r="D1081" s="1" t="s">
        <v>303</v>
      </c>
      <c r="E1081" s="1" t="s">
        <v>32</v>
      </c>
      <c r="F1081" s="1" t="s">
        <v>32</v>
      </c>
      <c r="G1081" s="1" t="s">
        <v>204</v>
      </c>
      <c r="H1081" s="1" t="s">
        <v>205</v>
      </c>
      <c r="I1081" s="1" t="s">
        <v>204</v>
      </c>
      <c r="J1081" s="1" t="s">
        <v>205</v>
      </c>
      <c r="K1081">
        <v>389</v>
      </c>
      <c r="L1081" s="1" t="s">
        <v>206</v>
      </c>
      <c r="M1081" s="1" t="s">
        <v>38</v>
      </c>
      <c r="N1081" t="s">
        <v>39</v>
      </c>
      <c r="O1081" t="s">
        <v>39</v>
      </c>
      <c r="P1081">
        <v>5214</v>
      </c>
      <c r="Q1081">
        <v>0</v>
      </c>
      <c r="R1081">
        <v>0.94483076923076925</v>
      </c>
      <c r="S1081">
        <v>0</v>
      </c>
      <c r="T1081" s="1" t="s">
        <v>194</v>
      </c>
      <c r="U1081">
        <v>0</v>
      </c>
      <c r="V1081">
        <v>0</v>
      </c>
      <c r="W1081">
        <v>0.94858164443811599</v>
      </c>
      <c r="X1081">
        <v>0</v>
      </c>
      <c r="Y1081" t="b">
        <v>0</v>
      </c>
      <c r="Z1081" t="b">
        <v>0</v>
      </c>
      <c r="AA1081" s="1" t="s">
        <v>66</v>
      </c>
      <c r="AB1081" s="1" t="s">
        <v>66</v>
      </c>
      <c r="AC1081" s="1" t="s">
        <v>73</v>
      </c>
      <c r="AD1081" t="s">
        <v>66</v>
      </c>
    </row>
    <row r="1082" spans="1:30" x14ac:dyDescent="0.25">
      <c r="A1082">
        <v>29</v>
      </c>
      <c r="B1082" s="1" t="s">
        <v>348</v>
      </c>
      <c r="C1082" s="1" t="s">
        <v>355</v>
      </c>
      <c r="D1082" s="1" t="s">
        <v>101</v>
      </c>
      <c r="E1082" s="1" t="s">
        <v>32</v>
      </c>
      <c r="F1082" s="1" t="s">
        <v>32</v>
      </c>
      <c r="G1082" s="1" t="s">
        <v>204</v>
      </c>
      <c r="H1082" s="1" t="s">
        <v>205</v>
      </c>
      <c r="I1082" s="1" t="s">
        <v>204</v>
      </c>
      <c r="J1082" s="1" t="s">
        <v>205</v>
      </c>
      <c r="K1082">
        <v>389</v>
      </c>
      <c r="L1082" s="1" t="s">
        <v>206</v>
      </c>
      <c r="M1082" s="1" t="s">
        <v>38</v>
      </c>
      <c r="N1082" t="s">
        <v>39</v>
      </c>
      <c r="O1082" t="s">
        <v>39</v>
      </c>
      <c r="P1082">
        <v>39044.81</v>
      </c>
      <c r="Q1082">
        <v>0</v>
      </c>
      <c r="R1082">
        <v>0.93321994863893165</v>
      </c>
      <c r="S1082">
        <v>0</v>
      </c>
      <c r="T1082" s="1" t="s">
        <v>194</v>
      </c>
      <c r="U1082">
        <v>0</v>
      </c>
      <c r="V1082">
        <v>0</v>
      </c>
      <c r="W1082">
        <v>0.94792744924916217</v>
      </c>
      <c r="X1082">
        <v>0</v>
      </c>
      <c r="Y1082" t="b">
        <v>0</v>
      </c>
      <c r="Z1082" t="b">
        <v>0</v>
      </c>
      <c r="AA1082" s="1" t="s">
        <v>66</v>
      </c>
      <c r="AB1082" s="1" t="s">
        <v>66</v>
      </c>
      <c r="AC1082" s="1" t="s">
        <v>73</v>
      </c>
      <c r="AD1082" t="s">
        <v>66</v>
      </c>
    </row>
    <row r="1083" spans="1:30" x14ac:dyDescent="0.25">
      <c r="A1083">
        <v>30</v>
      </c>
      <c r="B1083" s="1" t="s">
        <v>356</v>
      </c>
      <c r="C1083" s="1" t="s">
        <v>357</v>
      </c>
      <c r="D1083" s="1" t="s">
        <v>242</v>
      </c>
      <c r="E1083" s="1" t="s">
        <v>32</v>
      </c>
      <c r="F1083" s="1" t="s">
        <v>32</v>
      </c>
      <c r="G1083" s="1" t="s">
        <v>204</v>
      </c>
      <c r="H1083" s="1" t="s">
        <v>205</v>
      </c>
      <c r="I1083" s="1" t="s">
        <v>204</v>
      </c>
      <c r="J1083" s="1" t="s">
        <v>205</v>
      </c>
      <c r="K1083">
        <v>389</v>
      </c>
      <c r="L1083" s="1" t="s">
        <v>206</v>
      </c>
      <c r="M1083" s="1" t="s">
        <v>38</v>
      </c>
      <c r="N1083" t="s">
        <v>39</v>
      </c>
      <c r="O1083" t="s">
        <v>39</v>
      </c>
      <c r="P1083">
        <v>6393.17</v>
      </c>
      <c r="Q1083">
        <v>0</v>
      </c>
      <c r="R1083">
        <v>1.1743183186951067</v>
      </c>
      <c r="S1083">
        <v>0</v>
      </c>
      <c r="T1083" s="1" t="s">
        <v>194</v>
      </c>
      <c r="U1083">
        <v>0</v>
      </c>
      <c r="V1083">
        <v>0</v>
      </c>
      <c r="W1083">
        <v>0.9538354569888704</v>
      </c>
      <c r="X1083">
        <v>0</v>
      </c>
      <c r="Y1083" t="b">
        <v>0</v>
      </c>
      <c r="Z1083" t="b">
        <v>0</v>
      </c>
      <c r="AA1083" s="1" t="s">
        <v>66</v>
      </c>
      <c r="AB1083" s="1" t="s">
        <v>66</v>
      </c>
      <c r="AC1083" s="1" t="s">
        <v>73</v>
      </c>
      <c r="AD1083" t="s">
        <v>66</v>
      </c>
    </row>
    <row r="1084" spans="1:30" x14ac:dyDescent="0.25">
      <c r="A1084">
        <v>30</v>
      </c>
      <c r="B1084" s="1" t="s">
        <v>356</v>
      </c>
      <c r="C1084" s="1" t="s">
        <v>358</v>
      </c>
      <c r="D1084" s="1" t="s">
        <v>359</v>
      </c>
      <c r="E1084" s="1" t="s">
        <v>32</v>
      </c>
      <c r="F1084" s="1" t="s">
        <v>32</v>
      </c>
      <c r="G1084" s="1" t="s">
        <v>204</v>
      </c>
      <c r="H1084" s="1" t="s">
        <v>205</v>
      </c>
      <c r="I1084" s="1" t="s">
        <v>204</v>
      </c>
      <c r="J1084" s="1" t="s">
        <v>205</v>
      </c>
      <c r="K1084">
        <v>389</v>
      </c>
      <c r="L1084" s="1" t="s">
        <v>206</v>
      </c>
      <c r="M1084" s="1" t="s">
        <v>38</v>
      </c>
      <c r="N1084" t="s">
        <v>39</v>
      </c>
      <c r="O1084" t="s">
        <v>39</v>
      </c>
      <c r="P1084">
        <v>304.82</v>
      </c>
      <c r="Q1084">
        <v>0</v>
      </c>
      <c r="R1084">
        <v>1.6328473684210525</v>
      </c>
      <c r="S1084">
        <v>0</v>
      </c>
      <c r="T1084" s="1" t="s">
        <v>194</v>
      </c>
      <c r="U1084">
        <v>0</v>
      </c>
      <c r="V1084">
        <v>0</v>
      </c>
      <c r="W1084">
        <v>0.95002408838939634</v>
      </c>
      <c r="X1084">
        <v>0</v>
      </c>
      <c r="Y1084" t="b">
        <v>0</v>
      </c>
      <c r="Z1084" t="b">
        <v>0</v>
      </c>
      <c r="AA1084" s="1" t="s">
        <v>66</v>
      </c>
      <c r="AB1084" s="1" t="s">
        <v>66</v>
      </c>
      <c r="AC1084" s="1" t="s">
        <v>73</v>
      </c>
      <c r="AD1084" t="s">
        <v>66</v>
      </c>
    </row>
    <row r="1085" spans="1:30" x14ac:dyDescent="0.25">
      <c r="A1085">
        <v>30</v>
      </c>
      <c r="B1085" s="1" t="s">
        <v>356</v>
      </c>
      <c r="C1085" s="1" t="s">
        <v>562</v>
      </c>
      <c r="D1085" s="1" t="s">
        <v>303</v>
      </c>
      <c r="E1085" s="1" t="s">
        <v>32</v>
      </c>
      <c r="F1085" s="1" t="s">
        <v>32</v>
      </c>
      <c r="G1085" s="1" t="s">
        <v>204</v>
      </c>
      <c r="H1085" s="1" t="s">
        <v>205</v>
      </c>
      <c r="I1085" s="1" t="s">
        <v>204</v>
      </c>
      <c r="J1085" s="1" t="s">
        <v>205</v>
      </c>
      <c r="K1085">
        <v>389</v>
      </c>
      <c r="L1085" s="1" t="s">
        <v>206</v>
      </c>
      <c r="M1085" s="1" t="s">
        <v>38</v>
      </c>
      <c r="N1085" t="s">
        <v>39</v>
      </c>
      <c r="O1085" t="s">
        <v>39</v>
      </c>
      <c r="P1085">
        <v>5214</v>
      </c>
      <c r="Q1085">
        <v>0</v>
      </c>
      <c r="R1085">
        <v>8.0215384615384619E-2</v>
      </c>
      <c r="S1085">
        <v>0</v>
      </c>
      <c r="T1085" s="1" t="s">
        <v>194</v>
      </c>
      <c r="U1085">
        <v>0</v>
      </c>
      <c r="V1085">
        <v>0</v>
      </c>
      <c r="W1085">
        <v>1</v>
      </c>
      <c r="X1085">
        <v>0</v>
      </c>
      <c r="Y1085" t="b">
        <v>0</v>
      </c>
      <c r="Z1085" t="b">
        <v>0</v>
      </c>
      <c r="AA1085" s="1" t="s">
        <v>66</v>
      </c>
      <c r="AB1085" s="1" t="s">
        <v>66</v>
      </c>
      <c r="AC1085" s="1" t="s">
        <v>73</v>
      </c>
      <c r="AD1085" t="s">
        <v>66</v>
      </c>
    </row>
    <row r="1086" spans="1:30" x14ac:dyDescent="0.25">
      <c r="A1086">
        <v>30</v>
      </c>
      <c r="B1086" s="1" t="s">
        <v>356</v>
      </c>
      <c r="C1086" s="1" t="s">
        <v>360</v>
      </c>
      <c r="D1086" s="1" t="s">
        <v>101</v>
      </c>
      <c r="E1086" s="1" t="s">
        <v>32</v>
      </c>
      <c r="F1086" s="1" t="s">
        <v>32</v>
      </c>
      <c r="G1086" s="1" t="s">
        <v>204</v>
      </c>
      <c r="H1086" s="1" t="s">
        <v>205</v>
      </c>
      <c r="I1086" s="1" t="s">
        <v>204</v>
      </c>
      <c r="J1086" s="1" t="s">
        <v>205</v>
      </c>
      <c r="K1086">
        <v>389</v>
      </c>
      <c r="L1086" s="1" t="s">
        <v>206</v>
      </c>
      <c r="M1086" s="1" t="s">
        <v>38</v>
      </c>
      <c r="N1086" t="s">
        <v>39</v>
      </c>
      <c r="O1086" t="s">
        <v>39</v>
      </c>
      <c r="P1086">
        <v>26170.26</v>
      </c>
      <c r="Q1086">
        <v>0</v>
      </c>
      <c r="R1086">
        <v>1.1750812567049809</v>
      </c>
      <c r="S1086">
        <v>0</v>
      </c>
      <c r="T1086" s="1" t="s">
        <v>194</v>
      </c>
      <c r="U1086">
        <v>0</v>
      </c>
      <c r="V1086">
        <v>0</v>
      </c>
      <c r="W1086">
        <v>0.95349625446150599</v>
      </c>
      <c r="X1086">
        <v>0</v>
      </c>
      <c r="Y1086" t="b">
        <v>0</v>
      </c>
      <c r="Z1086" t="b">
        <v>0</v>
      </c>
      <c r="AA1086" s="1" t="s">
        <v>66</v>
      </c>
      <c r="AB1086" s="1" t="s">
        <v>66</v>
      </c>
      <c r="AC1086" s="1" t="s">
        <v>73</v>
      </c>
      <c r="AD1086" t="s">
        <v>66</v>
      </c>
    </row>
    <row r="1087" spans="1:30" x14ac:dyDescent="0.25">
      <c r="A1087">
        <v>31</v>
      </c>
      <c r="B1087" s="1" t="s">
        <v>361</v>
      </c>
      <c r="C1087" s="1" t="s">
        <v>362</v>
      </c>
      <c r="D1087" s="1" t="s">
        <v>44</v>
      </c>
      <c r="E1087" s="1" t="s">
        <v>32</v>
      </c>
      <c r="F1087" s="1" t="s">
        <v>32</v>
      </c>
      <c r="G1087" s="1" t="s">
        <v>204</v>
      </c>
      <c r="H1087" s="1" t="s">
        <v>205</v>
      </c>
      <c r="I1087" s="1" t="s">
        <v>204</v>
      </c>
      <c r="J1087" s="1" t="s">
        <v>205</v>
      </c>
      <c r="K1087">
        <v>389</v>
      </c>
      <c r="L1087" s="1" t="s">
        <v>206</v>
      </c>
      <c r="M1087" s="1" t="s">
        <v>38</v>
      </c>
      <c r="N1087" t="s">
        <v>39</v>
      </c>
      <c r="O1087" t="s">
        <v>39</v>
      </c>
      <c r="P1087">
        <v>38455.22</v>
      </c>
      <c r="Q1087">
        <v>0</v>
      </c>
      <c r="R1087">
        <v>0.77045310805173117</v>
      </c>
      <c r="S1087">
        <v>0</v>
      </c>
      <c r="T1087" s="1" t="s">
        <v>194</v>
      </c>
      <c r="U1087">
        <v>1</v>
      </c>
      <c r="V1087">
        <v>0</v>
      </c>
      <c r="W1087">
        <v>0.94344659229312311</v>
      </c>
      <c r="X1087">
        <v>0</v>
      </c>
      <c r="Y1087" t="b">
        <v>0</v>
      </c>
      <c r="Z1087" t="b">
        <v>0</v>
      </c>
      <c r="AA1087" s="1" t="s">
        <v>62</v>
      </c>
      <c r="AB1087" s="1" t="s">
        <v>55</v>
      </c>
      <c r="AC1087" s="1" t="s">
        <v>73</v>
      </c>
      <c r="AD1087" t="s">
        <v>850</v>
      </c>
    </row>
    <row r="1088" spans="1:30" x14ac:dyDescent="0.25">
      <c r="A1088">
        <v>31</v>
      </c>
      <c r="B1088" s="1" t="s">
        <v>361</v>
      </c>
      <c r="C1088" s="1" t="s">
        <v>363</v>
      </c>
      <c r="D1088" s="1" t="s">
        <v>364</v>
      </c>
      <c r="E1088" s="1" t="s">
        <v>32</v>
      </c>
      <c r="F1088" s="1" t="s">
        <v>32</v>
      </c>
      <c r="G1088" s="1" t="s">
        <v>204</v>
      </c>
      <c r="H1088" s="1" t="s">
        <v>205</v>
      </c>
      <c r="I1088" s="1" t="s">
        <v>204</v>
      </c>
      <c r="J1088" s="1" t="s">
        <v>205</v>
      </c>
      <c r="K1088">
        <v>389</v>
      </c>
      <c r="L1088" s="1" t="s">
        <v>206</v>
      </c>
      <c r="M1088" s="1" t="s">
        <v>38</v>
      </c>
      <c r="N1088" t="s">
        <v>39</v>
      </c>
      <c r="O1088" t="s">
        <v>39</v>
      </c>
      <c r="P1088">
        <v>4463.99</v>
      </c>
      <c r="Q1088">
        <v>0</v>
      </c>
      <c r="R1088">
        <v>0.79719658580413277</v>
      </c>
      <c r="S1088">
        <v>0</v>
      </c>
      <c r="T1088" s="1" t="s">
        <v>194</v>
      </c>
      <c r="U1088">
        <v>1</v>
      </c>
      <c r="V1088">
        <v>0</v>
      </c>
      <c r="W1088">
        <v>0.9400083928258437</v>
      </c>
      <c r="X1088">
        <v>0</v>
      </c>
      <c r="Y1088" t="b">
        <v>0</v>
      </c>
      <c r="Z1088" t="b">
        <v>0</v>
      </c>
      <c r="AA1088" s="1" t="s">
        <v>62</v>
      </c>
      <c r="AB1088" s="1" t="s">
        <v>55</v>
      </c>
      <c r="AC1088" s="1" t="s">
        <v>73</v>
      </c>
      <c r="AD1088" t="s">
        <v>850</v>
      </c>
    </row>
    <row r="1089" spans="1:30" x14ac:dyDescent="0.25">
      <c r="A1089">
        <v>31</v>
      </c>
      <c r="B1089" s="1" t="s">
        <v>361</v>
      </c>
      <c r="C1089" s="1" t="s">
        <v>365</v>
      </c>
      <c r="D1089" s="1" t="s">
        <v>71</v>
      </c>
      <c r="E1089" s="1" t="s">
        <v>32</v>
      </c>
      <c r="F1089" s="1" t="s">
        <v>32</v>
      </c>
      <c r="G1089" s="1" t="s">
        <v>204</v>
      </c>
      <c r="H1089" s="1" t="s">
        <v>205</v>
      </c>
      <c r="I1089" s="1" t="s">
        <v>204</v>
      </c>
      <c r="J1089" s="1" t="s">
        <v>205</v>
      </c>
      <c r="K1089">
        <v>389</v>
      </c>
      <c r="L1089" s="1" t="s">
        <v>206</v>
      </c>
      <c r="M1089" s="1" t="s">
        <v>38</v>
      </c>
      <c r="N1089" t="s">
        <v>39</v>
      </c>
      <c r="O1089" t="s">
        <v>39</v>
      </c>
      <c r="P1089">
        <v>1466.34</v>
      </c>
      <c r="Q1089">
        <v>0</v>
      </c>
      <c r="R1089">
        <v>0.81872757111597372</v>
      </c>
      <c r="S1089">
        <v>0</v>
      </c>
      <c r="T1089" s="1" t="s">
        <v>194</v>
      </c>
      <c r="U1089">
        <v>1</v>
      </c>
      <c r="V1089">
        <v>0</v>
      </c>
      <c r="W1089">
        <v>0.93984300226731721</v>
      </c>
      <c r="X1089">
        <v>0</v>
      </c>
      <c r="Y1089" t="b">
        <v>0</v>
      </c>
      <c r="Z1089" t="b">
        <v>0</v>
      </c>
      <c r="AA1089" s="1" t="s">
        <v>62</v>
      </c>
      <c r="AB1089" s="1" t="s">
        <v>55</v>
      </c>
      <c r="AC1089" s="1" t="s">
        <v>73</v>
      </c>
      <c r="AD1089" t="s">
        <v>850</v>
      </c>
    </row>
    <row r="1090" spans="1:30" x14ac:dyDescent="0.25">
      <c r="A1090">
        <v>31</v>
      </c>
      <c r="B1090" s="1" t="s">
        <v>361</v>
      </c>
      <c r="C1090" s="1" t="s">
        <v>366</v>
      </c>
      <c r="D1090" s="1" t="s">
        <v>367</v>
      </c>
      <c r="E1090" s="1" t="s">
        <v>32</v>
      </c>
      <c r="F1090" s="1" t="s">
        <v>32</v>
      </c>
      <c r="G1090" s="1" t="s">
        <v>204</v>
      </c>
      <c r="H1090" s="1" t="s">
        <v>205</v>
      </c>
      <c r="I1090" s="1" t="s">
        <v>204</v>
      </c>
      <c r="J1090" s="1" t="s">
        <v>205</v>
      </c>
      <c r="K1090">
        <v>389</v>
      </c>
      <c r="L1090" s="1" t="s">
        <v>206</v>
      </c>
      <c r="M1090" s="1" t="s">
        <v>38</v>
      </c>
      <c r="N1090" t="s">
        <v>39</v>
      </c>
      <c r="O1090" t="s">
        <v>39</v>
      </c>
      <c r="P1090">
        <v>2033.46</v>
      </c>
      <c r="Q1090">
        <v>0</v>
      </c>
      <c r="R1090">
        <v>0.82183274161735698</v>
      </c>
      <c r="S1090">
        <v>0</v>
      </c>
      <c r="T1090" s="1" t="s">
        <v>194</v>
      </c>
      <c r="U1090">
        <v>1</v>
      </c>
      <c r="V1090">
        <v>0</v>
      </c>
      <c r="W1090">
        <v>0.93504167942375904</v>
      </c>
      <c r="X1090">
        <v>0</v>
      </c>
      <c r="Y1090" t="b">
        <v>0</v>
      </c>
      <c r="Z1090" t="b">
        <v>0</v>
      </c>
      <c r="AA1090" s="1" t="s">
        <v>62</v>
      </c>
      <c r="AB1090" s="1" t="s">
        <v>173</v>
      </c>
      <c r="AC1090" s="1" t="s">
        <v>73</v>
      </c>
      <c r="AD1090" t="s">
        <v>850</v>
      </c>
    </row>
    <row r="1091" spans="1:30" x14ac:dyDescent="0.25">
      <c r="A1091">
        <v>31</v>
      </c>
      <c r="B1091" s="1" t="s">
        <v>361</v>
      </c>
      <c r="C1091" s="1" t="s">
        <v>368</v>
      </c>
      <c r="D1091" s="1" t="s">
        <v>105</v>
      </c>
      <c r="E1091" s="1" t="s">
        <v>32</v>
      </c>
      <c r="F1091" s="1" t="s">
        <v>32</v>
      </c>
      <c r="G1091" s="1" t="s">
        <v>204</v>
      </c>
      <c r="H1091" s="1" t="s">
        <v>205</v>
      </c>
      <c r="I1091" s="1" t="s">
        <v>204</v>
      </c>
      <c r="J1091" s="1" t="s">
        <v>205</v>
      </c>
      <c r="K1091">
        <v>389</v>
      </c>
      <c r="L1091" s="1" t="s">
        <v>206</v>
      </c>
      <c r="M1091" s="1" t="s">
        <v>38</v>
      </c>
      <c r="N1091" t="s">
        <v>39</v>
      </c>
      <c r="O1091" t="s">
        <v>39</v>
      </c>
      <c r="P1091">
        <v>27615.32</v>
      </c>
      <c r="Q1091">
        <v>0</v>
      </c>
      <c r="R1091">
        <v>0.77328604418108149</v>
      </c>
      <c r="S1091">
        <v>0</v>
      </c>
      <c r="T1091" s="1" t="s">
        <v>194</v>
      </c>
      <c r="U1091">
        <v>1</v>
      </c>
      <c r="V1091">
        <v>0</v>
      </c>
      <c r="W1091">
        <v>0.94348712174702043</v>
      </c>
      <c r="X1091">
        <v>0</v>
      </c>
      <c r="Y1091" t="b">
        <v>0</v>
      </c>
      <c r="Z1091" t="b">
        <v>0</v>
      </c>
      <c r="AA1091" s="1" t="s">
        <v>62</v>
      </c>
      <c r="AB1091" s="1" t="s">
        <v>173</v>
      </c>
      <c r="AC1091" s="1" t="s">
        <v>73</v>
      </c>
      <c r="AD1091" t="s">
        <v>850</v>
      </c>
    </row>
    <row r="1092" spans="1:30" x14ac:dyDescent="0.25">
      <c r="A1092">
        <v>32</v>
      </c>
      <c r="B1092" s="1" t="s">
        <v>181</v>
      </c>
      <c r="C1092" s="1" t="s">
        <v>369</v>
      </c>
      <c r="D1092" s="1" t="s">
        <v>242</v>
      </c>
      <c r="E1092" s="1" t="s">
        <v>32</v>
      </c>
      <c r="F1092" s="1" t="s">
        <v>32</v>
      </c>
      <c r="G1092" s="1" t="s">
        <v>204</v>
      </c>
      <c r="H1092" s="1" t="s">
        <v>205</v>
      </c>
      <c r="I1092" s="1" t="s">
        <v>204</v>
      </c>
      <c r="J1092" s="1" t="s">
        <v>205</v>
      </c>
      <c r="K1092">
        <v>389</v>
      </c>
      <c r="L1092" s="1" t="s">
        <v>206</v>
      </c>
      <c r="M1092" s="1" t="s">
        <v>38</v>
      </c>
      <c r="N1092" t="s">
        <v>39</v>
      </c>
      <c r="O1092" t="s">
        <v>39</v>
      </c>
      <c r="P1092">
        <v>1901.11</v>
      </c>
      <c r="Q1092">
        <v>0</v>
      </c>
      <c r="R1092">
        <v>1.080215611814346</v>
      </c>
      <c r="S1092">
        <v>0</v>
      </c>
      <c r="T1092" s="1" t="s">
        <v>194</v>
      </c>
      <c r="U1092">
        <v>0</v>
      </c>
      <c r="V1092">
        <v>0</v>
      </c>
      <c r="W1092">
        <v>0.94929120257130117</v>
      </c>
      <c r="X1092">
        <v>0</v>
      </c>
      <c r="Y1092" t="b">
        <v>0</v>
      </c>
      <c r="Z1092" t="b">
        <v>0</v>
      </c>
      <c r="AA1092" s="1" t="s">
        <v>66</v>
      </c>
      <c r="AB1092" s="1" t="s">
        <v>66</v>
      </c>
      <c r="AC1092" s="1" t="s">
        <v>73</v>
      </c>
      <c r="AD1092" t="s">
        <v>66</v>
      </c>
    </row>
    <row r="1093" spans="1:30" x14ac:dyDescent="0.25">
      <c r="A1093">
        <v>32</v>
      </c>
      <c r="B1093" s="1" t="s">
        <v>181</v>
      </c>
      <c r="C1093" s="1" t="s">
        <v>182</v>
      </c>
      <c r="D1093" s="1" t="s">
        <v>183</v>
      </c>
      <c r="E1093" s="1" t="s">
        <v>32</v>
      </c>
      <c r="F1093" s="1" t="s">
        <v>32</v>
      </c>
      <c r="G1093" s="1" t="s">
        <v>204</v>
      </c>
      <c r="H1093" s="1" t="s">
        <v>205</v>
      </c>
      <c r="I1093" s="1" t="s">
        <v>204</v>
      </c>
      <c r="J1093" s="1" t="s">
        <v>205</v>
      </c>
      <c r="K1093">
        <v>389</v>
      </c>
      <c r="L1093" s="1" t="s">
        <v>206</v>
      </c>
      <c r="M1093" s="1" t="s">
        <v>38</v>
      </c>
      <c r="N1093" t="s">
        <v>39</v>
      </c>
      <c r="O1093" t="s">
        <v>39</v>
      </c>
      <c r="P1093">
        <v>3852.35</v>
      </c>
      <c r="Q1093">
        <v>0</v>
      </c>
      <c r="R1093">
        <v>1.0422144716293598</v>
      </c>
      <c r="S1093">
        <v>0</v>
      </c>
      <c r="T1093" s="1" t="s">
        <v>194</v>
      </c>
      <c r="U1093">
        <v>0</v>
      </c>
      <c r="V1093">
        <v>0</v>
      </c>
      <c r="W1093">
        <v>0.94901982975681953</v>
      </c>
      <c r="X1093">
        <v>0</v>
      </c>
      <c r="Y1093" t="b">
        <v>0</v>
      </c>
      <c r="Z1093" t="b">
        <v>0</v>
      </c>
      <c r="AA1093" s="1" t="s">
        <v>66</v>
      </c>
      <c r="AB1093" s="1" t="s">
        <v>66</v>
      </c>
      <c r="AC1093" s="1" t="s">
        <v>73</v>
      </c>
      <c r="AD1093" t="s">
        <v>66</v>
      </c>
    </row>
    <row r="1094" spans="1:30" x14ac:dyDescent="0.25">
      <c r="A1094">
        <v>32</v>
      </c>
      <c r="B1094" s="1" t="s">
        <v>181</v>
      </c>
      <c r="C1094" s="1" t="s">
        <v>370</v>
      </c>
      <c r="D1094" s="1" t="s">
        <v>303</v>
      </c>
      <c r="E1094" s="1" t="s">
        <v>32</v>
      </c>
      <c r="F1094" s="1" t="s">
        <v>32</v>
      </c>
      <c r="G1094" s="1" t="s">
        <v>204</v>
      </c>
      <c r="H1094" s="1" t="s">
        <v>205</v>
      </c>
      <c r="I1094" s="1" t="s">
        <v>204</v>
      </c>
      <c r="J1094" s="1" t="s">
        <v>205</v>
      </c>
      <c r="K1094">
        <v>389</v>
      </c>
      <c r="L1094" s="1" t="s">
        <v>206</v>
      </c>
      <c r="M1094" s="1" t="s">
        <v>38</v>
      </c>
      <c r="N1094" t="s">
        <v>39</v>
      </c>
      <c r="O1094" t="s">
        <v>39</v>
      </c>
      <c r="P1094">
        <v>5214</v>
      </c>
      <c r="Q1094">
        <v>0</v>
      </c>
      <c r="R1094">
        <v>1.0248307692307692</v>
      </c>
      <c r="S1094">
        <v>0</v>
      </c>
      <c r="T1094" s="1" t="s">
        <v>194</v>
      </c>
      <c r="U1094">
        <v>0</v>
      </c>
      <c r="V1094">
        <v>0</v>
      </c>
      <c r="W1094">
        <v>0.95061315665506707</v>
      </c>
      <c r="X1094">
        <v>0</v>
      </c>
      <c r="Y1094" t="b">
        <v>0</v>
      </c>
      <c r="Z1094" t="b">
        <v>0</v>
      </c>
      <c r="AA1094" s="1" t="s">
        <v>66</v>
      </c>
      <c r="AB1094" s="1" t="s">
        <v>66</v>
      </c>
      <c r="AC1094" s="1" t="s">
        <v>73</v>
      </c>
      <c r="AD1094" t="s">
        <v>66</v>
      </c>
    </row>
    <row r="1095" spans="1:30" x14ac:dyDescent="0.25">
      <c r="A1095">
        <v>32</v>
      </c>
      <c r="B1095" s="1" t="s">
        <v>181</v>
      </c>
      <c r="C1095" s="1" t="s">
        <v>371</v>
      </c>
      <c r="D1095" s="1" t="s">
        <v>101</v>
      </c>
      <c r="E1095" s="1" t="s">
        <v>32</v>
      </c>
      <c r="F1095" s="1" t="s">
        <v>32</v>
      </c>
      <c r="G1095" s="1" t="s">
        <v>204</v>
      </c>
      <c r="H1095" s="1" t="s">
        <v>205</v>
      </c>
      <c r="I1095" s="1" t="s">
        <v>204</v>
      </c>
      <c r="J1095" s="1" t="s">
        <v>205</v>
      </c>
      <c r="K1095">
        <v>389</v>
      </c>
      <c r="L1095" s="1" t="s">
        <v>206</v>
      </c>
      <c r="M1095" s="1" t="s">
        <v>38</v>
      </c>
      <c r="N1095" t="s">
        <v>39</v>
      </c>
      <c r="O1095" t="s">
        <v>39</v>
      </c>
      <c r="P1095">
        <v>11571.07</v>
      </c>
      <c r="Q1095">
        <v>0</v>
      </c>
      <c r="R1095">
        <v>1.0202500519930675</v>
      </c>
      <c r="S1095">
        <v>0</v>
      </c>
      <c r="T1095" s="1" t="s">
        <v>194</v>
      </c>
      <c r="U1095">
        <v>0</v>
      </c>
      <c r="V1095">
        <v>0</v>
      </c>
      <c r="W1095">
        <v>0.95024381730531704</v>
      </c>
      <c r="X1095">
        <v>0</v>
      </c>
      <c r="Y1095" t="b">
        <v>0</v>
      </c>
      <c r="Z1095" t="b">
        <v>0</v>
      </c>
      <c r="AA1095" s="1" t="s">
        <v>66</v>
      </c>
      <c r="AB1095" s="1" t="s">
        <v>66</v>
      </c>
      <c r="AC1095" s="1" t="s">
        <v>73</v>
      </c>
      <c r="AD1095" t="s">
        <v>66</v>
      </c>
    </row>
    <row r="1096" spans="1:30" x14ac:dyDescent="0.25">
      <c r="A1096">
        <v>33</v>
      </c>
      <c r="B1096" s="1" t="s">
        <v>116</v>
      </c>
      <c r="C1096" s="1" t="s">
        <v>117</v>
      </c>
      <c r="D1096" s="1" t="s">
        <v>118</v>
      </c>
      <c r="E1096" s="1" t="s">
        <v>32</v>
      </c>
      <c r="F1096" s="1" t="s">
        <v>32</v>
      </c>
      <c r="G1096" s="1" t="s">
        <v>204</v>
      </c>
      <c r="H1096" s="1" t="s">
        <v>205</v>
      </c>
      <c r="I1096" s="1" t="s">
        <v>204</v>
      </c>
      <c r="J1096" s="1" t="s">
        <v>205</v>
      </c>
      <c r="K1096">
        <v>389</v>
      </c>
      <c r="L1096" s="1" t="s">
        <v>206</v>
      </c>
      <c r="M1096" s="1" t="s">
        <v>38</v>
      </c>
      <c r="N1096" t="s">
        <v>39</v>
      </c>
      <c r="O1096" t="s">
        <v>39</v>
      </c>
      <c r="P1096">
        <v>1353.64</v>
      </c>
      <c r="Q1096">
        <v>0</v>
      </c>
      <c r="R1096">
        <v>0.94422281481481474</v>
      </c>
      <c r="S1096">
        <v>0</v>
      </c>
      <c r="T1096" s="1" t="s">
        <v>194</v>
      </c>
      <c r="U1096">
        <v>0</v>
      </c>
      <c r="V1096">
        <v>0</v>
      </c>
      <c r="W1096">
        <v>0.93904067084522547</v>
      </c>
      <c r="X1096">
        <v>0</v>
      </c>
      <c r="Y1096" t="b">
        <v>1</v>
      </c>
      <c r="Z1096" t="b">
        <v>0</v>
      </c>
      <c r="AA1096" s="1" t="s">
        <v>66</v>
      </c>
      <c r="AB1096" s="1" t="s">
        <v>66</v>
      </c>
      <c r="AC1096" s="1" t="s">
        <v>73</v>
      </c>
      <c r="AD1096" t="s">
        <v>66</v>
      </c>
    </row>
    <row r="1097" spans="1:30" x14ac:dyDescent="0.25">
      <c r="A1097">
        <v>33</v>
      </c>
      <c r="B1097" s="1" t="s">
        <v>116</v>
      </c>
      <c r="C1097" s="1" t="s">
        <v>372</v>
      </c>
      <c r="D1097" s="1" t="s">
        <v>71</v>
      </c>
      <c r="E1097" s="1" t="s">
        <v>32</v>
      </c>
      <c r="F1097" s="1" t="s">
        <v>32</v>
      </c>
      <c r="G1097" s="1" t="s">
        <v>204</v>
      </c>
      <c r="H1097" s="1" t="s">
        <v>205</v>
      </c>
      <c r="I1097" s="1" t="s">
        <v>204</v>
      </c>
      <c r="J1097" s="1" t="s">
        <v>205</v>
      </c>
      <c r="K1097">
        <v>389</v>
      </c>
      <c r="L1097" s="1" t="s">
        <v>206</v>
      </c>
      <c r="M1097" s="1" t="s">
        <v>38</v>
      </c>
      <c r="N1097" t="s">
        <v>39</v>
      </c>
      <c r="O1097" t="s">
        <v>39</v>
      </c>
      <c r="P1097">
        <v>1479.98</v>
      </c>
      <c r="Q1097">
        <v>0</v>
      </c>
      <c r="R1097">
        <v>0.89676747967479675</v>
      </c>
      <c r="S1097">
        <v>0</v>
      </c>
      <c r="T1097" s="1" t="s">
        <v>194</v>
      </c>
      <c r="U1097">
        <v>0</v>
      </c>
      <c r="V1097">
        <v>0</v>
      </c>
      <c r="W1097">
        <v>0.94284956634250938</v>
      </c>
      <c r="X1097">
        <v>0</v>
      </c>
      <c r="Y1097" t="b">
        <v>1</v>
      </c>
      <c r="Z1097" t="b">
        <v>0</v>
      </c>
      <c r="AA1097" s="1" t="s">
        <v>66</v>
      </c>
      <c r="AB1097" s="1" t="s">
        <v>66</v>
      </c>
      <c r="AC1097" s="1" t="s">
        <v>73</v>
      </c>
      <c r="AD1097" t="s">
        <v>66</v>
      </c>
    </row>
    <row r="1098" spans="1:30" x14ac:dyDescent="0.25">
      <c r="A1098">
        <v>33</v>
      </c>
      <c r="B1098" s="1" t="s">
        <v>116</v>
      </c>
      <c r="C1098" s="1" t="s">
        <v>373</v>
      </c>
      <c r="D1098" s="1" t="s">
        <v>101</v>
      </c>
      <c r="E1098" s="1" t="s">
        <v>32</v>
      </c>
      <c r="F1098" s="1" t="s">
        <v>32</v>
      </c>
      <c r="G1098" s="1" t="s">
        <v>204</v>
      </c>
      <c r="H1098" s="1" t="s">
        <v>205</v>
      </c>
      <c r="I1098" s="1" t="s">
        <v>204</v>
      </c>
      <c r="J1098" s="1" t="s">
        <v>205</v>
      </c>
      <c r="K1098">
        <v>389</v>
      </c>
      <c r="L1098" s="1" t="s">
        <v>206</v>
      </c>
      <c r="M1098" s="1" t="s">
        <v>38</v>
      </c>
      <c r="N1098" t="s">
        <v>39</v>
      </c>
      <c r="O1098" t="s">
        <v>39</v>
      </c>
      <c r="P1098">
        <v>29731.8</v>
      </c>
      <c r="Q1098">
        <v>0</v>
      </c>
      <c r="R1098">
        <v>0.85413813570754082</v>
      </c>
      <c r="S1098">
        <v>0</v>
      </c>
      <c r="T1098" s="1" t="s">
        <v>194</v>
      </c>
      <c r="U1098">
        <v>0</v>
      </c>
      <c r="V1098">
        <v>0</v>
      </c>
      <c r="W1098">
        <v>0.94543361577378848</v>
      </c>
      <c r="X1098">
        <v>0</v>
      </c>
      <c r="Y1098" t="b">
        <v>1</v>
      </c>
      <c r="Z1098" t="b">
        <v>0</v>
      </c>
      <c r="AA1098" s="1" t="s">
        <v>66</v>
      </c>
      <c r="AB1098" s="1" t="s">
        <v>66</v>
      </c>
      <c r="AC1098" s="1" t="s">
        <v>73</v>
      </c>
      <c r="AD1098" t="s">
        <v>66</v>
      </c>
    </row>
    <row r="1099" spans="1:30" x14ac:dyDescent="0.25">
      <c r="A1099">
        <v>34</v>
      </c>
      <c r="B1099" s="1" t="s">
        <v>374</v>
      </c>
      <c r="C1099" s="1" t="s">
        <v>375</v>
      </c>
      <c r="D1099" s="1" t="s">
        <v>376</v>
      </c>
      <c r="E1099" s="1" t="s">
        <v>32</v>
      </c>
      <c r="F1099" s="1" t="s">
        <v>32</v>
      </c>
      <c r="G1099" s="1" t="s">
        <v>204</v>
      </c>
      <c r="H1099" s="1" t="s">
        <v>205</v>
      </c>
      <c r="I1099" s="1" t="s">
        <v>204</v>
      </c>
      <c r="J1099" s="1" t="s">
        <v>205</v>
      </c>
      <c r="K1099">
        <v>389</v>
      </c>
      <c r="L1099" s="1" t="s">
        <v>206</v>
      </c>
      <c r="M1099" s="1" t="s">
        <v>38</v>
      </c>
      <c r="N1099" t="s">
        <v>39</v>
      </c>
      <c r="O1099" t="s">
        <v>39</v>
      </c>
      <c r="P1099">
        <v>3756.09</v>
      </c>
      <c r="Q1099">
        <v>0</v>
      </c>
      <c r="R1099">
        <v>1.449142338494394</v>
      </c>
      <c r="S1099">
        <v>0</v>
      </c>
      <c r="T1099" s="1" t="s">
        <v>194</v>
      </c>
      <c r="U1099">
        <v>0</v>
      </c>
      <c r="V1099">
        <v>0</v>
      </c>
      <c r="W1099">
        <v>0.95640083295336664</v>
      </c>
      <c r="X1099">
        <v>0</v>
      </c>
      <c r="Y1099" t="b">
        <v>1</v>
      </c>
      <c r="Z1099" t="b">
        <v>0</v>
      </c>
      <c r="AA1099" s="1" t="s">
        <v>66</v>
      </c>
      <c r="AB1099" s="1" t="s">
        <v>66</v>
      </c>
      <c r="AC1099" s="1" t="s">
        <v>73</v>
      </c>
      <c r="AD1099" t="s">
        <v>66</v>
      </c>
    </row>
    <row r="1100" spans="1:30" x14ac:dyDescent="0.25">
      <c r="A1100">
        <v>34</v>
      </c>
      <c r="B1100" s="1" t="s">
        <v>374</v>
      </c>
      <c r="C1100" s="1" t="s">
        <v>377</v>
      </c>
      <c r="D1100" s="1" t="s">
        <v>105</v>
      </c>
      <c r="E1100" s="1" t="s">
        <v>32</v>
      </c>
      <c r="F1100" s="1" t="s">
        <v>32</v>
      </c>
      <c r="G1100" s="1" t="s">
        <v>204</v>
      </c>
      <c r="H1100" s="1" t="s">
        <v>205</v>
      </c>
      <c r="I1100" s="1" t="s">
        <v>204</v>
      </c>
      <c r="J1100" s="1" t="s">
        <v>205</v>
      </c>
      <c r="K1100">
        <v>389</v>
      </c>
      <c r="L1100" s="1" t="s">
        <v>206</v>
      </c>
      <c r="M1100" s="1" t="s">
        <v>38</v>
      </c>
      <c r="N1100" t="s">
        <v>39</v>
      </c>
      <c r="O1100" t="s">
        <v>39</v>
      </c>
      <c r="P1100">
        <v>13538.34</v>
      </c>
      <c r="Q1100">
        <v>0</v>
      </c>
      <c r="R1100">
        <v>1.4210537105613985</v>
      </c>
      <c r="S1100">
        <v>0</v>
      </c>
      <c r="T1100" s="1" t="s">
        <v>194</v>
      </c>
      <c r="U1100">
        <v>0</v>
      </c>
      <c r="V1100">
        <v>0</v>
      </c>
      <c r="W1100">
        <v>0.95839587616008814</v>
      </c>
      <c r="X1100">
        <v>0</v>
      </c>
      <c r="Y1100" t="b">
        <v>1</v>
      </c>
      <c r="Z1100" t="b">
        <v>0</v>
      </c>
      <c r="AA1100" s="1" t="s">
        <v>66</v>
      </c>
      <c r="AB1100" s="1" t="s">
        <v>66</v>
      </c>
      <c r="AC1100" s="1" t="s">
        <v>73</v>
      </c>
      <c r="AD1100" t="s">
        <v>66</v>
      </c>
    </row>
    <row r="1101" spans="1:30" x14ac:dyDescent="0.25">
      <c r="A1101">
        <v>35</v>
      </c>
      <c r="B1101" s="1" t="s">
        <v>97</v>
      </c>
      <c r="C1101" s="1" t="s">
        <v>98</v>
      </c>
      <c r="D1101" s="1" t="s">
        <v>44</v>
      </c>
      <c r="E1101" s="1" t="s">
        <v>32</v>
      </c>
      <c r="F1101" s="1" t="s">
        <v>32</v>
      </c>
      <c r="G1101" s="1" t="s">
        <v>204</v>
      </c>
      <c r="H1101" s="1" t="s">
        <v>205</v>
      </c>
      <c r="I1101" s="1" t="s">
        <v>204</v>
      </c>
      <c r="J1101" s="1" t="s">
        <v>205</v>
      </c>
      <c r="K1101">
        <v>389</v>
      </c>
      <c r="L1101" s="1" t="s">
        <v>206</v>
      </c>
      <c r="M1101" s="1" t="s">
        <v>38</v>
      </c>
      <c r="N1101" t="s">
        <v>39</v>
      </c>
      <c r="O1101" t="s">
        <v>39</v>
      </c>
      <c r="P1101">
        <v>31765.27</v>
      </c>
      <c r="Q1101">
        <v>0</v>
      </c>
      <c r="R1101">
        <v>0.61178098484848487</v>
      </c>
      <c r="S1101">
        <v>0</v>
      </c>
      <c r="T1101" s="1" t="s">
        <v>194</v>
      </c>
      <c r="U1101">
        <v>0</v>
      </c>
      <c r="V1101">
        <v>0</v>
      </c>
      <c r="W1101">
        <v>0.93733013234450313</v>
      </c>
      <c r="X1101">
        <v>0</v>
      </c>
      <c r="Y1101" t="b">
        <v>0</v>
      </c>
      <c r="Z1101" t="b">
        <v>1</v>
      </c>
      <c r="AA1101" s="1" t="s">
        <v>66</v>
      </c>
      <c r="AB1101" s="1" t="s">
        <v>66</v>
      </c>
      <c r="AC1101" s="1" t="s">
        <v>73</v>
      </c>
      <c r="AD1101" t="s">
        <v>66</v>
      </c>
    </row>
    <row r="1102" spans="1:30" x14ac:dyDescent="0.25">
      <c r="A1102">
        <v>35</v>
      </c>
      <c r="B1102" s="1" t="s">
        <v>97</v>
      </c>
      <c r="C1102" s="1" t="s">
        <v>378</v>
      </c>
      <c r="D1102" s="1" t="s">
        <v>379</v>
      </c>
      <c r="E1102" s="1" t="s">
        <v>32</v>
      </c>
      <c r="F1102" s="1" t="s">
        <v>32</v>
      </c>
      <c r="G1102" s="1" t="s">
        <v>204</v>
      </c>
      <c r="H1102" s="1" t="s">
        <v>205</v>
      </c>
      <c r="I1102" s="1" t="s">
        <v>204</v>
      </c>
      <c r="J1102" s="1" t="s">
        <v>205</v>
      </c>
      <c r="K1102">
        <v>389</v>
      </c>
      <c r="L1102" s="1" t="s">
        <v>206</v>
      </c>
      <c r="M1102" s="1" t="s">
        <v>38</v>
      </c>
      <c r="N1102" t="s">
        <v>39</v>
      </c>
      <c r="O1102" t="s">
        <v>39</v>
      </c>
      <c r="P1102">
        <v>6401.19</v>
      </c>
      <c r="Q1102">
        <v>0</v>
      </c>
      <c r="R1102">
        <v>0.61029060150375947</v>
      </c>
      <c r="S1102">
        <v>0</v>
      </c>
      <c r="T1102" s="1" t="s">
        <v>194</v>
      </c>
      <c r="U1102">
        <v>0</v>
      </c>
      <c r="V1102">
        <v>0</v>
      </c>
      <c r="W1102">
        <v>0.93774376719779795</v>
      </c>
      <c r="X1102">
        <v>0</v>
      </c>
      <c r="Y1102" t="b">
        <v>0</v>
      </c>
      <c r="Z1102" t="b">
        <v>1</v>
      </c>
      <c r="AA1102" s="1" t="s">
        <v>66</v>
      </c>
      <c r="AB1102" s="1" t="s">
        <v>66</v>
      </c>
      <c r="AC1102" s="1" t="s">
        <v>73</v>
      </c>
      <c r="AD1102" t="s">
        <v>66</v>
      </c>
    </row>
    <row r="1103" spans="1:30" x14ac:dyDescent="0.25">
      <c r="A1103">
        <v>35</v>
      </c>
      <c r="B1103" s="1" t="s">
        <v>97</v>
      </c>
      <c r="C1103" s="1" t="s">
        <v>380</v>
      </c>
      <c r="D1103" s="1" t="s">
        <v>71</v>
      </c>
      <c r="E1103" s="1" t="s">
        <v>32</v>
      </c>
      <c r="F1103" s="1" t="s">
        <v>32</v>
      </c>
      <c r="G1103" s="1" t="s">
        <v>204</v>
      </c>
      <c r="H1103" s="1" t="s">
        <v>205</v>
      </c>
      <c r="I1103" s="1" t="s">
        <v>204</v>
      </c>
      <c r="J1103" s="1" t="s">
        <v>205</v>
      </c>
      <c r="K1103">
        <v>389</v>
      </c>
      <c r="L1103" s="1" t="s">
        <v>206</v>
      </c>
      <c r="M1103" s="1" t="s">
        <v>38</v>
      </c>
      <c r="N1103" t="s">
        <v>39</v>
      </c>
      <c r="O1103" t="s">
        <v>39</v>
      </c>
      <c r="P1103">
        <v>63338.02</v>
      </c>
      <c r="Q1103">
        <v>0</v>
      </c>
      <c r="R1103">
        <v>0.60947064336372847</v>
      </c>
      <c r="S1103">
        <v>0</v>
      </c>
      <c r="T1103" s="1" t="s">
        <v>194</v>
      </c>
      <c r="U1103">
        <v>0</v>
      </c>
      <c r="V1103">
        <v>0</v>
      </c>
      <c r="W1103">
        <v>0.93783629482536257</v>
      </c>
      <c r="X1103">
        <v>0</v>
      </c>
      <c r="Y1103" t="b">
        <v>0</v>
      </c>
      <c r="Z1103" t="b">
        <v>1</v>
      </c>
      <c r="AA1103" s="1" t="s">
        <v>66</v>
      </c>
      <c r="AB1103" s="1" t="s">
        <v>66</v>
      </c>
      <c r="AC1103" s="1" t="s">
        <v>73</v>
      </c>
      <c r="AD1103" t="s">
        <v>66</v>
      </c>
    </row>
    <row r="1104" spans="1:30" x14ac:dyDescent="0.25">
      <c r="A1104">
        <v>35</v>
      </c>
      <c r="B1104" s="1" t="s">
        <v>97</v>
      </c>
      <c r="C1104" s="1" t="s">
        <v>381</v>
      </c>
      <c r="D1104" s="1" t="s">
        <v>105</v>
      </c>
      <c r="E1104" s="1" t="s">
        <v>32</v>
      </c>
      <c r="F1104" s="1" t="s">
        <v>32</v>
      </c>
      <c r="G1104" s="1" t="s">
        <v>204</v>
      </c>
      <c r="H1104" s="1" t="s">
        <v>205</v>
      </c>
      <c r="I1104" s="1" t="s">
        <v>204</v>
      </c>
      <c r="J1104" s="1" t="s">
        <v>205</v>
      </c>
      <c r="K1104">
        <v>389</v>
      </c>
      <c r="L1104" s="1" t="s">
        <v>206</v>
      </c>
      <c r="M1104" s="1" t="s">
        <v>38</v>
      </c>
      <c r="N1104" t="s">
        <v>39</v>
      </c>
      <c r="O1104" t="s">
        <v>39</v>
      </c>
      <c r="P1104">
        <v>19177.48</v>
      </c>
      <c r="Q1104">
        <v>0</v>
      </c>
      <c r="R1104">
        <v>0.61101110530168357</v>
      </c>
      <c r="S1104">
        <v>0</v>
      </c>
      <c r="T1104" s="1" t="s">
        <v>194</v>
      </c>
      <c r="U1104">
        <v>0</v>
      </c>
      <c r="V1104">
        <v>0</v>
      </c>
      <c r="W1104">
        <v>0.93768701684070688</v>
      </c>
      <c r="X1104">
        <v>0</v>
      </c>
      <c r="Y1104" t="b">
        <v>0</v>
      </c>
      <c r="Z1104" t="b">
        <v>1</v>
      </c>
      <c r="AA1104" s="1" t="s">
        <v>66</v>
      </c>
      <c r="AB1104" s="1" t="s">
        <v>66</v>
      </c>
      <c r="AC1104" s="1" t="s">
        <v>73</v>
      </c>
      <c r="AD1104" t="s">
        <v>66</v>
      </c>
    </row>
    <row r="1105" spans="1:30" x14ac:dyDescent="0.25">
      <c r="A1105">
        <v>36</v>
      </c>
      <c r="B1105" s="1" t="s">
        <v>128</v>
      </c>
      <c r="C1105" s="1" t="s">
        <v>140</v>
      </c>
      <c r="D1105" s="1" t="s">
        <v>141</v>
      </c>
      <c r="E1105" s="1" t="s">
        <v>32</v>
      </c>
      <c r="F1105" s="1" t="s">
        <v>32</v>
      </c>
      <c r="G1105" s="1" t="s">
        <v>204</v>
      </c>
      <c r="H1105" s="1" t="s">
        <v>205</v>
      </c>
      <c r="I1105" s="1" t="s">
        <v>204</v>
      </c>
      <c r="J1105" s="1" t="s">
        <v>205</v>
      </c>
      <c r="K1105">
        <v>389</v>
      </c>
      <c r="L1105" s="1" t="s">
        <v>206</v>
      </c>
      <c r="M1105" s="1" t="s">
        <v>38</v>
      </c>
      <c r="N1105" t="s">
        <v>39</v>
      </c>
      <c r="O1105" t="s">
        <v>39</v>
      </c>
      <c r="P1105">
        <v>8936.39</v>
      </c>
      <c r="Q1105">
        <v>0</v>
      </c>
      <c r="R1105">
        <v>0.61699555675238993</v>
      </c>
      <c r="S1105">
        <v>0</v>
      </c>
      <c r="T1105" s="1" t="s">
        <v>194</v>
      </c>
      <c r="U1105">
        <v>0</v>
      </c>
      <c r="V1105">
        <v>0</v>
      </c>
      <c r="W1105">
        <v>0.93616125644417425</v>
      </c>
      <c r="X1105">
        <v>0</v>
      </c>
      <c r="Y1105" t="b">
        <v>0</v>
      </c>
      <c r="Z1105" t="b">
        <v>0</v>
      </c>
      <c r="AA1105" s="1" t="s">
        <v>66</v>
      </c>
      <c r="AB1105" s="1" t="s">
        <v>66</v>
      </c>
      <c r="AC1105" s="1" t="s">
        <v>73</v>
      </c>
      <c r="AD1105" t="s">
        <v>66</v>
      </c>
    </row>
    <row r="1106" spans="1:30" x14ac:dyDescent="0.25">
      <c r="A1106">
        <v>36</v>
      </c>
      <c r="B1106" s="1" t="s">
        <v>128</v>
      </c>
      <c r="C1106" s="1" t="s">
        <v>382</v>
      </c>
      <c r="D1106" s="1" t="s">
        <v>329</v>
      </c>
      <c r="E1106" s="1" t="s">
        <v>32</v>
      </c>
      <c r="F1106" s="1" t="s">
        <v>32</v>
      </c>
      <c r="G1106" s="1" t="s">
        <v>204</v>
      </c>
      <c r="H1106" s="1" t="s">
        <v>205</v>
      </c>
      <c r="I1106" s="1" t="s">
        <v>204</v>
      </c>
      <c r="J1106" s="1" t="s">
        <v>205</v>
      </c>
      <c r="K1106">
        <v>389</v>
      </c>
      <c r="L1106" s="1" t="s">
        <v>206</v>
      </c>
      <c r="M1106" s="1" t="s">
        <v>38</v>
      </c>
      <c r="N1106" t="s">
        <v>39</v>
      </c>
      <c r="O1106" t="s">
        <v>39</v>
      </c>
      <c r="P1106">
        <v>6211.08</v>
      </c>
      <c r="Q1106">
        <v>0</v>
      </c>
      <c r="R1106">
        <v>0.62393232597184556</v>
      </c>
      <c r="S1106">
        <v>0</v>
      </c>
      <c r="T1106" s="1" t="s">
        <v>194</v>
      </c>
      <c r="U1106">
        <v>0</v>
      </c>
      <c r="V1106">
        <v>0</v>
      </c>
      <c r="W1106">
        <v>0.93637719669657682</v>
      </c>
      <c r="X1106">
        <v>0</v>
      </c>
      <c r="Y1106" t="b">
        <v>0</v>
      </c>
      <c r="Z1106" t="b">
        <v>0</v>
      </c>
      <c r="AA1106" s="1" t="s">
        <v>66</v>
      </c>
      <c r="AB1106" s="1" t="s">
        <v>66</v>
      </c>
      <c r="AC1106" s="1" t="s">
        <v>73</v>
      </c>
      <c r="AD1106" t="s">
        <v>66</v>
      </c>
    </row>
    <row r="1107" spans="1:30" x14ac:dyDescent="0.25">
      <c r="A1107">
        <v>36</v>
      </c>
      <c r="B1107" s="1" t="s">
        <v>128</v>
      </c>
      <c r="C1107" s="1" t="s">
        <v>129</v>
      </c>
      <c r="D1107" s="1" t="s">
        <v>130</v>
      </c>
      <c r="E1107" s="1" t="s">
        <v>32</v>
      </c>
      <c r="F1107" s="1" t="s">
        <v>32</v>
      </c>
      <c r="G1107" s="1" t="s">
        <v>204</v>
      </c>
      <c r="H1107" s="1" t="s">
        <v>205</v>
      </c>
      <c r="I1107" s="1" t="s">
        <v>204</v>
      </c>
      <c r="J1107" s="1" t="s">
        <v>205</v>
      </c>
      <c r="K1107">
        <v>389</v>
      </c>
      <c r="L1107" s="1" t="s">
        <v>206</v>
      </c>
      <c r="M1107" s="1" t="s">
        <v>38</v>
      </c>
      <c r="N1107" t="s">
        <v>39</v>
      </c>
      <c r="O1107" t="s">
        <v>39</v>
      </c>
      <c r="P1107">
        <v>4526.5600000000004</v>
      </c>
      <c r="Q1107">
        <v>0</v>
      </c>
      <c r="R1107">
        <v>0.62779656211235157</v>
      </c>
      <c r="S1107">
        <v>0</v>
      </c>
      <c r="T1107" s="1" t="s">
        <v>194</v>
      </c>
      <c r="U1107">
        <v>0</v>
      </c>
      <c r="V1107">
        <v>0</v>
      </c>
      <c r="W1107">
        <v>0.93468076749227269</v>
      </c>
      <c r="X1107">
        <v>0</v>
      </c>
      <c r="Y1107" t="b">
        <v>0</v>
      </c>
      <c r="Z1107" t="b">
        <v>0</v>
      </c>
      <c r="AA1107" s="1" t="s">
        <v>66</v>
      </c>
      <c r="AB1107" s="1" t="s">
        <v>66</v>
      </c>
      <c r="AC1107" s="1" t="s">
        <v>73</v>
      </c>
      <c r="AD1107" t="s">
        <v>66</v>
      </c>
    </row>
    <row r="1108" spans="1:30" x14ac:dyDescent="0.25">
      <c r="A1108">
        <v>36</v>
      </c>
      <c r="B1108" s="1" t="s">
        <v>128</v>
      </c>
      <c r="C1108" s="1" t="s">
        <v>383</v>
      </c>
      <c r="D1108" s="1" t="s">
        <v>105</v>
      </c>
      <c r="E1108" s="1" t="s">
        <v>32</v>
      </c>
      <c r="F1108" s="1" t="s">
        <v>32</v>
      </c>
      <c r="G1108" s="1" t="s">
        <v>204</v>
      </c>
      <c r="H1108" s="1" t="s">
        <v>205</v>
      </c>
      <c r="I1108" s="1" t="s">
        <v>204</v>
      </c>
      <c r="J1108" s="1" t="s">
        <v>205</v>
      </c>
      <c r="K1108">
        <v>389</v>
      </c>
      <c r="L1108" s="1" t="s">
        <v>206</v>
      </c>
      <c r="M1108" s="1" t="s">
        <v>38</v>
      </c>
      <c r="N1108" t="s">
        <v>39</v>
      </c>
      <c r="O1108" t="s">
        <v>39</v>
      </c>
      <c r="P1108">
        <v>44937.81</v>
      </c>
      <c r="Q1108">
        <v>0</v>
      </c>
      <c r="R1108">
        <v>0.61161841435877295</v>
      </c>
      <c r="S1108">
        <v>0</v>
      </c>
      <c r="T1108" s="1" t="s">
        <v>194</v>
      </c>
      <c r="U1108">
        <v>0</v>
      </c>
      <c r="V1108">
        <v>0</v>
      </c>
      <c r="W1108">
        <v>0.93742058575417186</v>
      </c>
      <c r="X1108">
        <v>0</v>
      </c>
      <c r="Y1108" t="b">
        <v>0</v>
      </c>
      <c r="Z1108" t="b">
        <v>0</v>
      </c>
      <c r="AA1108" s="1" t="s">
        <v>66</v>
      </c>
      <c r="AB1108" s="1" t="s">
        <v>66</v>
      </c>
      <c r="AC1108" s="1" t="s">
        <v>73</v>
      </c>
      <c r="AD1108" t="s">
        <v>66</v>
      </c>
    </row>
    <row r="1109" spans="1:30" x14ac:dyDescent="0.25">
      <c r="A1109">
        <v>37</v>
      </c>
      <c r="B1109" s="1" t="s">
        <v>384</v>
      </c>
      <c r="C1109" s="1" t="s">
        <v>385</v>
      </c>
      <c r="D1109" s="1" t="s">
        <v>242</v>
      </c>
      <c r="E1109" s="1" t="s">
        <v>32</v>
      </c>
      <c r="F1109" s="1" t="s">
        <v>32</v>
      </c>
      <c r="G1109" s="1" t="s">
        <v>204</v>
      </c>
      <c r="H1109" s="1" t="s">
        <v>205</v>
      </c>
      <c r="I1109" s="1" t="s">
        <v>204</v>
      </c>
      <c r="J1109" s="1" t="s">
        <v>205</v>
      </c>
      <c r="K1109">
        <v>389</v>
      </c>
      <c r="L1109" s="1" t="s">
        <v>206</v>
      </c>
      <c r="M1109" s="1" t="s">
        <v>38</v>
      </c>
      <c r="N1109" t="s">
        <v>39</v>
      </c>
      <c r="O1109" t="s">
        <v>39</v>
      </c>
      <c r="P1109">
        <v>32988.550000000003</v>
      </c>
      <c r="Q1109">
        <v>0</v>
      </c>
      <c r="R1109">
        <v>0.6915223100303951</v>
      </c>
      <c r="S1109">
        <v>0</v>
      </c>
      <c r="T1109" s="1" t="s">
        <v>194</v>
      </c>
      <c r="U1109">
        <v>0</v>
      </c>
      <c r="V1109">
        <v>1</v>
      </c>
      <c r="W1109">
        <v>0.94034258164674744</v>
      </c>
      <c r="X1109">
        <v>0</v>
      </c>
      <c r="Y1109" t="b">
        <v>0</v>
      </c>
      <c r="Z1109" t="b">
        <v>0</v>
      </c>
      <c r="AA1109" s="1" t="s">
        <v>66</v>
      </c>
      <c r="AB1109" s="1" t="s">
        <v>66</v>
      </c>
      <c r="AC1109" s="1" t="s">
        <v>42</v>
      </c>
      <c r="AD1109" t="s">
        <v>66</v>
      </c>
    </row>
    <row r="1110" spans="1:30" x14ac:dyDescent="0.25">
      <c r="A1110">
        <v>37</v>
      </c>
      <c r="B1110" s="1" t="s">
        <v>384</v>
      </c>
      <c r="C1110" s="1" t="s">
        <v>386</v>
      </c>
      <c r="D1110" s="1" t="s">
        <v>387</v>
      </c>
      <c r="E1110" s="1" t="s">
        <v>32</v>
      </c>
      <c r="F1110" s="1" t="s">
        <v>32</v>
      </c>
      <c r="G1110" s="1" t="s">
        <v>204</v>
      </c>
      <c r="H1110" s="1" t="s">
        <v>205</v>
      </c>
      <c r="I1110" s="1" t="s">
        <v>204</v>
      </c>
      <c r="J1110" s="1" t="s">
        <v>205</v>
      </c>
      <c r="K1110">
        <v>389</v>
      </c>
      <c r="L1110" s="1" t="s">
        <v>206</v>
      </c>
      <c r="M1110" s="1" t="s">
        <v>38</v>
      </c>
      <c r="N1110" t="s">
        <v>39</v>
      </c>
      <c r="O1110" t="s">
        <v>39</v>
      </c>
      <c r="P1110">
        <v>1147.08</v>
      </c>
      <c r="Q1110">
        <v>0</v>
      </c>
      <c r="R1110">
        <v>0.75154405594405604</v>
      </c>
      <c r="S1110">
        <v>0</v>
      </c>
      <c r="T1110" s="1" t="s">
        <v>194</v>
      </c>
      <c r="U1110">
        <v>0</v>
      </c>
      <c r="V1110">
        <v>1</v>
      </c>
      <c r="W1110">
        <v>0.94011277961343198</v>
      </c>
      <c r="X1110">
        <v>0</v>
      </c>
      <c r="Y1110" t="b">
        <v>0</v>
      </c>
      <c r="Z1110" t="b">
        <v>0</v>
      </c>
      <c r="AA1110" s="1" t="s">
        <v>66</v>
      </c>
      <c r="AB1110" s="1" t="s">
        <v>66</v>
      </c>
      <c r="AC1110" s="1" t="s">
        <v>42</v>
      </c>
      <c r="AD1110" t="s">
        <v>66</v>
      </c>
    </row>
    <row r="1111" spans="1:30" x14ac:dyDescent="0.25">
      <c r="A1111">
        <v>37</v>
      </c>
      <c r="B1111" s="1" t="s">
        <v>384</v>
      </c>
      <c r="C1111" s="1" t="s">
        <v>563</v>
      </c>
      <c r="D1111" s="1" t="s">
        <v>564</v>
      </c>
      <c r="E1111" s="1" t="s">
        <v>32</v>
      </c>
      <c r="F1111" s="1" t="s">
        <v>32</v>
      </c>
      <c r="G1111" s="1" t="s">
        <v>204</v>
      </c>
      <c r="H1111" s="1" t="s">
        <v>205</v>
      </c>
      <c r="I1111" s="1" t="s">
        <v>204</v>
      </c>
      <c r="J1111" s="1" t="s">
        <v>205</v>
      </c>
      <c r="K1111">
        <v>389</v>
      </c>
      <c r="L1111" s="1" t="s">
        <v>206</v>
      </c>
      <c r="M1111" s="1" t="s">
        <v>38</v>
      </c>
      <c r="N1111" t="s">
        <v>39</v>
      </c>
      <c r="O1111" t="s">
        <v>39</v>
      </c>
      <c r="P1111">
        <v>0</v>
      </c>
      <c r="Q1111">
        <v>0</v>
      </c>
      <c r="S1111">
        <v>0</v>
      </c>
      <c r="T1111" s="1" t="s">
        <v>194</v>
      </c>
      <c r="U1111">
        <v>0</v>
      </c>
      <c r="V1111">
        <v>1</v>
      </c>
      <c r="W1111">
        <v>1</v>
      </c>
      <c r="X1111">
        <v>0</v>
      </c>
      <c r="Y1111" t="b">
        <v>0</v>
      </c>
      <c r="Z1111" t="b">
        <v>0</v>
      </c>
      <c r="AA1111" s="1" t="s">
        <v>66</v>
      </c>
      <c r="AB1111" s="1" t="s">
        <v>66</v>
      </c>
      <c r="AC1111" s="1" t="s">
        <v>42</v>
      </c>
      <c r="AD1111" t="s">
        <v>66</v>
      </c>
    </row>
    <row r="1112" spans="1:30" x14ac:dyDescent="0.25">
      <c r="A1112">
        <v>37</v>
      </c>
      <c r="B1112" s="1" t="s">
        <v>384</v>
      </c>
      <c r="C1112" s="1" t="s">
        <v>565</v>
      </c>
      <c r="D1112" s="1" t="s">
        <v>303</v>
      </c>
      <c r="E1112" s="1" t="s">
        <v>32</v>
      </c>
      <c r="F1112" s="1" t="s">
        <v>32</v>
      </c>
      <c r="G1112" s="1" t="s">
        <v>204</v>
      </c>
      <c r="H1112" s="1" t="s">
        <v>205</v>
      </c>
      <c r="I1112" s="1" t="s">
        <v>204</v>
      </c>
      <c r="J1112" s="1" t="s">
        <v>205</v>
      </c>
      <c r="K1112">
        <v>389</v>
      </c>
      <c r="L1112" s="1" t="s">
        <v>206</v>
      </c>
      <c r="M1112" s="1" t="s">
        <v>38</v>
      </c>
      <c r="N1112" t="s">
        <v>39</v>
      </c>
      <c r="O1112" t="s">
        <v>39</v>
      </c>
      <c r="P1112">
        <v>5214</v>
      </c>
      <c r="Q1112">
        <v>0</v>
      </c>
      <c r="R1112">
        <v>8.0215384615384619E-2</v>
      </c>
      <c r="S1112">
        <v>0</v>
      </c>
      <c r="T1112" s="1" t="s">
        <v>194</v>
      </c>
      <c r="U1112">
        <v>0</v>
      </c>
      <c r="V1112">
        <v>1</v>
      </c>
      <c r="W1112">
        <v>1</v>
      </c>
      <c r="X1112">
        <v>0</v>
      </c>
      <c r="Y1112" t="b">
        <v>0</v>
      </c>
      <c r="Z1112" t="b">
        <v>0</v>
      </c>
      <c r="AA1112" s="1" t="s">
        <v>66</v>
      </c>
      <c r="AB1112" s="1" t="s">
        <v>66</v>
      </c>
      <c r="AC1112" s="1" t="s">
        <v>42</v>
      </c>
      <c r="AD1112" t="s">
        <v>66</v>
      </c>
    </row>
    <row r="1113" spans="1:30" x14ac:dyDescent="0.25">
      <c r="A1113">
        <v>37</v>
      </c>
      <c r="B1113" s="1" t="s">
        <v>384</v>
      </c>
      <c r="C1113" s="1" t="s">
        <v>388</v>
      </c>
      <c r="D1113" s="1" t="s">
        <v>101</v>
      </c>
      <c r="E1113" s="1" t="s">
        <v>32</v>
      </c>
      <c r="F1113" s="1" t="s">
        <v>32</v>
      </c>
      <c r="G1113" s="1" t="s">
        <v>204</v>
      </c>
      <c r="H1113" s="1" t="s">
        <v>205</v>
      </c>
      <c r="I1113" s="1" t="s">
        <v>204</v>
      </c>
      <c r="J1113" s="1" t="s">
        <v>205</v>
      </c>
      <c r="K1113">
        <v>389</v>
      </c>
      <c r="L1113" s="1" t="s">
        <v>206</v>
      </c>
      <c r="M1113" s="1" t="s">
        <v>38</v>
      </c>
      <c r="N1113" t="s">
        <v>39</v>
      </c>
      <c r="O1113" t="s">
        <v>39</v>
      </c>
      <c r="P1113">
        <v>38944.54</v>
      </c>
      <c r="Q1113">
        <v>0</v>
      </c>
      <c r="R1113">
        <v>0.69174982492276005</v>
      </c>
      <c r="S1113">
        <v>0</v>
      </c>
      <c r="T1113" s="1" t="s">
        <v>194</v>
      </c>
      <c r="U1113">
        <v>0</v>
      </c>
      <c r="V1113">
        <v>1</v>
      </c>
      <c r="W1113">
        <v>0.94034172309710606</v>
      </c>
      <c r="X1113">
        <v>0</v>
      </c>
      <c r="Y1113" t="b">
        <v>0</v>
      </c>
      <c r="Z1113" t="b">
        <v>0</v>
      </c>
      <c r="AA1113" s="1" t="s">
        <v>66</v>
      </c>
      <c r="AB1113" s="1" t="s">
        <v>66</v>
      </c>
      <c r="AC1113" s="1" t="s">
        <v>42</v>
      </c>
      <c r="AD1113" t="s">
        <v>66</v>
      </c>
    </row>
    <row r="1114" spans="1:30" x14ac:dyDescent="0.25">
      <c r="A1114">
        <v>38</v>
      </c>
      <c r="B1114" s="1" t="s">
        <v>389</v>
      </c>
      <c r="C1114" s="1" t="s">
        <v>390</v>
      </c>
      <c r="D1114" s="1" t="s">
        <v>105</v>
      </c>
      <c r="E1114" s="1" t="s">
        <v>32</v>
      </c>
      <c r="F1114" s="1" t="s">
        <v>32</v>
      </c>
      <c r="G1114" s="1" t="s">
        <v>204</v>
      </c>
      <c r="H1114" s="1" t="s">
        <v>205</v>
      </c>
      <c r="I1114" s="1" t="s">
        <v>204</v>
      </c>
      <c r="J1114" s="1" t="s">
        <v>205</v>
      </c>
      <c r="K1114">
        <v>389</v>
      </c>
      <c r="L1114" s="1" t="s">
        <v>206</v>
      </c>
      <c r="M1114" s="1" t="s">
        <v>38</v>
      </c>
      <c r="N1114" t="s">
        <v>39</v>
      </c>
      <c r="O1114" t="s">
        <v>39</v>
      </c>
      <c r="P1114">
        <v>24798.98</v>
      </c>
      <c r="Q1114">
        <v>0</v>
      </c>
      <c r="R1114">
        <v>0.772101308405169</v>
      </c>
      <c r="S1114">
        <v>0</v>
      </c>
      <c r="T1114" s="1" t="s">
        <v>194</v>
      </c>
      <c r="U1114">
        <v>0</v>
      </c>
      <c r="V1114">
        <v>0</v>
      </c>
      <c r="W1114">
        <v>0.94341557945786936</v>
      </c>
      <c r="X1114">
        <v>0</v>
      </c>
      <c r="Y1114" t="b">
        <v>1</v>
      </c>
      <c r="Z1114" t="b">
        <v>0</v>
      </c>
      <c r="AA1114" s="1" t="s">
        <v>66</v>
      </c>
      <c r="AB1114" s="1" t="s">
        <v>66</v>
      </c>
      <c r="AC1114" s="1" t="s">
        <v>73</v>
      </c>
      <c r="AD1114" t="s">
        <v>66</v>
      </c>
    </row>
    <row r="1115" spans="1:30" x14ac:dyDescent="0.25">
      <c r="A1115">
        <v>40</v>
      </c>
      <c r="B1115" s="1" t="s">
        <v>103</v>
      </c>
      <c r="C1115" s="1" t="s">
        <v>396</v>
      </c>
      <c r="D1115" s="1" t="s">
        <v>376</v>
      </c>
      <c r="E1115" s="1" t="s">
        <v>32</v>
      </c>
      <c r="F1115" s="1" t="s">
        <v>32</v>
      </c>
      <c r="G1115" s="1" t="s">
        <v>204</v>
      </c>
      <c r="H1115" s="1" t="s">
        <v>205</v>
      </c>
      <c r="I1115" s="1" t="s">
        <v>204</v>
      </c>
      <c r="J1115" s="1" t="s">
        <v>205</v>
      </c>
      <c r="K1115">
        <v>389</v>
      </c>
      <c r="L1115" s="1" t="s">
        <v>206</v>
      </c>
      <c r="M1115" s="1" t="s">
        <v>38</v>
      </c>
      <c r="N1115" t="s">
        <v>39</v>
      </c>
      <c r="O1115" t="s">
        <v>39</v>
      </c>
      <c r="P1115">
        <v>59391.43</v>
      </c>
      <c r="Q1115">
        <v>0</v>
      </c>
      <c r="R1115">
        <v>0.85250058076715296</v>
      </c>
      <c r="S1115">
        <v>0</v>
      </c>
      <c r="T1115" s="1" t="s">
        <v>194</v>
      </c>
      <c r="U1115">
        <v>0</v>
      </c>
      <c r="V1115">
        <v>0</v>
      </c>
      <c r="W1115">
        <v>0.94568353347031342</v>
      </c>
      <c r="X1115">
        <v>0</v>
      </c>
      <c r="Y1115" t="b">
        <v>0</v>
      </c>
      <c r="Z1115" t="b">
        <v>0</v>
      </c>
      <c r="AA1115" s="1" t="s">
        <v>66</v>
      </c>
      <c r="AB1115" s="1" t="s">
        <v>66</v>
      </c>
      <c r="AC1115" s="1" t="s">
        <v>73</v>
      </c>
      <c r="AD1115" t="s">
        <v>66</v>
      </c>
    </row>
    <row r="1116" spans="1:30" x14ac:dyDescent="0.25">
      <c r="A1116">
        <v>40</v>
      </c>
      <c r="B1116" s="1" t="s">
        <v>103</v>
      </c>
      <c r="C1116" s="1" t="s">
        <v>104</v>
      </c>
      <c r="D1116" s="1" t="s">
        <v>105</v>
      </c>
      <c r="E1116" s="1" t="s">
        <v>32</v>
      </c>
      <c r="F1116" s="1" t="s">
        <v>32</v>
      </c>
      <c r="G1116" s="1" t="s">
        <v>204</v>
      </c>
      <c r="H1116" s="1" t="s">
        <v>205</v>
      </c>
      <c r="I1116" s="1" t="s">
        <v>204</v>
      </c>
      <c r="J1116" s="1" t="s">
        <v>205</v>
      </c>
      <c r="K1116">
        <v>389</v>
      </c>
      <c r="L1116" s="1" t="s">
        <v>206</v>
      </c>
      <c r="M1116" s="1" t="s">
        <v>38</v>
      </c>
      <c r="N1116" t="s">
        <v>39</v>
      </c>
      <c r="O1116" t="s">
        <v>39</v>
      </c>
      <c r="P1116">
        <v>28830.19</v>
      </c>
      <c r="Q1116">
        <v>0</v>
      </c>
      <c r="R1116">
        <v>0.85120110737041266</v>
      </c>
      <c r="S1116">
        <v>0</v>
      </c>
      <c r="T1116" s="1" t="s">
        <v>194</v>
      </c>
      <c r="U1116">
        <v>0</v>
      </c>
      <c r="V1116">
        <v>0</v>
      </c>
      <c r="W1116">
        <v>0.94589234117963028</v>
      </c>
      <c r="X1116">
        <v>0</v>
      </c>
      <c r="Y1116" t="b">
        <v>0</v>
      </c>
      <c r="Z1116" t="b">
        <v>0</v>
      </c>
      <c r="AA1116" s="1" t="s">
        <v>66</v>
      </c>
      <c r="AB1116" s="1" t="s">
        <v>66</v>
      </c>
      <c r="AC1116" s="1" t="s">
        <v>73</v>
      </c>
      <c r="AD1116" t="s">
        <v>66</v>
      </c>
    </row>
    <row r="1117" spans="1:30" x14ac:dyDescent="0.25">
      <c r="A1117">
        <v>41</v>
      </c>
      <c r="B1117" s="1" t="s">
        <v>397</v>
      </c>
      <c r="C1117" s="1" t="s">
        <v>398</v>
      </c>
      <c r="D1117" s="1" t="s">
        <v>399</v>
      </c>
      <c r="E1117" s="1" t="s">
        <v>32</v>
      </c>
      <c r="F1117" s="1" t="s">
        <v>32</v>
      </c>
      <c r="G1117" s="1" t="s">
        <v>204</v>
      </c>
      <c r="H1117" s="1" t="s">
        <v>205</v>
      </c>
      <c r="I1117" s="1" t="s">
        <v>204</v>
      </c>
      <c r="J1117" s="1" t="s">
        <v>205</v>
      </c>
      <c r="K1117">
        <v>389</v>
      </c>
      <c r="L1117" s="1" t="s">
        <v>206</v>
      </c>
      <c r="M1117" s="1" t="s">
        <v>38</v>
      </c>
      <c r="N1117" t="s">
        <v>39</v>
      </c>
      <c r="O1117" t="s">
        <v>39</v>
      </c>
      <c r="P1117">
        <v>112301.46</v>
      </c>
      <c r="Q1117">
        <v>0</v>
      </c>
      <c r="R1117">
        <v>0.60878675714285713</v>
      </c>
      <c r="S1117">
        <v>0</v>
      </c>
      <c r="T1117" s="1" t="s">
        <v>194</v>
      </c>
      <c r="U1117">
        <v>1</v>
      </c>
      <c r="V1117">
        <v>1</v>
      </c>
      <c r="W1117">
        <v>0.93784135805692725</v>
      </c>
      <c r="X1117">
        <v>0</v>
      </c>
      <c r="Y1117" t="b">
        <v>0</v>
      </c>
      <c r="Z1117" t="b">
        <v>1</v>
      </c>
      <c r="AA1117" s="1" t="s">
        <v>66</v>
      </c>
      <c r="AB1117" s="1" t="s">
        <v>66</v>
      </c>
      <c r="AC1117" s="1" t="s">
        <v>42</v>
      </c>
      <c r="AD1117" t="s">
        <v>850</v>
      </c>
    </row>
    <row r="1118" spans="1:30" x14ac:dyDescent="0.25">
      <c r="A1118">
        <v>41</v>
      </c>
      <c r="B1118" s="1" t="s">
        <v>397</v>
      </c>
      <c r="C1118" s="1" t="s">
        <v>400</v>
      </c>
      <c r="D1118" s="1" t="s">
        <v>303</v>
      </c>
      <c r="E1118" s="1" t="s">
        <v>32</v>
      </c>
      <c r="F1118" s="1" t="s">
        <v>32</v>
      </c>
      <c r="G1118" s="1" t="s">
        <v>204</v>
      </c>
      <c r="H1118" s="1" t="s">
        <v>205</v>
      </c>
      <c r="I1118" s="1" t="s">
        <v>204</v>
      </c>
      <c r="J1118" s="1" t="s">
        <v>205</v>
      </c>
      <c r="K1118">
        <v>389</v>
      </c>
      <c r="L1118" s="1" t="s">
        <v>206</v>
      </c>
      <c r="M1118" s="1" t="s">
        <v>38</v>
      </c>
      <c r="N1118" t="s">
        <v>39</v>
      </c>
      <c r="O1118" t="s">
        <v>39</v>
      </c>
      <c r="P1118">
        <v>5214</v>
      </c>
      <c r="Q1118">
        <v>0</v>
      </c>
      <c r="R1118">
        <v>0.62021538461538461</v>
      </c>
      <c r="S1118">
        <v>0</v>
      </c>
      <c r="T1118" s="1" t="s">
        <v>194</v>
      </c>
      <c r="U1118">
        <v>1</v>
      </c>
      <c r="V1118">
        <v>1</v>
      </c>
      <c r="W1118">
        <v>0.93827981085135881</v>
      </c>
      <c r="X1118">
        <v>0</v>
      </c>
      <c r="Y1118" t="b">
        <v>0</v>
      </c>
      <c r="Z1118" t="b">
        <v>1</v>
      </c>
      <c r="AA1118" s="1" t="s">
        <v>66</v>
      </c>
      <c r="AB1118" s="1" t="s">
        <v>66</v>
      </c>
      <c r="AC1118" s="1" t="s">
        <v>42</v>
      </c>
      <c r="AD1118" t="s">
        <v>850</v>
      </c>
    </row>
    <row r="1119" spans="1:30" x14ac:dyDescent="0.25">
      <c r="A1119">
        <v>41</v>
      </c>
      <c r="B1119" s="1" t="s">
        <v>397</v>
      </c>
      <c r="C1119" s="1" t="s">
        <v>401</v>
      </c>
      <c r="D1119" s="1" t="s">
        <v>101</v>
      </c>
      <c r="E1119" s="1" t="s">
        <v>32</v>
      </c>
      <c r="F1119" s="1" t="s">
        <v>32</v>
      </c>
      <c r="G1119" s="1" t="s">
        <v>204</v>
      </c>
      <c r="H1119" s="1" t="s">
        <v>205</v>
      </c>
      <c r="I1119" s="1" t="s">
        <v>204</v>
      </c>
      <c r="J1119" s="1" t="s">
        <v>205</v>
      </c>
      <c r="K1119">
        <v>389</v>
      </c>
      <c r="L1119" s="1" t="s">
        <v>206</v>
      </c>
      <c r="M1119" s="1" t="s">
        <v>38</v>
      </c>
      <c r="N1119" t="s">
        <v>39</v>
      </c>
      <c r="O1119" t="s">
        <v>39</v>
      </c>
      <c r="P1119">
        <v>229014.75</v>
      </c>
      <c r="Q1119">
        <v>0</v>
      </c>
      <c r="R1119">
        <v>0.60890183887915938</v>
      </c>
      <c r="S1119">
        <v>0</v>
      </c>
      <c r="T1119" s="1" t="s">
        <v>194</v>
      </c>
      <c r="U1119">
        <v>1</v>
      </c>
      <c r="V1119">
        <v>1</v>
      </c>
      <c r="W1119">
        <v>0.93784580414821017</v>
      </c>
      <c r="X1119">
        <v>0</v>
      </c>
      <c r="Y1119" t="b">
        <v>0</v>
      </c>
      <c r="Z1119" t="b">
        <v>1</v>
      </c>
      <c r="AA1119" s="1" t="s">
        <v>66</v>
      </c>
      <c r="AB1119" s="1" t="s">
        <v>66</v>
      </c>
      <c r="AC1119" s="1" t="s">
        <v>42</v>
      </c>
      <c r="AD1119" t="s">
        <v>850</v>
      </c>
    </row>
    <row r="1120" spans="1:30" x14ac:dyDescent="0.25">
      <c r="A1120">
        <v>1</v>
      </c>
      <c r="B1120" s="1" t="s">
        <v>184</v>
      </c>
      <c r="C1120" s="1" t="s">
        <v>185</v>
      </c>
      <c r="D1120" s="1" t="s">
        <v>186</v>
      </c>
      <c r="E1120" s="1" t="s">
        <v>550</v>
      </c>
      <c r="F1120" s="1" t="s">
        <v>551</v>
      </c>
      <c r="G1120" s="1" t="s">
        <v>201</v>
      </c>
      <c r="H1120" s="1" t="s">
        <v>202</v>
      </c>
      <c r="I1120" s="1" t="s">
        <v>35</v>
      </c>
      <c r="J1120" s="1" t="s">
        <v>36</v>
      </c>
      <c r="K1120">
        <v>43</v>
      </c>
      <c r="L1120" s="1" t="s">
        <v>510</v>
      </c>
      <c r="M1120" s="1" t="s">
        <v>38</v>
      </c>
      <c r="N1120" t="s">
        <v>39</v>
      </c>
      <c r="O1120" t="s">
        <v>39</v>
      </c>
      <c r="P1120">
        <v>5250</v>
      </c>
      <c r="Q1120">
        <v>8452.6719472616642</v>
      </c>
      <c r="R1120">
        <v>0.61003275185936445</v>
      </c>
      <c r="S1120">
        <v>8452.6719472616642</v>
      </c>
      <c r="T1120" s="1" t="s">
        <v>40</v>
      </c>
      <c r="U1120">
        <v>1</v>
      </c>
      <c r="V1120">
        <v>1</v>
      </c>
      <c r="W1120">
        <v>0.93784746730361035</v>
      </c>
      <c r="X1120">
        <v>7927.3169776876284</v>
      </c>
      <c r="Y1120" t="b">
        <v>0</v>
      </c>
      <c r="Z1120" t="b">
        <v>0</v>
      </c>
      <c r="AA1120" s="1" t="s">
        <v>54</v>
      </c>
      <c r="AB1120" s="1" t="s">
        <v>483</v>
      </c>
      <c r="AC1120" s="1" t="s">
        <v>42</v>
      </c>
      <c r="AD1120" t="s">
        <v>850</v>
      </c>
    </row>
    <row r="1121" spans="1:30" x14ac:dyDescent="0.25">
      <c r="A1121">
        <v>1</v>
      </c>
      <c r="B1121" s="1" t="s">
        <v>184</v>
      </c>
      <c r="C1121" s="1" t="s">
        <v>185</v>
      </c>
      <c r="D1121" s="1" t="s">
        <v>186</v>
      </c>
      <c r="E1121" s="1" t="s">
        <v>550</v>
      </c>
      <c r="F1121" s="1" t="s">
        <v>551</v>
      </c>
      <c r="G1121" s="1" t="s">
        <v>201</v>
      </c>
      <c r="H1121" s="1" t="s">
        <v>202</v>
      </c>
      <c r="I1121" s="1" t="s">
        <v>35</v>
      </c>
      <c r="J1121" s="1" t="s">
        <v>36</v>
      </c>
      <c r="K1121">
        <v>44</v>
      </c>
      <c r="L1121" s="1" t="s">
        <v>517</v>
      </c>
      <c r="M1121" s="1" t="s">
        <v>38</v>
      </c>
      <c r="N1121" t="s">
        <v>39</v>
      </c>
      <c r="O1121" t="s">
        <v>39</v>
      </c>
      <c r="P1121">
        <v>15000</v>
      </c>
      <c r="Q1121">
        <v>24150.491277890465</v>
      </c>
      <c r="R1121">
        <v>0.61003275185936445</v>
      </c>
      <c r="S1121">
        <v>24150.491277890465</v>
      </c>
      <c r="T1121" s="1" t="s">
        <v>40</v>
      </c>
      <c r="U1121">
        <v>1</v>
      </c>
      <c r="V1121">
        <v>1</v>
      </c>
      <c r="W1121">
        <v>0.93784746730361035</v>
      </c>
      <c r="X1121">
        <v>22649.477079107506</v>
      </c>
      <c r="Y1121" t="b">
        <v>0</v>
      </c>
      <c r="Z1121" t="b">
        <v>0</v>
      </c>
      <c r="AA1121" s="1" t="s">
        <v>54</v>
      </c>
      <c r="AB1121" s="1" t="s">
        <v>483</v>
      </c>
      <c r="AC1121" s="1" t="s">
        <v>42</v>
      </c>
      <c r="AD1121" t="s">
        <v>850</v>
      </c>
    </row>
    <row r="1122" spans="1:30" x14ac:dyDescent="0.25">
      <c r="A1122">
        <v>1</v>
      </c>
      <c r="B1122" s="1" t="s">
        <v>184</v>
      </c>
      <c r="C1122" s="1" t="s">
        <v>185</v>
      </c>
      <c r="D1122" s="1" t="s">
        <v>186</v>
      </c>
      <c r="E1122" s="1" t="s">
        <v>550</v>
      </c>
      <c r="F1122" s="1" t="s">
        <v>551</v>
      </c>
      <c r="G1122" s="1" t="s">
        <v>204</v>
      </c>
      <c r="H1122" s="1" t="s">
        <v>205</v>
      </c>
      <c r="I1122" s="1" t="s">
        <v>191</v>
      </c>
      <c r="J1122" s="1" t="s">
        <v>192</v>
      </c>
      <c r="K1122">
        <v>99</v>
      </c>
      <c r="L1122" s="1" t="s">
        <v>205</v>
      </c>
      <c r="M1122" s="1" t="s">
        <v>38</v>
      </c>
      <c r="N1122" t="s">
        <v>39</v>
      </c>
      <c r="O1122" t="s">
        <v>39</v>
      </c>
      <c r="P1122">
        <v>46500</v>
      </c>
      <c r="Q1122">
        <v>74866.522961460447</v>
      </c>
      <c r="R1122">
        <v>0.61003275185936445</v>
      </c>
      <c r="S1122">
        <v>0</v>
      </c>
      <c r="T1122" s="1" t="s">
        <v>194</v>
      </c>
      <c r="U1122">
        <v>1</v>
      </c>
      <c r="V1122">
        <v>1</v>
      </c>
      <c r="W1122">
        <v>0.93784746730361035</v>
      </c>
      <c r="X1122">
        <v>0</v>
      </c>
      <c r="Y1122" t="b">
        <v>0</v>
      </c>
      <c r="Z1122" t="b">
        <v>0</v>
      </c>
      <c r="AA1122" s="1" t="s">
        <v>54</v>
      </c>
      <c r="AB1122" s="1" t="s">
        <v>483</v>
      </c>
      <c r="AC1122" s="1" t="s">
        <v>42</v>
      </c>
      <c r="AD1122" t="s">
        <v>850</v>
      </c>
    </row>
    <row r="1123" spans="1:30" x14ac:dyDescent="0.25">
      <c r="A1123">
        <v>1</v>
      </c>
      <c r="B1123" s="1" t="s">
        <v>184</v>
      </c>
      <c r="C1123" s="1" t="s">
        <v>185</v>
      </c>
      <c r="D1123" s="1" t="s">
        <v>186</v>
      </c>
      <c r="E1123" s="1" t="s">
        <v>550</v>
      </c>
      <c r="F1123" s="1" t="s">
        <v>551</v>
      </c>
      <c r="G1123" s="1" t="s">
        <v>204</v>
      </c>
      <c r="H1123" s="1" t="s">
        <v>205</v>
      </c>
      <c r="I1123" s="1" t="s">
        <v>204</v>
      </c>
      <c r="J1123" s="1" t="s">
        <v>205</v>
      </c>
      <c r="K1123">
        <v>389</v>
      </c>
      <c r="L1123" s="1" t="s">
        <v>206</v>
      </c>
      <c r="M1123" s="1" t="s">
        <v>38</v>
      </c>
      <c r="N1123" t="s">
        <v>39</v>
      </c>
      <c r="O1123" t="s">
        <v>39</v>
      </c>
      <c r="P1123">
        <v>29659.61</v>
      </c>
      <c r="Q1123">
        <v>47752.943507375523</v>
      </c>
      <c r="R1123">
        <v>0.61003275185936445</v>
      </c>
      <c r="S1123">
        <v>0</v>
      </c>
      <c r="T1123" s="1" t="s">
        <v>194</v>
      </c>
      <c r="U1123">
        <v>1</v>
      </c>
      <c r="V1123">
        <v>1</v>
      </c>
      <c r="W1123">
        <v>0.93784746730361035</v>
      </c>
      <c r="X1123">
        <v>0</v>
      </c>
      <c r="Y1123" t="b">
        <v>0</v>
      </c>
      <c r="Z1123" t="b">
        <v>0</v>
      </c>
      <c r="AA1123" s="1" t="s">
        <v>54</v>
      </c>
      <c r="AB1123" s="1" t="s">
        <v>483</v>
      </c>
      <c r="AC1123" s="1" t="s">
        <v>42</v>
      </c>
      <c r="AD1123" t="s">
        <v>850</v>
      </c>
    </row>
    <row r="1124" spans="1:30" x14ac:dyDescent="0.25">
      <c r="A1124">
        <v>1</v>
      </c>
      <c r="B1124" s="1" t="s">
        <v>184</v>
      </c>
      <c r="C1124" s="1" t="s">
        <v>185</v>
      </c>
      <c r="D1124" s="1" t="s">
        <v>186</v>
      </c>
      <c r="E1124" s="1" t="s">
        <v>550</v>
      </c>
      <c r="F1124" s="1" t="s">
        <v>551</v>
      </c>
      <c r="G1124" s="1" t="s">
        <v>207</v>
      </c>
      <c r="H1124" s="1" t="s">
        <v>208</v>
      </c>
      <c r="I1124" s="1" t="s">
        <v>191</v>
      </c>
      <c r="J1124" s="1" t="s">
        <v>192</v>
      </c>
      <c r="K1124">
        <v>98</v>
      </c>
      <c r="L1124" s="1" t="s">
        <v>209</v>
      </c>
      <c r="M1124" s="1" t="s">
        <v>38</v>
      </c>
      <c r="N1124" t="s">
        <v>39</v>
      </c>
      <c r="O1124" t="s">
        <v>39</v>
      </c>
      <c r="P1124">
        <v>55500</v>
      </c>
      <c r="Q1124">
        <v>89356.817728194728</v>
      </c>
      <c r="R1124">
        <v>0.61003275185936445</v>
      </c>
      <c r="S1124">
        <v>0</v>
      </c>
      <c r="T1124" s="1" t="s">
        <v>194</v>
      </c>
      <c r="U1124">
        <v>1</v>
      </c>
      <c r="V1124">
        <v>1</v>
      </c>
      <c r="W1124">
        <v>0.93784746730361035</v>
      </c>
      <c r="X1124">
        <v>0</v>
      </c>
      <c r="Y1124" t="b">
        <v>0</v>
      </c>
      <c r="Z1124" t="b">
        <v>0</v>
      </c>
      <c r="AA1124" s="1" t="s">
        <v>54</v>
      </c>
      <c r="AB1124" s="1" t="s">
        <v>483</v>
      </c>
      <c r="AC1124" s="1" t="s">
        <v>42</v>
      </c>
      <c r="AD1124" t="s">
        <v>850</v>
      </c>
    </row>
    <row r="1125" spans="1:30" x14ac:dyDescent="0.25">
      <c r="A1125">
        <v>1</v>
      </c>
      <c r="B1125" s="1" t="s">
        <v>184</v>
      </c>
      <c r="C1125" s="1" t="s">
        <v>185</v>
      </c>
      <c r="D1125" s="1" t="s">
        <v>186</v>
      </c>
      <c r="E1125" s="1" t="s">
        <v>550</v>
      </c>
      <c r="F1125" s="1" t="s">
        <v>551</v>
      </c>
      <c r="G1125" s="1" t="s">
        <v>513</v>
      </c>
      <c r="H1125" s="1" t="s">
        <v>514</v>
      </c>
      <c r="I1125" s="1" t="s">
        <v>160</v>
      </c>
      <c r="J1125" s="1" t="s">
        <v>161</v>
      </c>
      <c r="K1125">
        <v>39</v>
      </c>
      <c r="L1125" s="1" t="s">
        <v>566</v>
      </c>
      <c r="M1125" s="1" t="s">
        <v>38</v>
      </c>
      <c r="N1125" t="s">
        <v>39</v>
      </c>
      <c r="O1125" t="s">
        <v>39</v>
      </c>
      <c r="P1125">
        <v>75000</v>
      </c>
      <c r="Q1125">
        <v>120752.45638945233</v>
      </c>
      <c r="R1125">
        <v>0.61003275185936445</v>
      </c>
      <c r="S1125">
        <v>120752.45638945233</v>
      </c>
      <c r="T1125" s="1" t="s">
        <v>40</v>
      </c>
      <c r="U1125">
        <v>1</v>
      </c>
      <c r="V1125">
        <v>1</v>
      </c>
      <c r="W1125">
        <v>0.93784746730361035</v>
      </c>
      <c r="X1125">
        <v>113247.38539553752</v>
      </c>
      <c r="Y1125" t="b">
        <v>0</v>
      </c>
      <c r="Z1125" t="b">
        <v>0</v>
      </c>
      <c r="AA1125" s="1" t="s">
        <v>54</v>
      </c>
      <c r="AB1125" s="1" t="s">
        <v>483</v>
      </c>
      <c r="AC1125" s="1" t="s">
        <v>42</v>
      </c>
      <c r="AD1125" t="s">
        <v>850</v>
      </c>
    </row>
    <row r="1126" spans="1:30" x14ac:dyDescent="0.25">
      <c r="A1126">
        <v>1</v>
      </c>
      <c r="B1126" s="1" t="s">
        <v>184</v>
      </c>
      <c r="C1126" s="1" t="s">
        <v>185</v>
      </c>
      <c r="D1126" s="1" t="s">
        <v>186</v>
      </c>
      <c r="E1126" s="1" t="s">
        <v>550</v>
      </c>
      <c r="F1126" s="1" t="s">
        <v>551</v>
      </c>
      <c r="G1126" s="1" t="s">
        <v>210</v>
      </c>
      <c r="H1126" s="1" t="s">
        <v>211</v>
      </c>
      <c r="I1126" s="1" t="s">
        <v>191</v>
      </c>
      <c r="J1126" s="1" t="s">
        <v>192</v>
      </c>
      <c r="K1126">
        <v>100</v>
      </c>
      <c r="L1126" s="1" t="s">
        <v>212</v>
      </c>
      <c r="M1126" s="1" t="s">
        <v>38</v>
      </c>
      <c r="N1126" t="s">
        <v>39</v>
      </c>
      <c r="O1126" t="s">
        <v>39</v>
      </c>
      <c r="P1126">
        <v>2700</v>
      </c>
      <c r="Q1126">
        <v>4347.0884300202842</v>
      </c>
      <c r="R1126">
        <v>0.61003275185936445</v>
      </c>
      <c r="S1126">
        <v>0</v>
      </c>
      <c r="T1126" s="1" t="s">
        <v>194</v>
      </c>
      <c r="U1126">
        <v>1</v>
      </c>
      <c r="V1126">
        <v>1</v>
      </c>
      <c r="W1126">
        <v>0.93784746730361035</v>
      </c>
      <c r="X1126">
        <v>0</v>
      </c>
      <c r="Y1126" t="b">
        <v>0</v>
      </c>
      <c r="Z1126" t="b">
        <v>0</v>
      </c>
      <c r="AA1126" s="1" t="s">
        <v>54</v>
      </c>
      <c r="AB1126" s="1" t="s">
        <v>483</v>
      </c>
      <c r="AC1126" s="1" t="s">
        <v>42</v>
      </c>
      <c r="AD1126" t="s">
        <v>850</v>
      </c>
    </row>
    <row r="1127" spans="1:30" x14ac:dyDescent="0.25">
      <c r="A1127">
        <v>1</v>
      </c>
      <c r="B1127" s="1" t="s">
        <v>184</v>
      </c>
      <c r="C1127" s="1" t="s">
        <v>185</v>
      </c>
      <c r="D1127" s="1" t="s">
        <v>186</v>
      </c>
      <c r="E1127" s="1" t="s">
        <v>550</v>
      </c>
      <c r="F1127" s="1" t="s">
        <v>551</v>
      </c>
      <c r="G1127" s="1" t="s">
        <v>494</v>
      </c>
      <c r="H1127" s="1" t="s">
        <v>495</v>
      </c>
      <c r="I1127" s="1" t="s">
        <v>91</v>
      </c>
      <c r="J1127" s="1" t="s">
        <v>92</v>
      </c>
      <c r="K1127">
        <v>19</v>
      </c>
      <c r="L1127" s="1" t="s">
        <v>496</v>
      </c>
      <c r="M1127" s="1" t="s">
        <v>38</v>
      </c>
      <c r="N1127" t="s">
        <v>39</v>
      </c>
      <c r="O1127" t="s">
        <v>39</v>
      </c>
      <c r="P1127">
        <v>7050</v>
      </c>
      <c r="Q1127">
        <v>11350.73090060852</v>
      </c>
      <c r="R1127">
        <v>0.61003275185936445</v>
      </c>
      <c r="S1127">
        <v>11350.73090060852</v>
      </c>
      <c r="T1127" s="1" t="s">
        <v>40</v>
      </c>
      <c r="U1127">
        <v>1</v>
      </c>
      <c r="V1127">
        <v>1</v>
      </c>
      <c r="W1127">
        <v>0.93784746730361035</v>
      </c>
      <c r="X1127">
        <v>10645.254227180529</v>
      </c>
      <c r="Y1127" t="b">
        <v>0</v>
      </c>
      <c r="Z1127" t="b">
        <v>0</v>
      </c>
      <c r="AA1127" s="1" t="s">
        <v>54</v>
      </c>
      <c r="AB1127" s="1" t="s">
        <v>483</v>
      </c>
      <c r="AC1127" s="1" t="s">
        <v>42</v>
      </c>
      <c r="AD1127" t="s">
        <v>850</v>
      </c>
    </row>
    <row r="1128" spans="1:30" x14ac:dyDescent="0.25">
      <c r="A1128">
        <v>1</v>
      </c>
      <c r="B1128" s="1" t="s">
        <v>184</v>
      </c>
      <c r="C1128" s="1" t="s">
        <v>185</v>
      </c>
      <c r="D1128" s="1" t="s">
        <v>186</v>
      </c>
      <c r="E1128" s="1" t="s">
        <v>550</v>
      </c>
      <c r="F1128" s="1" t="s">
        <v>551</v>
      </c>
      <c r="G1128" s="1" t="s">
        <v>412</v>
      </c>
      <c r="H1128" s="1" t="s">
        <v>413</v>
      </c>
      <c r="I1128" s="1" t="s">
        <v>106</v>
      </c>
      <c r="J1128" s="1" t="s">
        <v>107</v>
      </c>
      <c r="K1128">
        <v>46</v>
      </c>
      <c r="L1128" s="1" t="s">
        <v>567</v>
      </c>
      <c r="M1128" s="1" t="s">
        <v>38</v>
      </c>
      <c r="N1128" t="s">
        <v>39</v>
      </c>
      <c r="O1128" t="s">
        <v>39</v>
      </c>
      <c r="P1128">
        <v>1500</v>
      </c>
      <c r="Q1128">
        <v>2415.0491277890469</v>
      </c>
      <c r="R1128">
        <v>0.61003275185936445</v>
      </c>
      <c r="S1128">
        <v>2415.0491277890469</v>
      </c>
      <c r="T1128" s="1" t="s">
        <v>40</v>
      </c>
      <c r="U1128">
        <v>1</v>
      </c>
      <c r="V1128">
        <v>1</v>
      </c>
      <c r="W1128">
        <v>0.93784746730361035</v>
      </c>
      <c r="X1128">
        <v>2264.947707910751</v>
      </c>
      <c r="Y1128" t="b">
        <v>0</v>
      </c>
      <c r="Z1128" t="b">
        <v>0</v>
      </c>
      <c r="AA1128" s="1" t="s">
        <v>54</v>
      </c>
      <c r="AB1128" s="1" t="s">
        <v>483</v>
      </c>
      <c r="AC1128" s="1" t="s">
        <v>42</v>
      </c>
      <c r="AD1128" t="s">
        <v>850</v>
      </c>
    </row>
    <row r="1129" spans="1:30" x14ac:dyDescent="0.25">
      <c r="A1129">
        <v>1</v>
      </c>
      <c r="B1129" s="1" t="s">
        <v>184</v>
      </c>
      <c r="C1129" s="1" t="s">
        <v>185</v>
      </c>
      <c r="D1129" s="1" t="s">
        <v>186</v>
      </c>
      <c r="E1129" s="1" t="s">
        <v>550</v>
      </c>
      <c r="F1129" s="1" t="s">
        <v>551</v>
      </c>
      <c r="G1129" s="1" t="s">
        <v>569</v>
      </c>
      <c r="H1129" s="1" t="s">
        <v>570</v>
      </c>
      <c r="I1129" s="1" t="s">
        <v>91</v>
      </c>
      <c r="J1129" s="1" t="s">
        <v>92</v>
      </c>
      <c r="K1129">
        <v>35</v>
      </c>
      <c r="L1129" s="1" t="s">
        <v>571</v>
      </c>
      <c r="M1129" s="1" t="s">
        <v>441</v>
      </c>
      <c r="N1129">
        <v>5</v>
      </c>
      <c r="O1129">
        <v>80</v>
      </c>
      <c r="P1129">
        <v>400</v>
      </c>
      <c r="Q1129">
        <v>644.01310074374578</v>
      </c>
      <c r="R1129">
        <v>0.61003275185936445</v>
      </c>
      <c r="S1129">
        <v>644.01310074374578</v>
      </c>
      <c r="T1129" s="1" t="s">
        <v>40</v>
      </c>
      <c r="U1129">
        <v>1</v>
      </c>
      <c r="V1129">
        <v>1</v>
      </c>
      <c r="W1129">
        <v>0.93784746730361035</v>
      </c>
      <c r="X1129">
        <v>603.98605544286681</v>
      </c>
      <c r="Y1129" t="b">
        <v>0</v>
      </c>
      <c r="Z1129" t="b">
        <v>0</v>
      </c>
      <c r="AA1129" s="1" t="s">
        <v>54</v>
      </c>
      <c r="AB1129" s="1" t="s">
        <v>483</v>
      </c>
      <c r="AC1129" s="1" t="s">
        <v>42</v>
      </c>
      <c r="AD1129" t="s">
        <v>850</v>
      </c>
    </row>
    <row r="1130" spans="1:30" x14ac:dyDescent="0.25">
      <c r="A1130">
        <v>2</v>
      </c>
      <c r="B1130" s="1" t="s">
        <v>86</v>
      </c>
      <c r="C1130" s="1" t="s">
        <v>87</v>
      </c>
      <c r="D1130" s="1" t="s">
        <v>88</v>
      </c>
      <c r="E1130" s="1" t="s">
        <v>32</v>
      </c>
      <c r="F1130" s="1" t="s">
        <v>32</v>
      </c>
      <c r="G1130" s="1" t="s">
        <v>207</v>
      </c>
      <c r="H1130" s="1" t="s">
        <v>208</v>
      </c>
      <c r="I1130" s="1" t="s">
        <v>191</v>
      </c>
      <c r="J1130" s="1" t="s">
        <v>192</v>
      </c>
      <c r="K1130">
        <v>98</v>
      </c>
      <c r="L1130" s="1" t="s">
        <v>209</v>
      </c>
      <c r="M1130" s="1" t="s">
        <v>38</v>
      </c>
      <c r="N1130" t="s">
        <v>39</v>
      </c>
      <c r="O1130" t="s">
        <v>39</v>
      </c>
      <c r="P1130">
        <v>53000</v>
      </c>
      <c r="Q1130">
        <v>0</v>
      </c>
      <c r="R1130">
        <v>0.61115857163181109</v>
      </c>
      <c r="S1130">
        <v>0</v>
      </c>
      <c r="T1130" s="1" t="s">
        <v>194</v>
      </c>
      <c r="U1130">
        <v>0</v>
      </c>
      <c r="V1130">
        <v>1</v>
      </c>
      <c r="W1130">
        <v>0.9373059220931953</v>
      </c>
      <c r="X1130">
        <v>0</v>
      </c>
      <c r="Y1130" t="b">
        <v>0</v>
      </c>
      <c r="Z1130" t="b">
        <v>0</v>
      </c>
      <c r="AA1130" s="1" t="s">
        <v>66</v>
      </c>
      <c r="AB1130" s="1" t="s">
        <v>66</v>
      </c>
      <c r="AC1130" s="1" t="s">
        <v>42</v>
      </c>
      <c r="AD1130" t="s">
        <v>66</v>
      </c>
    </row>
    <row r="1131" spans="1:30" x14ac:dyDescent="0.25">
      <c r="A1131">
        <v>2</v>
      </c>
      <c r="B1131" s="1" t="s">
        <v>86</v>
      </c>
      <c r="C1131" s="1" t="s">
        <v>220</v>
      </c>
      <c r="D1131" s="1" t="s">
        <v>221</v>
      </c>
      <c r="E1131" s="1" t="s">
        <v>32</v>
      </c>
      <c r="F1131" s="1" t="s">
        <v>32</v>
      </c>
      <c r="G1131" s="1" t="s">
        <v>207</v>
      </c>
      <c r="H1131" s="1" t="s">
        <v>208</v>
      </c>
      <c r="I1131" s="1" t="s">
        <v>191</v>
      </c>
      <c r="J1131" s="1" t="s">
        <v>192</v>
      </c>
      <c r="K1131">
        <v>98</v>
      </c>
      <c r="L1131" s="1" t="s">
        <v>209</v>
      </c>
      <c r="M1131" s="1" t="s">
        <v>38</v>
      </c>
      <c r="N1131" t="s">
        <v>39</v>
      </c>
      <c r="O1131" t="s">
        <v>39</v>
      </c>
      <c r="P1131">
        <v>7000</v>
      </c>
      <c r="Q1131">
        <v>0</v>
      </c>
      <c r="R1131">
        <v>0.62749010011123474</v>
      </c>
      <c r="S1131">
        <v>0</v>
      </c>
      <c r="T1131" s="1" t="s">
        <v>194</v>
      </c>
      <c r="U1131">
        <v>0</v>
      </c>
      <c r="V1131">
        <v>1</v>
      </c>
      <c r="W1131">
        <v>0.93848734643707776</v>
      </c>
      <c r="X1131">
        <v>0</v>
      </c>
      <c r="Y1131" t="b">
        <v>0</v>
      </c>
      <c r="Z1131" t="b">
        <v>0</v>
      </c>
      <c r="AA1131" s="1" t="s">
        <v>66</v>
      </c>
      <c r="AB1131" s="1" t="s">
        <v>66</v>
      </c>
      <c r="AC1131" s="1" t="s">
        <v>42</v>
      </c>
      <c r="AD1131" t="s">
        <v>66</v>
      </c>
    </row>
    <row r="1132" spans="1:30" x14ac:dyDescent="0.25">
      <c r="A1132">
        <v>2</v>
      </c>
      <c r="B1132" s="1" t="s">
        <v>86</v>
      </c>
      <c r="C1132" s="1" t="s">
        <v>222</v>
      </c>
      <c r="D1132" s="1" t="s">
        <v>223</v>
      </c>
      <c r="E1132" s="1" t="s">
        <v>32</v>
      </c>
      <c r="F1132" s="1" t="s">
        <v>32</v>
      </c>
      <c r="G1132" s="1" t="s">
        <v>207</v>
      </c>
      <c r="H1132" s="1" t="s">
        <v>208</v>
      </c>
      <c r="I1132" s="1" t="s">
        <v>191</v>
      </c>
      <c r="J1132" s="1" t="s">
        <v>192</v>
      </c>
      <c r="K1132">
        <v>98</v>
      </c>
      <c r="L1132" s="1" t="s">
        <v>209</v>
      </c>
      <c r="M1132" s="1" t="s">
        <v>38</v>
      </c>
      <c r="N1132" t="s">
        <v>39</v>
      </c>
      <c r="O1132" t="s">
        <v>39</v>
      </c>
      <c r="P1132">
        <v>6000</v>
      </c>
      <c r="Q1132">
        <v>0</v>
      </c>
      <c r="R1132">
        <v>0.63357523056653497</v>
      </c>
      <c r="S1132">
        <v>0</v>
      </c>
      <c r="T1132" s="1" t="s">
        <v>194</v>
      </c>
      <c r="U1132">
        <v>0</v>
      </c>
      <c r="V1132">
        <v>1</v>
      </c>
      <c r="W1132">
        <v>0.9354778142077208</v>
      </c>
      <c r="X1132">
        <v>0</v>
      </c>
      <c r="Y1132" t="b">
        <v>0</v>
      </c>
      <c r="Z1132" t="b">
        <v>0</v>
      </c>
      <c r="AA1132" s="1" t="s">
        <v>66</v>
      </c>
      <c r="AB1132" s="1" t="s">
        <v>66</v>
      </c>
      <c r="AC1132" s="1" t="s">
        <v>42</v>
      </c>
      <c r="AD1132" t="s">
        <v>66</v>
      </c>
    </row>
    <row r="1133" spans="1:30" x14ac:dyDescent="0.25">
      <c r="A1133">
        <v>2</v>
      </c>
      <c r="B1133" s="1" t="s">
        <v>86</v>
      </c>
      <c r="C1133" s="1" t="s">
        <v>224</v>
      </c>
      <c r="D1133" s="1" t="s">
        <v>225</v>
      </c>
      <c r="E1133" s="1" t="s">
        <v>32</v>
      </c>
      <c r="F1133" s="1" t="s">
        <v>32</v>
      </c>
      <c r="G1133" s="1" t="s">
        <v>207</v>
      </c>
      <c r="H1133" s="1" t="s">
        <v>208</v>
      </c>
      <c r="I1133" s="1" t="s">
        <v>191</v>
      </c>
      <c r="J1133" s="1" t="s">
        <v>192</v>
      </c>
      <c r="K1133">
        <v>98</v>
      </c>
      <c r="L1133" s="1" t="s">
        <v>209</v>
      </c>
      <c r="M1133" s="1" t="s">
        <v>38</v>
      </c>
      <c r="N1133" t="s">
        <v>39</v>
      </c>
      <c r="O1133" t="s">
        <v>39</v>
      </c>
      <c r="P1133">
        <v>2500</v>
      </c>
      <c r="Q1133">
        <v>0</v>
      </c>
      <c r="R1133">
        <v>0.66988145896656526</v>
      </c>
      <c r="S1133">
        <v>0</v>
      </c>
      <c r="T1133" s="1" t="s">
        <v>194</v>
      </c>
      <c r="U1133">
        <v>0</v>
      </c>
      <c r="V1133">
        <v>1</v>
      </c>
      <c r="W1133">
        <v>0.9271921090807822</v>
      </c>
      <c r="X1133">
        <v>0</v>
      </c>
      <c r="Y1133" t="b">
        <v>0</v>
      </c>
      <c r="Z1133" t="b">
        <v>0</v>
      </c>
      <c r="AA1133" s="1" t="s">
        <v>66</v>
      </c>
      <c r="AB1133" s="1" t="s">
        <v>66</v>
      </c>
      <c r="AC1133" s="1" t="s">
        <v>42</v>
      </c>
      <c r="AD1133" t="s">
        <v>66</v>
      </c>
    </row>
    <row r="1134" spans="1:30" x14ac:dyDescent="0.25">
      <c r="A1134">
        <v>2</v>
      </c>
      <c r="B1134" s="1" t="s">
        <v>86</v>
      </c>
      <c r="C1134" s="1" t="s">
        <v>226</v>
      </c>
      <c r="D1134" s="1" t="s">
        <v>105</v>
      </c>
      <c r="E1134" s="1" t="s">
        <v>32</v>
      </c>
      <c r="F1134" s="1" t="s">
        <v>32</v>
      </c>
      <c r="G1134" s="1" t="s">
        <v>207</v>
      </c>
      <c r="H1134" s="1" t="s">
        <v>208</v>
      </c>
      <c r="I1134" s="1" t="s">
        <v>191</v>
      </c>
      <c r="J1134" s="1" t="s">
        <v>192</v>
      </c>
      <c r="K1134">
        <v>98</v>
      </c>
      <c r="L1134" s="1" t="s">
        <v>209</v>
      </c>
      <c r="M1134" s="1" t="s">
        <v>38</v>
      </c>
      <c r="N1134" t="s">
        <v>39</v>
      </c>
      <c r="O1134" t="s">
        <v>39</v>
      </c>
      <c r="P1134">
        <v>37000</v>
      </c>
      <c r="Q1134">
        <v>0</v>
      </c>
      <c r="R1134">
        <v>0.61287047812817896</v>
      </c>
      <c r="S1134">
        <v>0</v>
      </c>
      <c r="T1134" s="1" t="s">
        <v>194</v>
      </c>
      <c r="U1134">
        <v>0</v>
      </c>
      <c r="V1134">
        <v>1</v>
      </c>
      <c r="W1134">
        <v>0.93692649150934704</v>
      </c>
      <c r="X1134">
        <v>0</v>
      </c>
      <c r="Y1134" t="b">
        <v>0</v>
      </c>
      <c r="Z1134" t="b">
        <v>0</v>
      </c>
      <c r="AA1134" s="1" t="s">
        <v>66</v>
      </c>
      <c r="AB1134" s="1" t="s">
        <v>66</v>
      </c>
      <c r="AC1134" s="1" t="s">
        <v>42</v>
      </c>
      <c r="AD1134" t="s">
        <v>66</v>
      </c>
    </row>
    <row r="1135" spans="1:30" x14ac:dyDescent="0.25">
      <c r="A1135">
        <v>3</v>
      </c>
      <c r="B1135" s="1" t="s">
        <v>75</v>
      </c>
      <c r="C1135" s="1" t="s">
        <v>76</v>
      </c>
      <c r="D1135" s="1" t="s">
        <v>77</v>
      </c>
      <c r="E1135" s="1" t="s">
        <v>32</v>
      </c>
      <c r="F1135" s="1" t="s">
        <v>32</v>
      </c>
      <c r="G1135" s="1" t="s">
        <v>207</v>
      </c>
      <c r="H1135" s="1" t="s">
        <v>208</v>
      </c>
      <c r="I1135" s="1" t="s">
        <v>191</v>
      </c>
      <c r="J1135" s="1" t="s">
        <v>192</v>
      </c>
      <c r="K1135">
        <v>98</v>
      </c>
      <c r="L1135" s="1" t="s">
        <v>209</v>
      </c>
      <c r="M1135" s="1" t="s">
        <v>38</v>
      </c>
      <c r="N1135" t="s">
        <v>39</v>
      </c>
      <c r="O1135" t="s">
        <v>39</v>
      </c>
      <c r="P1135">
        <v>110500</v>
      </c>
      <c r="Q1135">
        <v>0</v>
      </c>
      <c r="R1135">
        <v>0.61023433849497422</v>
      </c>
      <c r="S1135">
        <v>0</v>
      </c>
      <c r="T1135" s="1" t="s">
        <v>194</v>
      </c>
      <c r="U1135">
        <v>0</v>
      </c>
      <c r="V1135">
        <v>1</v>
      </c>
      <c r="W1135">
        <v>0.93757668577618647</v>
      </c>
      <c r="X1135">
        <v>0</v>
      </c>
      <c r="Y1135" t="b">
        <v>0</v>
      </c>
      <c r="Z1135" t="b">
        <v>0</v>
      </c>
      <c r="AA1135" s="1" t="s">
        <v>66</v>
      </c>
      <c r="AB1135" s="1" t="s">
        <v>66</v>
      </c>
      <c r="AC1135" s="1" t="s">
        <v>42</v>
      </c>
      <c r="AD1135" t="s">
        <v>66</v>
      </c>
    </row>
    <row r="1136" spans="1:30" x14ac:dyDescent="0.25">
      <c r="A1136">
        <v>3</v>
      </c>
      <c r="B1136" s="1" t="s">
        <v>75</v>
      </c>
      <c r="C1136" s="1" t="s">
        <v>227</v>
      </c>
      <c r="D1136" s="1" t="s">
        <v>228</v>
      </c>
      <c r="E1136" s="1" t="s">
        <v>32</v>
      </c>
      <c r="F1136" s="1" t="s">
        <v>32</v>
      </c>
      <c r="G1136" s="1" t="s">
        <v>207</v>
      </c>
      <c r="H1136" s="1" t="s">
        <v>208</v>
      </c>
      <c r="I1136" s="1" t="s">
        <v>191</v>
      </c>
      <c r="J1136" s="1" t="s">
        <v>192</v>
      </c>
      <c r="K1136">
        <v>98</v>
      </c>
      <c r="L1136" s="1" t="s">
        <v>209</v>
      </c>
      <c r="M1136" s="1" t="s">
        <v>38</v>
      </c>
      <c r="N1136" t="s">
        <v>39</v>
      </c>
      <c r="O1136" t="s">
        <v>39</v>
      </c>
      <c r="P1136">
        <v>5500</v>
      </c>
      <c r="Q1136">
        <v>0</v>
      </c>
      <c r="R1136">
        <v>0.64140955223880602</v>
      </c>
      <c r="S1136">
        <v>0</v>
      </c>
      <c r="T1136" s="1" t="s">
        <v>194</v>
      </c>
      <c r="U1136">
        <v>0</v>
      </c>
      <c r="V1136">
        <v>1</v>
      </c>
      <c r="W1136">
        <v>0.93634884615006908</v>
      </c>
      <c r="X1136">
        <v>0</v>
      </c>
      <c r="Y1136" t="b">
        <v>0</v>
      </c>
      <c r="Z1136" t="b">
        <v>0</v>
      </c>
      <c r="AA1136" s="1" t="s">
        <v>66</v>
      </c>
      <c r="AB1136" s="1" t="s">
        <v>66</v>
      </c>
      <c r="AC1136" s="1" t="s">
        <v>42</v>
      </c>
      <c r="AD1136" t="s">
        <v>66</v>
      </c>
    </row>
    <row r="1137" spans="1:30" x14ac:dyDescent="0.25">
      <c r="A1137">
        <v>3</v>
      </c>
      <c r="B1137" s="1" t="s">
        <v>75</v>
      </c>
      <c r="C1137" s="1" t="s">
        <v>229</v>
      </c>
      <c r="D1137" s="1" t="s">
        <v>230</v>
      </c>
      <c r="E1137" s="1" t="s">
        <v>32</v>
      </c>
      <c r="F1137" s="1" t="s">
        <v>32</v>
      </c>
      <c r="G1137" s="1" t="s">
        <v>207</v>
      </c>
      <c r="H1137" s="1" t="s">
        <v>208</v>
      </c>
      <c r="I1137" s="1" t="s">
        <v>191</v>
      </c>
      <c r="J1137" s="1" t="s">
        <v>192</v>
      </c>
      <c r="K1137">
        <v>98</v>
      </c>
      <c r="L1137" s="1" t="s">
        <v>209</v>
      </c>
      <c r="M1137" s="1" t="s">
        <v>38</v>
      </c>
      <c r="N1137" t="s">
        <v>39</v>
      </c>
      <c r="O1137" t="s">
        <v>39</v>
      </c>
      <c r="P1137">
        <v>3500</v>
      </c>
      <c r="Q1137">
        <v>0</v>
      </c>
      <c r="R1137">
        <v>0.69256148148148144</v>
      </c>
      <c r="S1137">
        <v>0</v>
      </c>
      <c r="T1137" s="1" t="s">
        <v>194</v>
      </c>
      <c r="U1137">
        <v>0</v>
      </c>
      <c r="V1137">
        <v>1</v>
      </c>
      <c r="W1137">
        <v>0.92705919904581757</v>
      </c>
      <c r="X1137">
        <v>0</v>
      </c>
      <c r="Y1137" t="b">
        <v>0</v>
      </c>
      <c r="Z1137" t="b">
        <v>0</v>
      </c>
      <c r="AA1137" s="1" t="s">
        <v>66</v>
      </c>
      <c r="AB1137" s="1" t="s">
        <v>66</v>
      </c>
      <c r="AC1137" s="1" t="s">
        <v>42</v>
      </c>
      <c r="AD1137" t="s">
        <v>66</v>
      </c>
    </row>
    <row r="1138" spans="1:30" x14ac:dyDescent="0.25">
      <c r="A1138">
        <v>3</v>
      </c>
      <c r="B1138" s="1" t="s">
        <v>75</v>
      </c>
      <c r="C1138" s="1" t="s">
        <v>231</v>
      </c>
      <c r="D1138" s="1" t="s">
        <v>232</v>
      </c>
      <c r="E1138" s="1" t="s">
        <v>32</v>
      </c>
      <c r="F1138" s="1" t="s">
        <v>32</v>
      </c>
      <c r="G1138" s="1" t="s">
        <v>207</v>
      </c>
      <c r="H1138" s="1" t="s">
        <v>208</v>
      </c>
      <c r="I1138" s="1" t="s">
        <v>191</v>
      </c>
      <c r="J1138" s="1" t="s">
        <v>192</v>
      </c>
      <c r="K1138">
        <v>98</v>
      </c>
      <c r="L1138" s="1" t="s">
        <v>209</v>
      </c>
      <c r="M1138" s="1" t="s">
        <v>38</v>
      </c>
      <c r="N1138" t="s">
        <v>39</v>
      </c>
      <c r="O1138" t="s">
        <v>39</v>
      </c>
      <c r="P1138">
        <v>18000</v>
      </c>
      <c r="Q1138">
        <v>0</v>
      </c>
      <c r="R1138">
        <v>0.61665601694915262</v>
      </c>
      <c r="S1138">
        <v>0</v>
      </c>
      <c r="T1138" s="1" t="s">
        <v>194</v>
      </c>
      <c r="U1138">
        <v>0</v>
      </c>
      <c r="V1138">
        <v>1</v>
      </c>
      <c r="W1138">
        <v>0.93709551432830507</v>
      </c>
      <c r="X1138">
        <v>0</v>
      </c>
      <c r="Y1138" t="b">
        <v>0</v>
      </c>
      <c r="Z1138" t="b">
        <v>0</v>
      </c>
      <c r="AA1138" s="1" t="s">
        <v>66</v>
      </c>
      <c r="AB1138" s="1" t="s">
        <v>66</v>
      </c>
      <c r="AC1138" s="1" t="s">
        <v>42</v>
      </c>
      <c r="AD1138" t="s">
        <v>66</v>
      </c>
    </row>
    <row r="1139" spans="1:30" x14ac:dyDescent="0.25">
      <c r="A1139">
        <v>3</v>
      </c>
      <c r="B1139" s="1" t="s">
        <v>75</v>
      </c>
      <c r="C1139" s="1" t="s">
        <v>79</v>
      </c>
      <c r="D1139" s="1" t="s">
        <v>60</v>
      </c>
      <c r="E1139" s="1" t="s">
        <v>32</v>
      </c>
      <c r="F1139" s="1" t="s">
        <v>32</v>
      </c>
      <c r="G1139" s="1" t="s">
        <v>207</v>
      </c>
      <c r="H1139" s="1" t="s">
        <v>208</v>
      </c>
      <c r="I1139" s="1" t="s">
        <v>191</v>
      </c>
      <c r="J1139" s="1" t="s">
        <v>192</v>
      </c>
      <c r="K1139">
        <v>98</v>
      </c>
      <c r="L1139" s="1" t="s">
        <v>209</v>
      </c>
      <c r="M1139" s="1" t="s">
        <v>38</v>
      </c>
      <c r="N1139" t="s">
        <v>39</v>
      </c>
      <c r="O1139" t="s">
        <v>39</v>
      </c>
      <c r="P1139">
        <v>26500</v>
      </c>
      <c r="Q1139">
        <v>0</v>
      </c>
      <c r="R1139">
        <v>0.61354871794871801</v>
      </c>
      <c r="S1139">
        <v>0</v>
      </c>
      <c r="T1139" s="1" t="s">
        <v>194</v>
      </c>
      <c r="U1139">
        <v>0</v>
      </c>
      <c r="V1139">
        <v>1</v>
      </c>
      <c r="W1139">
        <v>0.93643569517101977</v>
      </c>
      <c r="X1139">
        <v>0</v>
      </c>
      <c r="Y1139" t="b">
        <v>0</v>
      </c>
      <c r="Z1139" t="b">
        <v>0</v>
      </c>
      <c r="AA1139" s="1" t="s">
        <v>66</v>
      </c>
      <c r="AB1139" s="1" t="s">
        <v>66</v>
      </c>
      <c r="AC1139" s="1" t="s">
        <v>42</v>
      </c>
      <c r="AD1139" t="s">
        <v>66</v>
      </c>
    </row>
    <row r="1140" spans="1:30" x14ac:dyDescent="0.25">
      <c r="A1140">
        <v>4</v>
      </c>
      <c r="B1140" s="1" t="s">
        <v>131</v>
      </c>
      <c r="C1140" s="1" t="s">
        <v>132</v>
      </c>
      <c r="D1140" s="1" t="s">
        <v>133</v>
      </c>
      <c r="E1140" s="1" t="s">
        <v>32</v>
      </c>
      <c r="F1140" s="1" t="s">
        <v>32</v>
      </c>
      <c r="G1140" s="1" t="s">
        <v>207</v>
      </c>
      <c r="H1140" s="1" t="s">
        <v>208</v>
      </c>
      <c r="I1140" s="1" t="s">
        <v>191</v>
      </c>
      <c r="J1140" s="1" t="s">
        <v>192</v>
      </c>
      <c r="K1140">
        <v>98</v>
      </c>
      <c r="L1140" s="1" t="s">
        <v>209</v>
      </c>
      <c r="M1140" s="1" t="s">
        <v>38</v>
      </c>
      <c r="N1140" t="s">
        <v>39</v>
      </c>
      <c r="O1140" t="s">
        <v>39</v>
      </c>
      <c r="P1140">
        <v>15500</v>
      </c>
      <c r="Q1140">
        <v>0</v>
      </c>
      <c r="R1140">
        <v>0.61530311890838207</v>
      </c>
      <c r="S1140">
        <v>0</v>
      </c>
      <c r="T1140" s="1" t="s">
        <v>194</v>
      </c>
      <c r="U1140">
        <v>0</v>
      </c>
      <c r="V1140">
        <v>1</v>
      </c>
      <c r="W1140">
        <v>0.93664397716528258</v>
      </c>
      <c r="X1140">
        <v>0</v>
      </c>
      <c r="Y1140" t="b">
        <v>0</v>
      </c>
      <c r="Z1140" t="b">
        <v>0</v>
      </c>
      <c r="AA1140" s="1" t="s">
        <v>66</v>
      </c>
      <c r="AB1140" s="1" t="s">
        <v>66</v>
      </c>
      <c r="AC1140" s="1" t="s">
        <v>42</v>
      </c>
      <c r="AD1140" t="s">
        <v>66</v>
      </c>
    </row>
    <row r="1141" spans="1:30" x14ac:dyDescent="0.25">
      <c r="A1141">
        <v>4</v>
      </c>
      <c r="B1141" s="1" t="s">
        <v>131</v>
      </c>
      <c r="C1141" s="1" t="s">
        <v>142</v>
      </c>
      <c r="D1141" s="1" t="s">
        <v>143</v>
      </c>
      <c r="E1141" s="1" t="s">
        <v>32</v>
      </c>
      <c r="F1141" s="1" t="s">
        <v>32</v>
      </c>
      <c r="G1141" s="1" t="s">
        <v>207</v>
      </c>
      <c r="H1141" s="1" t="s">
        <v>208</v>
      </c>
      <c r="I1141" s="1" t="s">
        <v>191</v>
      </c>
      <c r="J1141" s="1" t="s">
        <v>192</v>
      </c>
      <c r="K1141">
        <v>98</v>
      </c>
      <c r="L1141" s="1" t="s">
        <v>209</v>
      </c>
      <c r="M1141" s="1" t="s">
        <v>38</v>
      </c>
      <c r="N1141" t="s">
        <v>39</v>
      </c>
      <c r="O1141" t="s">
        <v>39</v>
      </c>
      <c r="P1141">
        <v>8500</v>
      </c>
      <c r="Q1141">
        <v>0</v>
      </c>
      <c r="R1141">
        <v>0.62736642811848897</v>
      </c>
      <c r="S1141">
        <v>0</v>
      </c>
      <c r="T1141" s="1" t="s">
        <v>194</v>
      </c>
      <c r="U1141">
        <v>0</v>
      </c>
      <c r="V1141">
        <v>1</v>
      </c>
      <c r="W1141">
        <v>0.9332015845920103</v>
      </c>
      <c r="X1141">
        <v>0</v>
      </c>
      <c r="Y1141" t="b">
        <v>0</v>
      </c>
      <c r="Z1141" t="b">
        <v>0</v>
      </c>
      <c r="AA1141" s="1" t="s">
        <v>66</v>
      </c>
      <c r="AB1141" s="1" t="s">
        <v>66</v>
      </c>
      <c r="AC1141" s="1" t="s">
        <v>42</v>
      </c>
      <c r="AD1141" t="s">
        <v>66</v>
      </c>
    </row>
    <row r="1142" spans="1:30" x14ac:dyDescent="0.25">
      <c r="A1142">
        <v>4</v>
      </c>
      <c r="B1142" s="1" t="s">
        <v>131</v>
      </c>
      <c r="C1142" s="1" t="s">
        <v>233</v>
      </c>
      <c r="D1142" s="1" t="s">
        <v>234</v>
      </c>
      <c r="E1142" s="1" t="s">
        <v>32</v>
      </c>
      <c r="F1142" s="1" t="s">
        <v>32</v>
      </c>
      <c r="G1142" s="1" t="s">
        <v>207</v>
      </c>
      <c r="H1142" s="1" t="s">
        <v>208</v>
      </c>
      <c r="I1142" s="1" t="s">
        <v>191</v>
      </c>
      <c r="J1142" s="1" t="s">
        <v>192</v>
      </c>
      <c r="K1142">
        <v>98</v>
      </c>
      <c r="L1142" s="1" t="s">
        <v>209</v>
      </c>
      <c r="M1142" s="1" t="s">
        <v>38</v>
      </c>
      <c r="N1142" t="s">
        <v>39</v>
      </c>
      <c r="O1142" t="s">
        <v>39</v>
      </c>
      <c r="P1142">
        <v>5000</v>
      </c>
      <c r="Q1142">
        <v>0</v>
      </c>
      <c r="R1142">
        <v>0.63173060606060605</v>
      </c>
      <c r="S1142">
        <v>0</v>
      </c>
      <c r="T1142" s="1" t="s">
        <v>194</v>
      </c>
      <c r="U1142">
        <v>0</v>
      </c>
      <c r="V1142">
        <v>1</v>
      </c>
      <c r="W1142">
        <v>0.93500115419379048</v>
      </c>
      <c r="X1142">
        <v>0</v>
      </c>
      <c r="Y1142" t="b">
        <v>0</v>
      </c>
      <c r="Z1142" t="b">
        <v>0</v>
      </c>
      <c r="AA1142" s="1" t="s">
        <v>66</v>
      </c>
      <c r="AB1142" s="1" t="s">
        <v>66</v>
      </c>
      <c r="AC1142" s="1" t="s">
        <v>42</v>
      </c>
      <c r="AD1142" t="s">
        <v>66</v>
      </c>
    </row>
    <row r="1143" spans="1:30" x14ac:dyDescent="0.25">
      <c r="A1143">
        <v>4</v>
      </c>
      <c r="B1143" s="1" t="s">
        <v>131</v>
      </c>
      <c r="C1143" s="1" t="s">
        <v>235</v>
      </c>
      <c r="D1143" s="1" t="s">
        <v>236</v>
      </c>
      <c r="E1143" s="1" t="s">
        <v>32</v>
      </c>
      <c r="F1143" s="1" t="s">
        <v>32</v>
      </c>
      <c r="G1143" s="1" t="s">
        <v>207</v>
      </c>
      <c r="H1143" s="1" t="s">
        <v>208</v>
      </c>
      <c r="I1143" s="1" t="s">
        <v>191</v>
      </c>
      <c r="J1143" s="1" t="s">
        <v>192</v>
      </c>
      <c r="K1143">
        <v>98</v>
      </c>
      <c r="L1143" s="1" t="s">
        <v>209</v>
      </c>
      <c r="M1143" s="1" t="s">
        <v>38</v>
      </c>
      <c r="N1143" t="s">
        <v>39</v>
      </c>
      <c r="O1143" t="s">
        <v>39</v>
      </c>
      <c r="P1143">
        <v>4000</v>
      </c>
      <c r="Q1143">
        <v>0</v>
      </c>
      <c r="R1143">
        <v>0.65938208333333337</v>
      </c>
      <c r="S1143">
        <v>0</v>
      </c>
      <c r="T1143" s="1" t="s">
        <v>194</v>
      </c>
      <c r="U1143">
        <v>0</v>
      </c>
      <c r="V1143">
        <v>1</v>
      </c>
      <c r="W1143">
        <v>0.93722562891759154</v>
      </c>
      <c r="X1143">
        <v>0</v>
      </c>
      <c r="Y1143" t="b">
        <v>0</v>
      </c>
      <c r="Z1143" t="b">
        <v>0</v>
      </c>
      <c r="AA1143" s="1" t="s">
        <v>66</v>
      </c>
      <c r="AB1143" s="1" t="s">
        <v>66</v>
      </c>
      <c r="AC1143" s="1" t="s">
        <v>42</v>
      </c>
      <c r="AD1143" t="s">
        <v>66</v>
      </c>
    </row>
    <row r="1144" spans="1:30" x14ac:dyDescent="0.25">
      <c r="A1144">
        <v>4</v>
      </c>
      <c r="B1144" s="1" t="s">
        <v>131</v>
      </c>
      <c r="C1144" s="1" t="s">
        <v>166</v>
      </c>
      <c r="D1144" s="1" t="s">
        <v>105</v>
      </c>
      <c r="E1144" s="1" t="s">
        <v>32</v>
      </c>
      <c r="F1144" s="1" t="s">
        <v>32</v>
      </c>
      <c r="G1144" s="1" t="s">
        <v>207</v>
      </c>
      <c r="H1144" s="1" t="s">
        <v>208</v>
      </c>
      <c r="I1144" s="1" t="s">
        <v>191</v>
      </c>
      <c r="J1144" s="1" t="s">
        <v>192</v>
      </c>
      <c r="K1144">
        <v>98</v>
      </c>
      <c r="L1144" s="1" t="s">
        <v>209</v>
      </c>
      <c r="M1144" s="1" t="s">
        <v>38</v>
      </c>
      <c r="N1144" t="s">
        <v>39</v>
      </c>
      <c r="O1144" t="s">
        <v>39</v>
      </c>
      <c r="P1144">
        <v>213500</v>
      </c>
      <c r="Q1144">
        <v>0</v>
      </c>
      <c r="R1144">
        <v>0.60990146274489099</v>
      </c>
      <c r="S1144">
        <v>0</v>
      </c>
      <c r="T1144" s="1" t="s">
        <v>194</v>
      </c>
      <c r="U1144">
        <v>0</v>
      </c>
      <c r="V1144">
        <v>1</v>
      </c>
      <c r="W1144">
        <v>0.9376777496183254</v>
      </c>
      <c r="X1144">
        <v>0</v>
      </c>
      <c r="Y1144" t="b">
        <v>0</v>
      </c>
      <c r="Z1144" t="b">
        <v>0</v>
      </c>
      <c r="AA1144" s="1" t="s">
        <v>66</v>
      </c>
      <c r="AB1144" s="1" t="s">
        <v>66</v>
      </c>
      <c r="AC1144" s="1" t="s">
        <v>42</v>
      </c>
      <c r="AD1144" t="s">
        <v>66</v>
      </c>
    </row>
    <row r="1145" spans="1:30" x14ac:dyDescent="0.25">
      <c r="A1145">
        <v>5</v>
      </c>
      <c r="B1145" s="1" t="s">
        <v>145</v>
      </c>
      <c r="C1145" s="1" t="s">
        <v>146</v>
      </c>
      <c r="D1145" s="1" t="s">
        <v>44</v>
      </c>
      <c r="E1145" s="1" t="s">
        <v>32</v>
      </c>
      <c r="F1145" s="1" t="s">
        <v>32</v>
      </c>
      <c r="G1145" s="1" t="s">
        <v>207</v>
      </c>
      <c r="H1145" s="1" t="s">
        <v>208</v>
      </c>
      <c r="I1145" s="1" t="s">
        <v>191</v>
      </c>
      <c r="J1145" s="1" t="s">
        <v>192</v>
      </c>
      <c r="K1145">
        <v>98</v>
      </c>
      <c r="L1145" s="1" t="s">
        <v>209</v>
      </c>
      <c r="M1145" s="1" t="s">
        <v>38</v>
      </c>
      <c r="N1145" t="s">
        <v>39</v>
      </c>
      <c r="O1145" t="s">
        <v>39</v>
      </c>
      <c r="P1145">
        <v>24000</v>
      </c>
      <c r="Q1145">
        <v>0</v>
      </c>
      <c r="R1145">
        <v>0.61426500237004267</v>
      </c>
      <c r="S1145">
        <v>0</v>
      </c>
      <c r="T1145" s="1" t="s">
        <v>194</v>
      </c>
      <c r="U1145">
        <v>0</v>
      </c>
      <c r="V1145">
        <v>1</v>
      </c>
      <c r="W1145">
        <v>0.93735736075285181</v>
      </c>
      <c r="X1145">
        <v>0</v>
      </c>
      <c r="Y1145" t="b">
        <v>0</v>
      </c>
      <c r="Z1145" t="b">
        <v>0</v>
      </c>
      <c r="AA1145" s="1" t="s">
        <v>66</v>
      </c>
      <c r="AB1145" s="1" t="s">
        <v>66</v>
      </c>
      <c r="AC1145" s="1" t="s">
        <v>42</v>
      </c>
      <c r="AD1145" t="s">
        <v>66</v>
      </c>
    </row>
    <row r="1146" spans="1:30" x14ac:dyDescent="0.25">
      <c r="A1146">
        <v>5</v>
      </c>
      <c r="B1146" s="1" t="s">
        <v>145</v>
      </c>
      <c r="C1146" s="1" t="s">
        <v>237</v>
      </c>
      <c r="D1146" s="1" t="s">
        <v>105</v>
      </c>
      <c r="E1146" s="1" t="s">
        <v>32</v>
      </c>
      <c r="F1146" s="1" t="s">
        <v>32</v>
      </c>
      <c r="G1146" s="1" t="s">
        <v>207</v>
      </c>
      <c r="H1146" s="1" t="s">
        <v>208</v>
      </c>
      <c r="I1146" s="1" t="s">
        <v>191</v>
      </c>
      <c r="J1146" s="1" t="s">
        <v>192</v>
      </c>
      <c r="K1146">
        <v>98</v>
      </c>
      <c r="L1146" s="1" t="s">
        <v>209</v>
      </c>
      <c r="M1146" s="1" t="s">
        <v>38</v>
      </c>
      <c r="N1146" t="s">
        <v>39</v>
      </c>
      <c r="O1146" t="s">
        <v>39</v>
      </c>
      <c r="P1146">
        <v>18000</v>
      </c>
      <c r="Q1146">
        <v>0</v>
      </c>
      <c r="R1146">
        <v>0.61142605781315451</v>
      </c>
      <c r="S1146">
        <v>0</v>
      </c>
      <c r="T1146" s="1" t="s">
        <v>194</v>
      </c>
      <c r="U1146">
        <v>0</v>
      </c>
      <c r="V1146">
        <v>1</v>
      </c>
      <c r="W1146">
        <v>0.93760519374367279</v>
      </c>
      <c r="X1146">
        <v>0</v>
      </c>
      <c r="Y1146" t="b">
        <v>0</v>
      </c>
      <c r="Z1146" t="b">
        <v>0</v>
      </c>
      <c r="AA1146" s="1" t="s">
        <v>66</v>
      </c>
      <c r="AB1146" s="1" t="s">
        <v>66</v>
      </c>
      <c r="AC1146" s="1" t="s">
        <v>42</v>
      </c>
      <c r="AD1146" t="s">
        <v>66</v>
      </c>
    </row>
    <row r="1147" spans="1:30" x14ac:dyDescent="0.25">
      <c r="A1147">
        <v>6</v>
      </c>
      <c r="B1147" s="1" t="s">
        <v>112</v>
      </c>
      <c r="C1147" s="1" t="s">
        <v>113</v>
      </c>
      <c r="D1147" s="1" t="s">
        <v>114</v>
      </c>
      <c r="E1147" s="1" t="s">
        <v>32</v>
      </c>
      <c r="F1147" s="1" t="s">
        <v>32</v>
      </c>
      <c r="G1147" s="1" t="s">
        <v>207</v>
      </c>
      <c r="H1147" s="1" t="s">
        <v>208</v>
      </c>
      <c r="I1147" s="1" t="s">
        <v>191</v>
      </c>
      <c r="J1147" s="1" t="s">
        <v>192</v>
      </c>
      <c r="K1147">
        <v>98</v>
      </c>
      <c r="L1147" s="1" t="s">
        <v>209</v>
      </c>
      <c r="M1147" s="1" t="s">
        <v>38</v>
      </c>
      <c r="N1147" t="s">
        <v>39</v>
      </c>
      <c r="O1147" t="s">
        <v>39</v>
      </c>
      <c r="P1147">
        <v>4500</v>
      </c>
      <c r="Q1147">
        <v>0</v>
      </c>
      <c r="R1147">
        <v>0.6505859259259259</v>
      </c>
      <c r="S1147">
        <v>0</v>
      </c>
      <c r="T1147" s="1" t="s">
        <v>194</v>
      </c>
      <c r="U1147">
        <v>0</v>
      </c>
      <c r="V1147">
        <v>1</v>
      </c>
      <c r="W1147">
        <v>0.93268383707513969</v>
      </c>
      <c r="X1147">
        <v>0</v>
      </c>
      <c r="Y1147" t="b">
        <v>1</v>
      </c>
      <c r="Z1147" t="b">
        <v>0</v>
      </c>
      <c r="AA1147" s="1" t="s">
        <v>66</v>
      </c>
      <c r="AB1147" s="1" t="s">
        <v>66</v>
      </c>
      <c r="AC1147" s="1" t="s">
        <v>42</v>
      </c>
      <c r="AD1147" t="s">
        <v>66</v>
      </c>
    </row>
    <row r="1148" spans="1:30" x14ac:dyDescent="0.25">
      <c r="A1148">
        <v>6</v>
      </c>
      <c r="B1148" s="1" t="s">
        <v>112</v>
      </c>
      <c r="C1148" s="1" t="s">
        <v>167</v>
      </c>
      <c r="D1148" s="1" t="s">
        <v>71</v>
      </c>
      <c r="E1148" s="1" t="s">
        <v>32</v>
      </c>
      <c r="F1148" s="1" t="s">
        <v>32</v>
      </c>
      <c r="G1148" s="1" t="s">
        <v>207</v>
      </c>
      <c r="H1148" s="1" t="s">
        <v>208</v>
      </c>
      <c r="I1148" s="1" t="s">
        <v>191</v>
      </c>
      <c r="J1148" s="1" t="s">
        <v>192</v>
      </c>
      <c r="K1148">
        <v>98</v>
      </c>
      <c r="L1148" s="1" t="s">
        <v>209</v>
      </c>
      <c r="M1148" s="1" t="s">
        <v>38</v>
      </c>
      <c r="N1148" t="s">
        <v>39</v>
      </c>
      <c r="O1148" t="s">
        <v>39</v>
      </c>
      <c r="P1148">
        <v>4500</v>
      </c>
      <c r="Q1148">
        <v>0</v>
      </c>
      <c r="R1148">
        <v>0.65521535714285706</v>
      </c>
      <c r="S1148">
        <v>0</v>
      </c>
      <c r="T1148" s="1" t="s">
        <v>194</v>
      </c>
      <c r="U1148">
        <v>0</v>
      </c>
      <c r="V1148">
        <v>1</v>
      </c>
      <c r="W1148">
        <v>0.93526953657087786</v>
      </c>
      <c r="X1148">
        <v>0</v>
      </c>
      <c r="Y1148" t="b">
        <v>1</v>
      </c>
      <c r="Z1148" t="b">
        <v>0</v>
      </c>
      <c r="AA1148" s="1" t="s">
        <v>66</v>
      </c>
      <c r="AB1148" s="1" t="s">
        <v>66</v>
      </c>
      <c r="AC1148" s="1" t="s">
        <v>42</v>
      </c>
      <c r="AD1148" t="s">
        <v>66</v>
      </c>
    </row>
    <row r="1149" spans="1:30" x14ac:dyDescent="0.25">
      <c r="A1149">
        <v>6</v>
      </c>
      <c r="B1149" s="1" t="s">
        <v>112</v>
      </c>
      <c r="C1149" s="1" t="s">
        <v>238</v>
      </c>
      <c r="D1149" s="1" t="s">
        <v>105</v>
      </c>
      <c r="E1149" s="1" t="s">
        <v>32</v>
      </c>
      <c r="F1149" s="1" t="s">
        <v>32</v>
      </c>
      <c r="G1149" s="1" t="s">
        <v>207</v>
      </c>
      <c r="H1149" s="1" t="s">
        <v>208</v>
      </c>
      <c r="I1149" s="1" t="s">
        <v>191</v>
      </c>
      <c r="J1149" s="1" t="s">
        <v>192</v>
      </c>
      <c r="K1149">
        <v>98</v>
      </c>
      <c r="L1149" s="1" t="s">
        <v>209</v>
      </c>
      <c r="M1149" s="1" t="s">
        <v>38</v>
      </c>
      <c r="N1149" t="s">
        <v>39</v>
      </c>
      <c r="O1149" t="s">
        <v>39</v>
      </c>
      <c r="P1149">
        <v>16000</v>
      </c>
      <c r="Q1149">
        <v>0</v>
      </c>
      <c r="R1149">
        <v>0.61775714968914397</v>
      </c>
      <c r="S1149">
        <v>0</v>
      </c>
      <c r="T1149" s="1" t="s">
        <v>194</v>
      </c>
      <c r="U1149">
        <v>0</v>
      </c>
      <c r="V1149">
        <v>1</v>
      </c>
      <c r="W1149">
        <v>0.93791996772311315</v>
      </c>
      <c r="X1149">
        <v>0</v>
      </c>
      <c r="Y1149" t="b">
        <v>1</v>
      </c>
      <c r="Z1149" t="b">
        <v>0</v>
      </c>
      <c r="AA1149" s="1" t="s">
        <v>66</v>
      </c>
      <c r="AB1149" s="1" t="s">
        <v>66</v>
      </c>
      <c r="AC1149" s="1" t="s">
        <v>42</v>
      </c>
      <c r="AD1149" t="s">
        <v>66</v>
      </c>
    </row>
    <row r="1150" spans="1:30" x14ac:dyDescent="0.25">
      <c r="A1150">
        <v>7</v>
      </c>
      <c r="B1150" s="1" t="s">
        <v>29</v>
      </c>
      <c r="C1150" s="1" t="s">
        <v>43</v>
      </c>
      <c r="D1150" s="1" t="s">
        <v>44</v>
      </c>
      <c r="E1150" s="1" t="s">
        <v>32</v>
      </c>
      <c r="F1150" s="1" t="s">
        <v>32</v>
      </c>
      <c r="G1150" s="1" t="s">
        <v>207</v>
      </c>
      <c r="H1150" s="1" t="s">
        <v>208</v>
      </c>
      <c r="I1150" s="1" t="s">
        <v>191</v>
      </c>
      <c r="J1150" s="1" t="s">
        <v>192</v>
      </c>
      <c r="K1150">
        <v>98</v>
      </c>
      <c r="L1150" s="1" t="s">
        <v>209</v>
      </c>
      <c r="M1150" s="1" t="s">
        <v>38</v>
      </c>
      <c r="N1150" t="s">
        <v>39</v>
      </c>
      <c r="O1150" t="s">
        <v>39</v>
      </c>
      <c r="P1150">
        <v>1476000</v>
      </c>
      <c r="Q1150">
        <v>0</v>
      </c>
      <c r="R1150">
        <v>0.60882316575975093</v>
      </c>
      <c r="S1150">
        <v>0</v>
      </c>
      <c r="T1150" s="1" t="s">
        <v>194</v>
      </c>
      <c r="U1150">
        <v>1</v>
      </c>
      <c r="V1150">
        <v>1</v>
      </c>
      <c r="W1150">
        <v>0.93783079843594719</v>
      </c>
      <c r="X1150">
        <v>0</v>
      </c>
      <c r="Y1150" t="b">
        <v>0</v>
      </c>
      <c r="Z1150" t="b">
        <v>0</v>
      </c>
      <c r="AA1150" s="1" t="s">
        <v>41</v>
      </c>
      <c r="AB1150" s="1" t="s">
        <v>44</v>
      </c>
      <c r="AC1150" s="1" t="s">
        <v>42</v>
      </c>
      <c r="AD1150" t="s">
        <v>850</v>
      </c>
    </row>
    <row r="1151" spans="1:30" x14ac:dyDescent="0.25">
      <c r="A1151">
        <v>7</v>
      </c>
      <c r="B1151" s="1" t="s">
        <v>29</v>
      </c>
      <c r="C1151" s="1" t="s">
        <v>30</v>
      </c>
      <c r="D1151" s="1" t="s">
        <v>31</v>
      </c>
      <c r="E1151" s="1" t="s">
        <v>32</v>
      </c>
      <c r="F1151" s="1" t="s">
        <v>32</v>
      </c>
      <c r="G1151" s="1" t="s">
        <v>207</v>
      </c>
      <c r="H1151" s="1" t="s">
        <v>208</v>
      </c>
      <c r="I1151" s="1" t="s">
        <v>191</v>
      </c>
      <c r="J1151" s="1" t="s">
        <v>192</v>
      </c>
      <c r="K1151">
        <v>98</v>
      </c>
      <c r="L1151" s="1" t="s">
        <v>209</v>
      </c>
      <c r="M1151" s="1" t="s">
        <v>38</v>
      </c>
      <c r="N1151" t="s">
        <v>39</v>
      </c>
      <c r="O1151" t="s">
        <v>39</v>
      </c>
      <c r="P1151">
        <v>53000</v>
      </c>
      <c r="Q1151">
        <v>0</v>
      </c>
      <c r="R1151">
        <v>0.61163824655979571</v>
      </c>
      <c r="S1151">
        <v>0</v>
      </c>
      <c r="T1151" s="1" t="s">
        <v>194</v>
      </c>
      <c r="U1151">
        <v>1</v>
      </c>
      <c r="V1151">
        <v>1</v>
      </c>
      <c r="W1151">
        <v>0.93750240967821841</v>
      </c>
      <c r="X1151">
        <v>0</v>
      </c>
      <c r="Y1151" t="b">
        <v>0</v>
      </c>
      <c r="Z1151" t="b">
        <v>0</v>
      </c>
      <c r="AA1151" s="1" t="s">
        <v>41</v>
      </c>
      <c r="AB1151" s="1" t="s">
        <v>31</v>
      </c>
      <c r="AC1151" s="1" t="s">
        <v>42</v>
      </c>
      <c r="AD1151" t="s">
        <v>850</v>
      </c>
    </row>
    <row r="1152" spans="1:30" x14ac:dyDescent="0.25">
      <c r="A1152">
        <v>8</v>
      </c>
      <c r="B1152" s="1" t="s">
        <v>239</v>
      </c>
      <c r="C1152" s="1" t="s">
        <v>32</v>
      </c>
      <c r="D1152" s="1" t="s">
        <v>32</v>
      </c>
      <c r="E1152" s="1" t="s">
        <v>32</v>
      </c>
      <c r="F1152" s="1" t="s">
        <v>32</v>
      </c>
      <c r="G1152" s="1" t="s">
        <v>207</v>
      </c>
      <c r="H1152" s="1" t="s">
        <v>208</v>
      </c>
      <c r="I1152" s="1" t="s">
        <v>191</v>
      </c>
      <c r="J1152" s="1" t="s">
        <v>192</v>
      </c>
      <c r="K1152">
        <v>98</v>
      </c>
      <c r="L1152" s="1" t="s">
        <v>209</v>
      </c>
      <c r="M1152" s="1" t="s">
        <v>38</v>
      </c>
      <c r="N1152" t="s">
        <v>39</v>
      </c>
      <c r="O1152" t="s">
        <v>39</v>
      </c>
      <c r="P1152">
        <v>136500</v>
      </c>
      <c r="Q1152">
        <v>0</v>
      </c>
      <c r="R1152">
        <v>0.6092263186813186</v>
      </c>
      <c r="S1152">
        <v>0</v>
      </c>
      <c r="T1152" s="1" t="s">
        <v>194</v>
      </c>
      <c r="U1152">
        <v>0</v>
      </c>
      <c r="V1152">
        <v>1</v>
      </c>
      <c r="W1152">
        <v>0.93785833674287344</v>
      </c>
      <c r="X1152">
        <v>0</v>
      </c>
      <c r="Y1152" t="b">
        <v>1</v>
      </c>
      <c r="Z1152" t="b">
        <v>0</v>
      </c>
      <c r="AA1152" s="1" t="s">
        <v>66</v>
      </c>
      <c r="AB1152" s="1" t="s">
        <v>66</v>
      </c>
      <c r="AC1152" s="1" t="s">
        <v>42</v>
      </c>
      <c r="AD1152" t="s">
        <v>66</v>
      </c>
    </row>
    <row r="1153" spans="1:30" x14ac:dyDescent="0.25">
      <c r="A1153">
        <v>9</v>
      </c>
      <c r="B1153" s="1" t="s">
        <v>240</v>
      </c>
      <c r="C1153" s="1" t="s">
        <v>32</v>
      </c>
      <c r="D1153" s="1" t="s">
        <v>32</v>
      </c>
      <c r="E1153" s="1" t="s">
        <v>32</v>
      </c>
      <c r="F1153" s="1" t="s">
        <v>32</v>
      </c>
      <c r="G1153" s="1" t="s">
        <v>207</v>
      </c>
      <c r="H1153" s="1" t="s">
        <v>208</v>
      </c>
      <c r="I1153" s="1" t="s">
        <v>191</v>
      </c>
      <c r="J1153" s="1" t="s">
        <v>192</v>
      </c>
      <c r="K1153">
        <v>98</v>
      </c>
      <c r="L1153" s="1" t="s">
        <v>209</v>
      </c>
      <c r="M1153" s="1" t="s">
        <v>38</v>
      </c>
      <c r="N1153" t="s">
        <v>39</v>
      </c>
      <c r="O1153" t="s">
        <v>39</v>
      </c>
      <c r="P1153">
        <v>114000</v>
      </c>
      <c r="Q1153">
        <v>0</v>
      </c>
      <c r="R1153">
        <v>0.61021334565375218</v>
      </c>
      <c r="S1153">
        <v>0</v>
      </c>
      <c r="T1153" s="1" t="s">
        <v>194</v>
      </c>
      <c r="U1153">
        <v>0</v>
      </c>
      <c r="V1153">
        <v>1</v>
      </c>
      <c r="W1153">
        <v>0.93769557849786533</v>
      </c>
      <c r="X1153">
        <v>0</v>
      </c>
      <c r="Y1153" t="b">
        <v>1</v>
      </c>
      <c r="Z1153" t="b">
        <v>0</v>
      </c>
      <c r="AA1153" s="1" t="s">
        <v>66</v>
      </c>
      <c r="AB1153" s="1" t="s">
        <v>66</v>
      </c>
      <c r="AC1153" s="1" t="s">
        <v>42</v>
      </c>
      <c r="AD1153" t="s">
        <v>66</v>
      </c>
    </row>
    <row r="1154" spans="1:30" x14ac:dyDescent="0.25">
      <c r="A1154">
        <v>10</v>
      </c>
      <c r="B1154" s="1" t="s">
        <v>168</v>
      </c>
      <c r="C1154" s="1" t="s">
        <v>241</v>
      </c>
      <c r="D1154" s="1" t="s">
        <v>242</v>
      </c>
      <c r="E1154" s="1" t="s">
        <v>32</v>
      </c>
      <c r="F1154" s="1" t="s">
        <v>32</v>
      </c>
      <c r="G1154" s="1" t="s">
        <v>207</v>
      </c>
      <c r="H1154" s="1" t="s">
        <v>208</v>
      </c>
      <c r="I1154" s="1" t="s">
        <v>191</v>
      </c>
      <c r="J1154" s="1" t="s">
        <v>192</v>
      </c>
      <c r="K1154">
        <v>98</v>
      </c>
      <c r="L1154" s="1" t="s">
        <v>209</v>
      </c>
      <c r="M1154" s="1" t="s">
        <v>38</v>
      </c>
      <c r="N1154" t="s">
        <v>39</v>
      </c>
      <c r="O1154" t="s">
        <v>39</v>
      </c>
      <c r="P1154">
        <v>69000</v>
      </c>
      <c r="Q1154">
        <v>0</v>
      </c>
      <c r="R1154">
        <v>0.6089109782608696</v>
      </c>
      <c r="S1154">
        <v>0</v>
      </c>
      <c r="T1154" s="1" t="s">
        <v>194</v>
      </c>
      <c r="U1154">
        <v>0</v>
      </c>
      <c r="V1154">
        <v>1</v>
      </c>
      <c r="W1154">
        <v>0.93784615721368647</v>
      </c>
      <c r="X1154">
        <v>0</v>
      </c>
      <c r="Y1154" t="b">
        <v>1</v>
      </c>
      <c r="Z1154" t="b">
        <v>0</v>
      </c>
      <c r="AA1154" s="1" t="s">
        <v>66</v>
      </c>
      <c r="AB1154" s="1" t="s">
        <v>66</v>
      </c>
      <c r="AC1154" s="1" t="s">
        <v>42</v>
      </c>
      <c r="AD1154" t="s">
        <v>66</v>
      </c>
    </row>
    <row r="1155" spans="1:30" x14ac:dyDescent="0.25">
      <c r="A1155">
        <v>10</v>
      </c>
      <c r="B1155" s="1" t="s">
        <v>168</v>
      </c>
      <c r="C1155" s="1" t="s">
        <v>243</v>
      </c>
      <c r="D1155" s="1" t="s">
        <v>244</v>
      </c>
      <c r="E1155" s="1" t="s">
        <v>32</v>
      </c>
      <c r="F1155" s="1" t="s">
        <v>32</v>
      </c>
      <c r="G1155" s="1" t="s">
        <v>207</v>
      </c>
      <c r="H1155" s="1" t="s">
        <v>208</v>
      </c>
      <c r="I1155" s="1" t="s">
        <v>191</v>
      </c>
      <c r="J1155" s="1" t="s">
        <v>192</v>
      </c>
      <c r="K1155">
        <v>98</v>
      </c>
      <c r="L1155" s="1" t="s">
        <v>209</v>
      </c>
      <c r="M1155" s="1" t="s">
        <v>38</v>
      </c>
      <c r="N1155" t="s">
        <v>39</v>
      </c>
      <c r="O1155" t="s">
        <v>39</v>
      </c>
      <c r="P1155">
        <v>27500</v>
      </c>
      <c r="Q1155">
        <v>0</v>
      </c>
      <c r="R1155">
        <v>0.61520154269972449</v>
      </c>
      <c r="S1155">
        <v>0</v>
      </c>
      <c r="T1155" s="1" t="s">
        <v>194</v>
      </c>
      <c r="U1155">
        <v>0</v>
      </c>
      <c r="V1155">
        <v>1</v>
      </c>
      <c r="W1155">
        <v>0.9368943305457228</v>
      </c>
      <c r="X1155">
        <v>0</v>
      </c>
      <c r="Y1155" t="b">
        <v>1</v>
      </c>
      <c r="Z1155" t="b">
        <v>0</v>
      </c>
      <c r="AA1155" s="1" t="s">
        <v>66</v>
      </c>
      <c r="AB1155" s="1" t="s">
        <v>66</v>
      </c>
      <c r="AC1155" s="1" t="s">
        <v>42</v>
      </c>
      <c r="AD1155" t="s">
        <v>66</v>
      </c>
    </row>
    <row r="1156" spans="1:30" x14ac:dyDescent="0.25">
      <c r="A1156">
        <v>10</v>
      </c>
      <c r="B1156" s="1" t="s">
        <v>168</v>
      </c>
      <c r="C1156" s="1" t="s">
        <v>169</v>
      </c>
      <c r="D1156" s="1" t="s">
        <v>170</v>
      </c>
      <c r="E1156" s="1" t="s">
        <v>32</v>
      </c>
      <c r="F1156" s="1" t="s">
        <v>32</v>
      </c>
      <c r="G1156" s="1" t="s">
        <v>207</v>
      </c>
      <c r="H1156" s="1" t="s">
        <v>208</v>
      </c>
      <c r="I1156" s="1" t="s">
        <v>191</v>
      </c>
      <c r="J1156" s="1" t="s">
        <v>192</v>
      </c>
      <c r="K1156">
        <v>98</v>
      </c>
      <c r="L1156" s="1" t="s">
        <v>209</v>
      </c>
      <c r="M1156" s="1" t="s">
        <v>38</v>
      </c>
      <c r="N1156" t="s">
        <v>39</v>
      </c>
      <c r="O1156" t="s">
        <v>39</v>
      </c>
      <c r="P1156">
        <v>4000</v>
      </c>
      <c r="Q1156">
        <v>0</v>
      </c>
      <c r="R1156">
        <v>0.6461731914893617</v>
      </c>
      <c r="S1156">
        <v>0</v>
      </c>
      <c r="T1156" s="1" t="s">
        <v>194</v>
      </c>
      <c r="U1156">
        <v>0</v>
      </c>
      <c r="V1156">
        <v>1</v>
      </c>
      <c r="W1156">
        <v>0.93537558546488353</v>
      </c>
      <c r="X1156">
        <v>0</v>
      </c>
      <c r="Y1156" t="b">
        <v>1</v>
      </c>
      <c r="Z1156" t="b">
        <v>0</v>
      </c>
      <c r="AA1156" s="1" t="s">
        <v>66</v>
      </c>
      <c r="AB1156" s="1" t="s">
        <v>66</v>
      </c>
      <c r="AC1156" s="1" t="s">
        <v>42</v>
      </c>
      <c r="AD1156" t="s">
        <v>66</v>
      </c>
    </row>
    <row r="1157" spans="1:30" x14ac:dyDescent="0.25">
      <c r="A1157">
        <v>10</v>
      </c>
      <c r="B1157" s="1" t="s">
        <v>168</v>
      </c>
      <c r="C1157" s="1" t="s">
        <v>245</v>
      </c>
      <c r="D1157" s="1" t="s">
        <v>101</v>
      </c>
      <c r="E1157" s="1" t="s">
        <v>32</v>
      </c>
      <c r="F1157" s="1" t="s">
        <v>32</v>
      </c>
      <c r="G1157" s="1" t="s">
        <v>207</v>
      </c>
      <c r="H1157" s="1" t="s">
        <v>208</v>
      </c>
      <c r="I1157" s="1" t="s">
        <v>191</v>
      </c>
      <c r="J1157" s="1" t="s">
        <v>192</v>
      </c>
      <c r="K1157">
        <v>98</v>
      </c>
      <c r="L1157" s="1" t="s">
        <v>209</v>
      </c>
      <c r="M1157" s="1" t="s">
        <v>38</v>
      </c>
      <c r="N1157" t="s">
        <v>39</v>
      </c>
      <c r="O1157" t="s">
        <v>39</v>
      </c>
      <c r="P1157">
        <v>88000</v>
      </c>
      <c r="Q1157">
        <v>0</v>
      </c>
      <c r="R1157">
        <v>0.61025730693408753</v>
      </c>
      <c r="S1157">
        <v>0</v>
      </c>
      <c r="T1157" s="1" t="s">
        <v>194</v>
      </c>
      <c r="U1157">
        <v>0</v>
      </c>
      <c r="V1157">
        <v>1</v>
      </c>
      <c r="W1157">
        <v>0.93772246917954194</v>
      </c>
      <c r="X1157">
        <v>0</v>
      </c>
      <c r="Y1157" t="b">
        <v>1</v>
      </c>
      <c r="Z1157" t="b">
        <v>0</v>
      </c>
      <c r="AA1157" s="1" t="s">
        <v>66</v>
      </c>
      <c r="AB1157" s="1" t="s">
        <v>66</v>
      </c>
      <c r="AC1157" s="1" t="s">
        <v>42</v>
      </c>
      <c r="AD1157" t="s">
        <v>66</v>
      </c>
    </row>
    <row r="1158" spans="1:30" x14ac:dyDescent="0.25">
      <c r="A1158">
        <v>11</v>
      </c>
      <c r="B1158" s="1" t="s">
        <v>58</v>
      </c>
      <c r="C1158" s="1" t="s">
        <v>246</v>
      </c>
      <c r="D1158" s="1" t="s">
        <v>247</v>
      </c>
      <c r="E1158" s="1" t="s">
        <v>32</v>
      </c>
      <c r="F1158" s="1" t="s">
        <v>32</v>
      </c>
      <c r="G1158" s="1" t="s">
        <v>207</v>
      </c>
      <c r="H1158" s="1" t="s">
        <v>208</v>
      </c>
      <c r="I1158" s="1" t="s">
        <v>191</v>
      </c>
      <c r="J1158" s="1" t="s">
        <v>192</v>
      </c>
      <c r="K1158">
        <v>98</v>
      </c>
      <c r="L1158" s="1" t="s">
        <v>209</v>
      </c>
      <c r="M1158" s="1" t="s">
        <v>38</v>
      </c>
      <c r="N1158" t="s">
        <v>39</v>
      </c>
      <c r="O1158" t="s">
        <v>39</v>
      </c>
      <c r="P1158">
        <v>47500</v>
      </c>
      <c r="Q1158">
        <v>0</v>
      </c>
      <c r="R1158">
        <v>0.61212016055118357</v>
      </c>
      <c r="S1158">
        <v>0</v>
      </c>
      <c r="T1158" s="1" t="s">
        <v>194</v>
      </c>
      <c r="U1158">
        <v>1</v>
      </c>
      <c r="V1158">
        <v>1</v>
      </c>
      <c r="W1158">
        <v>0.93726608827829794</v>
      </c>
      <c r="X1158">
        <v>0</v>
      </c>
      <c r="Y1158" t="b">
        <v>0</v>
      </c>
      <c r="Z1158" t="b">
        <v>0</v>
      </c>
      <c r="AA1158" s="1" t="s">
        <v>62</v>
      </c>
      <c r="AB1158" s="1" t="s">
        <v>55</v>
      </c>
      <c r="AC1158" s="1" t="s">
        <v>42</v>
      </c>
      <c r="AD1158" t="s">
        <v>850</v>
      </c>
    </row>
    <row r="1159" spans="1:30" x14ac:dyDescent="0.25">
      <c r="A1159">
        <v>11</v>
      </c>
      <c r="B1159" s="1" t="s">
        <v>58</v>
      </c>
      <c r="C1159" s="1" t="s">
        <v>248</v>
      </c>
      <c r="D1159" s="1" t="s">
        <v>249</v>
      </c>
      <c r="E1159" s="1" t="s">
        <v>32</v>
      </c>
      <c r="F1159" s="1" t="s">
        <v>32</v>
      </c>
      <c r="G1159" s="1" t="s">
        <v>207</v>
      </c>
      <c r="H1159" s="1" t="s">
        <v>208</v>
      </c>
      <c r="I1159" s="1" t="s">
        <v>191</v>
      </c>
      <c r="J1159" s="1" t="s">
        <v>192</v>
      </c>
      <c r="K1159">
        <v>98</v>
      </c>
      <c r="L1159" s="1" t="s">
        <v>209</v>
      </c>
      <c r="M1159" s="1" t="s">
        <v>38</v>
      </c>
      <c r="N1159" t="s">
        <v>39</v>
      </c>
      <c r="O1159" t="s">
        <v>39</v>
      </c>
      <c r="P1159">
        <v>11000</v>
      </c>
      <c r="Q1159">
        <v>0</v>
      </c>
      <c r="R1159">
        <v>0.62453670360110802</v>
      </c>
      <c r="S1159">
        <v>0</v>
      </c>
      <c r="T1159" s="1" t="s">
        <v>194</v>
      </c>
      <c r="U1159">
        <v>1</v>
      </c>
      <c r="V1159">
        <v>1</v>
      </c>
      <c r="W1159">
        <v>0.93605677476339944</v>
      </c>
      <c r="X1159">
        <v>0</v>
      </c>
      <c r="Y1159" t="b">
        <v>0</v>
      </c>
      <c r="Z1159" t="b">
        <v>0</v>
      </c>
      <c r="AA1159" s="1" t="s">
        <v>54</v>
      </c>
      <c r="AB1159" s="1" t="s">
        <v>55</v>
      </c>
      <c r="AC1159" s="1" t="s">
        <v>42</v>
      </c>
      <c r="AD1159" t="s">
        <v>850</v>
      </c>
    </row>
    <row r="1160" spans="1:30" x14ac:dyDescent="0.25">
      <c r="A1160">
        <v>11</v>
      </c>
      <c r="B1160" s="1" t="s">
        <v>58</v>
      </c>
      <c r="C1160" s="1" t="s">
        <v>250</v>
      </c>
      <c r="D1160" s="1" t="s">
        <v>251</v>
      </c>
      <c r="E1160" s="1" t="s">
        <v>32</v>
      </c>
      <c r="F1160" s="1" t="s">
        <v>32</v>
      </c>
      <c r="G1160" s="1" t="s">
        <v>207</v>
      </c>
      <c r="H1160" s="1" t="s">
        <v>208</v>
      </c>
      <c r="I1160" s="1" t="s">
        <v>191</v>
      </c>
      <c r="J1160" s="1" t="s">
        <v>192</v>
      </c>
      <c r="K1160">
        <v>98</v>
      </c>
      <c r="L1160" s="1" t="s">
        <v>209</v>
      </c>
      <c r="M1160" s="1" t="s">
        <v>38</v>
      </c>
      <c r="N1160" t="s">
        <v>39</v>
      </c>
      <c r="O1160" t="s">
        <v>39</v>
      </c>
      <c r="P1160">
        <v>4500</v>
      </c>
      <c r="Q1160">
        <v>0</v>
      </c>
      <c r="R1160">
        <v>0.64881864736005646</v>
      </c>
      <c r="S1160">
        <v>0</v>
      </c>
      <c r="T1160" s="1" t="s">
        <v>194</v>
      </c>
      <c r="U1160">
        <v>1</v>
      </c>
      <c r="V1160">
        <v>1</v>
      </c>
      <c r="W1160">
        <v>0.93574132025883394</v>
      </c>
      <c r="X1160">
        <v>0</v>
      </c>
      <c r="Y1160" t="b">
        <v>0</v>
      </c>
      <c r="Z1160" t="b">
        <v>0</v>
      </c>
      <c r="AA1160" s="1" t="s">
        <v>54</v>
      </c>
      <c r="AB1160" s="1" t="s">
        <v>55</v>
      </c>
      <c r="AC1160" s="1" t="s">
        <v>42</v>
      </c>
      <c r="AD1160" t="s">
        <v>850</v>
      </c>
    </row>
    <row r="1161" spans="1:30" x14ac:dyDescent="0.25">
      <c r="A1161">
        <v>11</v>
      </c>
      <c r="B1161" s="1" t="s">
        <v>58</v>
      </c>
      <c r="C1161" s="1" t="s">
        <v>171</v>
      </c>
      <c r="D1161" s="1" t="s">
        <v>172</v>
      </c>
      <c r="E1161" s="1" t="s">
        <v>32</v>
      </c>
      <c r="F1161" s="1" t="s">
        <v>32</v>
      </c>
      <c r="G1161" s="1" t="s">
        <v>207</v>
      </c>
      <c r="H1161" s="1" t="s">
        <v>208</v>
      </c>
      <c r="I1161" s="1" t="s">
        <v>191</v>
      </c>
      <c r="J1161" s="1" t="s">
        <v>192</v>
      </c>
      <c r="K1161">
        <v>98</v>
      </c>
      <c r="L1161" s="1" t="s">
        <v>209</v>
      </c>
      <c r="M1161" s="1" t="s">
        <v>38</v>
      </c>
      <c r="N1161" t="s">
        <v>39</v>
      </c>
      <c r="O1161" t="s">
        <v>39</v>
      </c>
      <c r="P1161">
        <v>6000</v>
      </c>
      <c r="Q1161">
        <v>0</v>
      </c>
      <c r="R1161">
        <v>0.63532828685258969</v>
      </c>
      <c r="S1161">
        <v>0</v>
      </c>
      <c r="T1161" s="1" t="s">
        <v>194</v>
      </c>
      <c r="U1161">
        <v>1</v>
      </c>
      <c r="V1161">
        <v>1</v>
      </c>
      <c r="W1161">
        <v>0.93503341150438091</v>
      </c>
      <c r="X1161">
        <v>0</v>
      </c>
      <c r="Y1161" t="b">
        <v>0</v>
      </c>
      <c r="Z1161" t="b">
        <v>0</v>
      </c>
      <c r="AA1161" s="1" t="s">
        <v>54</v>
      </c>
      <c r="AB1161" s="1" t="s">
        <v>173</v>
      </c>
      <c r="AC1161" s="1" t="s">
        <v>42</v>
      </c>
      <c r="AD1161" t="s">
        <v>850</v>
      </c>
    </row>
    <row r="1162" spans="1:30" x14ac:dyDescent="0.25">
      <c r="A1162">
        <v>11</v>
      </c>
      <c r="B1162" s="1" t="s">
        <v>58</v>
      </c>
      <c r="C1162" s="1" t="s">
        <v>252</v>
      </c>
      <c r="D1162" s="1" t="s">
        <v>253</v>
      </c>
      <c r="E1162" s="1" t="s">
        <v>32</v>
      </c>
      <c r="F1162" s="1" t="s">
        <v>32</v>
      </c>
      <c r="G1162" s="1" t="s">
        <v>207</v>
      </c>
      <c r="H1162" s="1" t="s">
        <v>208</v>
      </c>
      <c r="I1162" s="1" t="s">
        <v>191</v>
      </c>
      <c r="J1162" s="1" t="s">
        <v>192</v>
      </c>
      <c r="K1162">
        <v>98</v>
      </c>
      <c r="L1162" s="1" t="s">
        <v>209</v>
      </c>
      <c r="M1162" s="1" t="s">
        <v>38</v>
      </c>
      <c r="N1162" t="s">
        <v>39</v>
      </c>
      <c r="O1162" t="s">
        <v>39</v>
      </c>
      <c r="P1162">
        <v>92000</v>
      </c>
      <c r="Q1162">
        <v>0</v>
      </c>
      <c r="R1162">
        <v>0.61104665055107144</v>
      </c>
      <c r="S1162">
        <v>0</v>
      </c>
      <c r="T1162" s="1" t="s">
        <v>194</v>
      </c>
      <c r="U1162">
        <v>1</v>
      </c>
      <c r="V1162">
        <v>1</v>
      </c>
      <c r="W1162">
        <v>0.93743771683108224</v>
      </c>
      <c r="X1162">
        <v>0</v>
      </c>
      <c r="Y1162" t="b">
        <v>0</v>
      </c>
      <c r="Z1162" t="b">
        <v>0</v>
      </c>
      <c r="AA1162" s="1" t="s">
        <v>62</v>
      </c>
      <c r="AB1162" s="1" t="s">
        <v>55</v>
      </c>
      <c r="AC1162" s="1" t="s">
        <v>42</v>
      </c>
      <c r="AD1162" t="s">
        <v>850</v>
      </c>
    </row>
    <row r="1163" spans="1:30" x14ac:dyDescent="0.25">
      <c r="A1163">
        <v>11</v>
      </c>
      <c r="B1163" s="1" t="s">
        <v>58</v>
      </c>
      <c r="C1163" s="1" t="s">
        <v>254</v>
      </c>
      <c r="D1163" s="1" t="s">
        <v>255</v>
      </c>
      <c r="E1163" s="1" t="s">
        <v>32</v>
      </c>
      <c r="F1163" s="1" t="s">
        <v>32</v>
      </c>
      <c r="G1163" s="1" t="s">
        <v>207</v>
      </c>
      <c r="H1163" s="1" t="s">
        <v>208</v>
      </c>
      <c r="I1163" s="1" t="s">
        <v>191</v>
      </c>
      <c r="J1163" s="1" t="s">
        <v>192</v>
      </c>
      <c r="K1163">
        <v>98</v>
      </c>
      <c r="L1163" s="1" t="s">
        <v>209</v>
      </c>
      <c r="M1163" s="1" t="s">
        <v>38</v>
      </c>
      <c r="N1163" t="s">
        <v>39</v>
      </c>
      <c r="O1163" t="s">
        <v>39</v>
      </c>
      <c r="P1163">
        <v>35000</v>
      </c>
      <c r="Q1163">
        <v>0</v>
      </c>
      <c r="R1163">
        <v>0.61371626072635876</v>
      </c>
      <c r="S1163">
        <v>0</v>
      </c>
      <c r="T1163" s="1" t="s">
        <v>194</v>
      </c>
      <c r="U1163">
        <v>1</v>
      </c>
      <c r="V1163">
        <v>1</v>
      </c>
      <c r="W1163">
        <v>0.93688714903917125</v>
      </c>
      <c r="X1163">
        <v>0</v>
      </c>
      <c r="Y1163" t="b">
        <v>0</v>
      </c>
      <c r="Z1163" t="b">
        <v>0</v>
      </c>
      <c r="AA1163" s="1" t="s">
        <v>54</v>
      </c>
      <c r="AB1163" s="1" t="s">
        <v>173</v>
      </c>
      <c r="AC1163" s="1" t="s">
        <v>42</v>
      </c>
      <c r="AD1163" t="s">
        <v>850</v>
      </c>
    </row>
    <row r="1164" spans="1:30" x14ac:dyDescent="0.25">
      <c r="A1164">
        <v>11</v>
      </c>
      <c r="B1164" s="1" t="s">
        <v>58</v>
      </c>
      <c r="C1164" s="1" t="s">
        <v>256</v>
      </c>
      <c r="D1164" s="1" t="s">
        <v>257</v>
      </c>
      <c r="E1164" s="1" t="s">
        <v>32</v>
      </c>
      <c r="F1164" s="1" t="s">
        <v>32</v>
      </c>
      <c r="G1164" s="1" t="s">
        <v>207</v>
      </c>
      <c r="H1164" s="1" t="s">
        <v>208</v>
      </c>
      <c r="I1164" s="1" t="s">
        <v>191</v>
      </c>
      <c r="J1164" s="1" t="s">
        <v>192</v>
      </c>
      <c r="K1164">
        <v>98</v>
      </c>
      <c r="L1164" s="1" t="s">
        <v>209</v>
      </c>
      <c r="M1164" s="1" t="s">
        <v>38</v>
      </c>
      <c r="N1164" t="s">
        <v>39</v>
      </c>
      <c r="O1164" t="s">
        <v>39</v>
      </c>
      <c r="P1164">
        <v>22000</v>
      </c>
      <c r="Q1164">
        <v>0</v>
      </c>
      <c r="R1164">
        <v>0.61617471863848472</v>
      </c>
      <c r="S1164">
        <v>0</v>
      </c>
      <c r="T1164" s="1" t="s">
        <v>194</v>
      </c>
      <c r="U1164">
        <v>1</v>
      </c>
      <c r="V1164">
        <v>1</v>
      </c>
      <c r="W1164">
        <v>0.93630816115801618</v>
      </c>
      <c r="X1164">
        <v>0</v>
      </c>
      <c r="Y1164" t="b">
        <v>0</v>
      </c>
      <c r="Z1164" t="b">
        <v>0</v>
      </c>
      <c r="AA1164" s="1" t="s">
        <v>54</v>
      </c>
      <c r="AB1164" s="1" t="s">
        <v>173</v>
      </c>
      <c r="AC1164" s="1" t="s">
        <v>42</v>
      </c>
      <c r="AD1164" t="s">
        <v>850</v>
      </c>
    </row>
    <row r="1165" spans="1:30" x14ac:dyDescent="0.25">
      <c r="A1165">
        <v>11</v>
      </c>
      <c r="B1165" s="1" t="s">
        <v>58</v>
      </c>
      <c r="C1165" s="1" t="s">
        <v>258</v>
      </c>
      <c r="D1165" s="1" t="s">
        <v>259</v>
      </c>
      <c r="E1165" s="1" t="s">
        <v>32</v>
      </c>
      <c r="F1165" s="1" t="s">
        <v>32</v>
      </c>
      <c r="G1165" s="1" t="s">
        <v>207</v>
      </c>
      <c r="H1165" s="1" t="s">
        <v>208</v>
      </c>
      <c r="I1165" s="1" t="s">
        <v>191</v>
      </c>
      <c r="J1165" s="1" t="s">
        <v>192</v>
      </c>
      <c r="K1165">
        <v>98</v>
      </c>
      <c r="L1165" s="1" t="s">
        <v>209</v>
      </c>
      <c r="M1165" s="1" t="s">
        <v>38</v>
      </c>
      <c r="N1165" t="s">
        <v>39</v>
      </c>
      <c r="O1165" t="s">
        <v>39</v>
      </c>
      <c r="P1165">
        <v>8000</v>
      </c>
      <c r="Q1165">
        <v>0</v>
      </c>
      <c r="R1165">
        <v>0.6230483460559797</v>
      </c>
      <c r="S1165">
        <v>0</v>
      </c>
      <c r="T1165" s="1" t="s">
        <v>194</v>
      </c>
      <c r="U1165">
        <v>1</v>
      </c>
      <c r="V1165">
        <v>1</v>
      </c>
      <c r="W1165">
        <v>0.93612882374957951</v>
      </c>
      <c r="X1165">
        <v>0</v>
      </c>
      <c r="Y1165" t="b">
        <v>0</v>
      </c>
      <c r="Z1165" t="b">
        <v>0</v>
      </c>
      <c r="AA1165" s="1" t="s">
        <v>54</v>
      </c>
      <c r="AB1165" s="1" t="s">
        <v>55</v>
      </c>
      <c r="AC1165" s="1" t="s">
        <v>42</v>
      </c>
      <c r="AD1165" t="s">
        <v>850</v>
      </c>
    </row>
    <row r="1166" spans="1:30" x14ac:dyDescent="0.25">
      <c r="A1166">
        <v>11</v>
      </c>
      <c r="B1166" s="1" t="s">
        <v>58</v>
      </c>
      <c r="C1166" s="1" t="s">
        <v>260</v>
      </c>
      <c r="D1166" s="1" t="s">
        <v>261</v>
      </c>
      <c r="E1166" s="1" t="s">
        <v>32</v>
      </c>
      <c r="F1166" s="1" t="s">
        <v>32</v>
      </c>
      <c r="G1166" s="1" t="s">
        <v>207</v>
      </c>
      <c r="H1166" s="1" t="s">
        <v>208</v>
      </c>
      <c r="I1166" s="1" t="s">
        <v>191</v>
      </c>
      <c r="J1166" s="1" t="s">
        <v>192</v>
      </c>
      <c r="K1166">
        <v>98</v>
      </c>
      <c r="L1166" s="1" t="s">
        <v>209</v>
      </c>
      <c r="M1166" s="1" t="s">
        <v>38</v>
      </c>
      <c r="N1166" t="s">
        <v>39</v>
      </c>
      <c r="O1166" t="s">
        <v>39</v>
      </c>
      <c r="P1166">
        <v>3000</v>
      </c>
      <c r="Q1166">
        <v>0</v>
      </c>
      <c r="R1166">
        <v>0.62380512820512823</v>
      </c>
      <c r="S1166">
        <v>0</v>
      </c>
      <c r="T1166" s="1" t="s">
        <v>194</v>
      </c>
      <c r="U1166">
        <v>1</v>
      </c>
      <c r="V1166">
        <v>1</v>
      </c>
      <c r="W1166">
        <v>0.93683718521232184</v>
      </c>
      <c r="X1166">
        <v>0</v>
      </c>
      <c r="Y1166" t="b">
        <v>0</v>
      </c>
      <c r="Z1166" t="b">
        <v>0</v>
      </c>
      <c r="AA1166" s="1" t="s">
        <v>54</v>
      </c>
      <c r="AB1166" s="1" t="s">
        <v>55</v>
      </c>
      <c r="AC1166" s="1" t="s">
        <v>42</v>
      </c>
      <c r="AD1166" t="s">
        <v>850</v>
      </c>
    </row>
    <row r="1167" spans="1:30" x14ac:dyDescent="0.25">
      <c r="A1167">
        <v>11</v>
      </c>
      <c r="B1167" s="1" t="s">
        <v>58</v>
      </c>
      <c r="C1167" s="1" t="s">
        <v>262</v>
      </c>
      <c r="D1167" s="1" t="s">
        <v>263</v>
      </c>
      <c r="E1167" s="1" t="s">
        <v>32</v>
      </c>
      <c r="F1167" s="1" t="s">
        <v>32</v>
      </c>
      <c r="G1167" s="1" t="s">
        <v>207</v>
      </c>
      <c r="H1167" s="1" t="s">
        <v>208</v>
      </c>
      <c r="I1167" s="1" t="s">
        <v>191</v>
      </c>
      <c r="J1167" s="1" t="s">
        <v>192</v>
      </c>
      <c r="K1167">
        <v>98</v>
      </c>
      <c r="L1167" s="1" t="s">
        <v>209</v>
      </c>
      <c r="M1167" s="1" t="s">
        <v>38</v>
      </c>
      <c r="N1167" t="s">
        <v>39</v>
      </c>
      <c r="O1167" t="s">
        <v>39</v>
      </c>
      <c r="P1167">
        <v>2000</v>
      </c>
      <c r="Q1167">
        <v>0</v>
      </c>
      <c r="R1167">
        <v>0.680215652173913</v>
      </c>
      <c r="S1167">
        <v>0</v>
      </c>
      <c r="T1167" s="1" t="s">
        <v>194</v>
      </c>
      <c r="U1167">
        <v>1</v>
      </c>
      <c r="V1167">
        <v>1</v>
      </c>
      <c r="W1167">
        <v>0.92237021334735503</v>
      </c>
      <c r="X1167">
        <v>0</v>
      </c>
      <c r="Y1167" t="b">
        <v>0</v>
      </c>
      <c r="Z1167" t="b">
        <v>0</v>
      </c>
      <c r="AA1167" s="1" t="s">
        <v>54</v>
      </c>
      <c r="AB1167" s="1" t="s">
        <v>55</v>
      </c>
      <c r="AC1167" s="1" t="s">
        <v>42</v>
      </c>
      <c r="AD1167" t="s">
        <v>850</v>
      </c>
    </row>
    <row r="1168" spans="1:30" x14ac:dyDescent="0.25">
      <c r="A1168">
        <v>11</v>
      </c>
      <c r="B1168" s="1" t="s">
        <v>58</v>
      </c>
      <c r="C1168" s="1" t="s">
        <v>264</v>
      </c>
      <c r="D1168" s="1" t="s">
        <v>265</v>
      </c>
      <c r="E1168" s="1" t="s">
        <v>32</v>
      </c>
      <c r="F1168" s="1" t="s">
        <v>32</v>
      </c>
      <c r="G1168" s="1" t="s">
        <v>207</v>
      </c>
      <c r="H1168" s="1" t="s">
        <v>208</v>
      </c>
      <c r="I1168" s="1" t="s">
        <v>191</v>
      </c>
      <c r="J1168" s="1" t="s">
        <v>192</v>
      </c>
      <c r="K1168">
        <v>98</v>
      </c>
      <c r="L1168" s="1" t="s">
        <v>209</v>
      </c>
      <c r="M1168" s="1" t="s">
        <v>38</v>
      </c>
      <c r="N1168" t="s">
        <v>39</v>
      </c>
      <c r="O1168" t="s">
        <v>39</v>
      </c>
      <c r="P1168">
        <v>10000</v>
      </c>
      <c r="Q1168">
        <v>0</v>
      </c>
      <c r="R1168">
        <v>0.6228022082018928</v>
      </c>
      <c r="S1168">
        <v>0</v>
      </c>
      <c r="T1168" s="1" t="s">
        <v>194</v>
      </c>
      <c r="U1168">
        <v>1</v>
      </c>
      <c r="V1168">
        <v>1</v>
      </c>
      <c r="W1168">
        <v>0.93682307135902132</v>
      </c>
      <c r="X1168">
        <v>0</v>
      </c>
      <c r="Y1168" t="b">
        <v>0</v>
      </c>
      <c r="Z1168" t="b">
        <v>0</v>
      </c>
      <c r="AA1168" s="1" t="s">
        <v>54</v>
      </c>
      <c r="AB1168" s="1" t="s">
        <v>55</v>
      </c>
      <c r="AC1168" s="1" t="s">
        <v>42</v>
      </c>
      <c r="AD1168" t="s">
        <v>850</v>
      </c>
    </row>
    <row r="1169" spans="1:30" x14ac:dyDescent="0.25">
      <c r="A1169">
        <v>11</v>
      </c>
      <c r="B1169" s="1" t="s">
        <v>58</v>
      </c>
      <c r="C1169" s="1" t="s">
        <v>163</v>
      </c>
      <c r="D1169" s="1" t="s">
        <v>164</v>
      </c>
      <c r="E1169" s="1" t="s">
        <v>32</v>
      </c>
      <c r="F1169" s="1" t="s">
        <v>32</v>
      </c>
      <c r="G1169" s="1" t="s">
        <v>207</v>
      </c>
      <c r="H1169" s="1" t="s">
        <v>208</v>
      </c>
      <c r="I1169" s="1" t="s">
        <v>191</v>
      </c>
      <c r="J1169" s="1" t="s">
        <v>192</v>
      </c>
      <c r="K1169">
        <v>98</v>
      </c>
      <c r="L1169" s="1" t="s">
        <v>209</v>
      </c>
      <c r="M1169" s="1" t="s">
        <v>38</v>
      </c>
      <c r="N1169" t="s">
        <v>39</v>
      </c>
      <c r="O1169" t="s">
        <v>39</v>
      </c>
      <c r="P1169">
        <v>16000</v>
      </c>
      <c r="Q1169">
        <v>0</v>
      </c>
      <c r="R1169">
        <v>0.6174134299516908</v>
      </c>
      <c r="S1169">
        <v>0</v>
      </c>
      <c r="T1169" s="1" t="s">
        <v>194</v>
      </c>
      <c r="U1169">
        <v>1</v>
      </c>
      <c r="V1169">
        <v>1</v>
      </c>
      <c r="W1169">
        <v>0.93727684370387054</v>
      </c>
      <c r="X1169">
        <v>0</v>
      </c>
      <c r="Y1169" t="b">
        <v>0</v>
      </c>
      <c r="Z1169" t="b">
        <v>0</v>
      </c>
      <c r="AA1169" s="1" t="s">
        <v>54</v>
      </c>
      <c r="AB1169" s="1" t="s">
        <v>55</v>
      </c>
      <c r="AC1169" s="1" t="s">
        <v>42</v>
      </c>
      <c r="AD1169" t="s">
        <v>850</v>
      </c>
    </row>
    <row r="1170" spans="1:30" x14ac:dyDescent="0.25">
      <c r="A1170">
        <v>11</v>
      </c>
      <c r="B1170" s="1" t="s">
        <v>58</v>
      </c>
      <c r="C1170" s="1" t="s">
        <v>82</v>
      </c>
      <c r="D1170" s="1" t="s">
        <v>83</v>
      </c>
      <c r="E1170" s="1" t="s">
        <v>32</v>
      </c>
      <c r="F1170" s="1" t="s">
        <v>32</v>
      </c>
      <c r="G1170" s="1" t="s">
        <v>207</v>
      </c>
      <c r="H1170" s="1" t="s">
        <v>208</v>
      </c>
      <c r="I1170" s="1" t="s">
        <v>191</v>
      </c>
      <c r="J1170" s="1" t="s">
        <v>192</v>
      </c>
      <c r="K1170">
        <v>98</v>
      </c>
      <c r="L1170" s="1" t="s">
        <v>209</v>
      </c>
      <c r="M1170" s="1" t="s">
        <v>38</v>
      </c>
      <c r="N1170" t="s">
        <v>39</v>
      </c>
      <c r="O1170" t="s">
        <v>39</v>
      </c>
      <c r="P1170">
        <v>10500</v>
      </c>
      <c r="Q1170">
        <v>0</v>
      </c>
      <c r="R1170">
        <v>0.62580367647058821</v>
      </c>
      <c r="S1170">
        <v>0</v>
      </c>
      <c r="T1170" s="1" t="s">
        <v>194</v>
      </c>
      <c r="U1170">
        <v>1</v>
      </c>
      <c r="V1170">
        <v>1</v>
      </c>
      <c r="W1170">
        <v>0.93668289845791197</v>
      </c>
      <c r="X1170">
        <v>0</v>
      </c>
      <c r="Y1170" t="b">
        <v>0</v>
      </c>
      <c r="Z1170" t="b">
        <v>0</v>
      </c>
      <c r="AA1170" s="1" t="s">
        <v>54</v>
      </c>
      <c r="AB1170" s="1" t="s">
        <v>55</v>
      </c>
      <c r="AC1170" s="1" t="s">
        <v>42</v>
      </c>
      <c r="AD1170" t="s">
        <v>850</v>
      </c>
    </row>
    <row r="1171" spans="1:30" x14ac:dyDescent="0.25">
      <c r="A1171">
        <v>11</v>
      </c>
      <c r="B1171" s="1" t="s">
        <v>58</v>
      </c>
      <c r="C1171" s="1" t="s">
        <v>59</v>
      </c>
      <c r="D1171" s="1" t="s">
        <v>60</v>
      </c>
      <c r="E1171" s="1" t="s">
        <v>32</v>
      </c>
      <c r="F1171" s="1" t="s">
        <v>32</v>
      </c>
      <c r="G1171" s="1" t="s">
        <v>207</v>
      </c>
      <c r="H1171" s="1" t="s">
        <v>208</v>
      </c>
      <c r="I1171" s="1" t="s">
        <v>191</v>
      </c>
      <c r="J1171" s="1" t="s">
        <v>192</v>
      </c>
      <c r="K1171">
        <v>98</v>
      </c>
      <c r="L1171" s="1" t="s">
        <v>209</v>
      </c>
      <c r="M1171" s="1" t="s">
        <v>38</v>
      </c>
      <c r="N1171" t="s">
        <v>39</v>
      </c>
      <c r="O1171" t="s">
        <v>39</v>
      </c>
      <c r="P1171">
        <v>40500</v>
      </c>
      <c r="Q1171">
        <v>0</v>
      </c>
      <c r="R1171">
        <v>0.61324529076056544</v>
      </c>
      <c r="S1171">
        <v>0</v>
      </c>
      <c r="T1171" s="1" t="s">
        <v>194</v>
      </c>
      <c r="U1171">
        <v>1</v>
      </c>
      <c r="V1171">
        <v>1</v>
      </c>
      <c r="W1171">
        <v>0.93757152251472631</v>
      </c>
      <c r="X1171">
        <v>0</v>
      </c>
      <c r="Y1171" t="b">
        <v>0</v>
      </c>
      <c r="Z1171" t="b">
        <v>0</v>
      </c>
      <c r="AA1171" s="1" t="s">
        <v>62</v>
      </c>
      <c r="AB1171" s="1" t="s">
        <v>55</v>
      </c>
      <c r="AC1171" s="1" t="s">
        <v>42</v>
      </c>
      <c r="AD1171" t="s">
        <v>850</v>
      </c>
    </row>
    <row r="1172" spans="1:30" x14ac:dyDescent="0.25">
      <c r="A1172">
        <v>11</v>
      </c>
      <c r="B1172" s="1" t="s">
        <v>58</v>
      </c>
      <c r="C1172" s="1" t="s">
        <v>266</v>
      </c>
      <c r="D1172" s="1" t="s">
        <v>267</v>
      </c>
      <c r="E1172" s="1" t="s">
        <v>32</v>
      </c>
      <c r="F1172" s="1" t="s">
        <v>32</v>
      </c>
      <c r="G1172" s="1" t="s">
        <v>207</v>
      </c>
      <c r="H1172" s="1" t="s">
        <v>208</v>
      </c>
      <c r="I1172" s="1" t="s">
        <v>191</v>
      </c>
      <c r="J1172" s="1" t="s">
        <v>192</v>
      </c>
      <c r="K1172">
        <v>98</v>
      </c>
      <c r="L1172" s="1" t="s">
        <v>209</v>
      </c>
      <c r="M1172" s="1" t="s">
        <v>38</v>
      </c>
      <c r="N1172" t="s">
        <v>39</v>
      </c>
      <c r="O1172" t="s">
        <v>39</v>
      </c>
      <c r="P1172">
        <v>33000</v>
      </c>
      <c r="Q1172">
        <v>0</v>
      </c>
      <c r="R1172">
        <v>0.61351805236564083</v>
      </c>
      <c r="S1172">
        <v>0</v>
      </c>
      <c r="T1172" s="1" t="s">
        <v>194</v>
      </c>
      <c r="U1172">
        <v>1</v>
      </c>
      <c r="V1172">
        <v>1</v>
      </c>
      <c r="W1172">
        <v>0.93736884466699133</v>
      </c>
      <c r="X1172">
        <v>0</v>
      </c>
      <c r="Y1172" t="b">
        <v>0</v>
      </c>
      <c r="Z1172" t="b">
        <v>0</v>
      </c>
      <c r="AA1172" s="1" t="s">
        <v>62</v>
      </c>
      <c r="AB1172" s="1" t="s">
        <v>55</v>
      </c>
      <c r="AC1172" s="1" t="s">
        <v>42</v>
      </c>
      <c r="AD1172" t="s">
        <v>850</v>
      </c>
    </row>
    <row r="1173" spans="1:30" x14ac:dyDescent="0.25">
      <c r="A1173">
        <v>11</v>
      </c>
      <c r="B1173" s="1" t="s">
        <v>58</v>
      </c>
      <c r="C1173" s="1" t="s">
        <v>268</v>
      </c>
      <c r="D1173" s="1" t="s">
        <v>269</v>
      </c>
      <c r="E1173" s="1" t="s">
        <v>32</v>
      </c>
      <c r="F1173" s="1" t="s">
        <v>32</v>
      </c>
      <c r="G1173" s="1" t="s">
        <v>207</v>
      </c>
      <c r="H1173" s="1" t="s">
        <v>208</v>
      </c>
      <c r="I1173" s="1" t="s">
        <v>191</v>
      </c>
      <c r="J1173" s="1" t="s">
        <v>192</v>
      </c>
      <c r="K1173">
        <v>98</v>
      </c>
      <c r="L1173" s="1" t="s">
        <v>209</v>
      </c>
      <c r="M1173" s="1" t="s">
        <v>38</v>
      </c>
      <c r="N1173" t="s">
        <v>39</v>
      </c>
      <c r="O1173" t="s">
        <v>39</v>
      </c>
      <c r="P1173">
        <v>27500</v>
      </c>
      <c r="Q1173">
        <v>0</v>
      </c>
      <c r="R1173">
        <v>0.6163046866364541</v>
      </c>
      <c r="S1173">
        <v>0</v>
      </c>
      <c r="T1173" s="1" t="s">
        <v>194</v>
      </c>
      <c r="U1173">
        <v>1</v>
      </c>
      <c r="V1173">
        <v>1</v>
      </c>
      <c r="W1173">
        <v>0.93674222528610207</v>
      </c>
      <c r="X1173">
        <v>0</v>
      </c>
      <c r="Y1173" t="b">
        <v>0</v>
      </c>
      <c r="Z1173" t="b">
        <v>0</v>
      </c>
      <c r="AA1173" s="1" t="s">
        <v>54</v>
      </c>
      <c r="AB1173" s="1" t="s">
        <v>173</v>
      </c>
      <c r="AC1173" s="1" t="s">
        <v>42</v>
      </c>
      <c r="AD1173" t="s">
        <v>850</v>
      </c>
    </row>
    <row r="1174" spans="1:30" x14ac:dyDescent="0.25">
      <c r="A1174">
        <v>11</v>
      </c>
      <c r="B1174" s="1" t="s">
        <v>58</v>
      </c>
      <c r="C1174" s="1" t="s">
        <v>270</v>
      </c>
      <c r="D1174" s="1" t="s">
        <v>271</v>
      </c>
      <c r="E1174" s="1" t="s">
        <v>32</v>
      </c>
      <c r="F1174" s="1" t="s">
        <v>32</v>
      </c>
      <c r="G1174" s="1" t="s">
        <v>207</v>
      </c>
      <c r="H1174" s="1" t="s">
        <v>208</v>
      </c>
      <c r="I1174" s="1" t="s">
        <v>191</v>
      </c>
      <c r="J1174" s="1" t="s">
        <v>192</v>
      </c>
      <c r="K1174">
        <v>98</v>
      </c>
      <c r="L1174" s="1" t="s">
        <v>209</v>
      </c>
      <c r="M1174" s="1" t="s">
        <v>38</v>
      </c>
      <c r="N1174" t="s">
        <v>39</v>
      </c>
      <c r="O1174" t="s">
        <v>39</v>
      </c>
      <c r="P1174">
        <v>1500</v>
      </c>
      <c r="Q1174">
        <v>0</v>
      </c>
      <c r="R1174">
        <v>0.65457435897435901</v>
      </c>
      <c r="S1174">
        <v>0</v>
      </c>
      <c r="T1174" s="1" t="s">
        <v>194</v>
      </c>
      <c r="U1174">
        <v>1</v>
      </c>
      <c r="V1174">
        <v>1</v>
      </c>
      <c r="W1174">
        <v>0.93801179015751202</v>
      </c>
      <c r="X1174">
        <v>0</v>
      </c>
      <c r="Y1174" t="b">
        <v>0</v>
      </c>
      <c r="Z1174" t="b">
        <v>0</v>
      </c>
      <c r="AA1174" s="1" t="s">
        <v>54</v>
      </c>
      <c r="AB1174" s="1" t="s">
        <v>55</v>
      </c>
      <c r="AC1174" s="1" t="s">
        <v>42</v>
      </c>
      <c r="AD1174" t="s">
        <v>850</v>
      </c>
    </row>
    <row r="1175" spans="1:30" x14ac:dyDescent="0.25">
      <c r="A1175">
        <v>11</v>
      </c>
      <c r="B1175" s="1" t="s">
        <v>58</v>
      </c>
      <c r="C1175" s="1" t="s">
        <v>272</v>
      </c>
      <c r="D1175" s="1" t="s">
        <v>273</v>
      </c>
      <c r="E1175" s="1" t="s">
        <v>32</v>
      </c>
      <c r="F1175" s="1" t="s">
        <v>32</v>
      </c>
      <c r="G1175" s="1" t="s">
        <v>207</v>
      </c>
      <c r="H1175" s="1" t="s">
        <v>208</v>
      </c>
      <c r="I1175" s="1" t="s">
        <v>191</v>
      </c>
      <c r="J1175" s="1" t="s">
        <v>192</v>
      </c>
      <c r="K1175">
        <v>98</v>
      </c>
      <c r="L1175" s="1" t="s">
        <v>209</v>
      </c>
      <c r="M1175" s="1" t="s">
        <v>38</v>
      </c>
      <c r="N1175" t="s">
        <v>39</v>
      </c>
      <c r="O1175" t="s">
        <v>39</v>
      </c>
      <c r="P1175">
        <v>7500</v>
      </c>
      <c r="Q1175">
        <v>0</v>
      </c>
      <c r="R1175">
        <v>0.61621539999999997</v>
      </c>
      <c r="S1175">
        <v>0</v>
      </c>
      <c r="T1175" s="1" t="s">
        <v>194</v>
      </c>
      <c r="U1175">
        <v>1</v>
      </c>
      <c r="V1175">
        <v>1</v>
      </c>
      <c r="W1175">
        <v>0.93812705905413352</v>
      </c>
      <c r="X1175">
        <v>0</v>
      </c>
      <c r="Y1175" t="b">
        <v>0</v>
      </c>
      <c r="Z1175" t="b">
        <v>0</v>
      </c>
      <c r="AA1175" s="1" t="s">
        <v>54</v>
      </c>
      <c r="AB1175" s="1" t="s">
        <v>55</v>
      </c>
      <c r="AC1175" s="1" t="s">
        <v>42</v>
      </c>
      <c r="AD1175" t="s">
        <v>850</v>
      </c>
    </row>
    <row r="1176" spans="1:30" x14ac:dyDescent="0.25">
      <c r="A1176">
        <v>11</v>
      </c>
      <c r="B1176" s="1" t="s">
        <v>58</v>
      </c>
      <c r="C1176" s="1" t="s">
        <v>274</v>
      </c>
      <c r="D1176" s="1" t="s">
        <v>275</v>
      </c>
      <c r="E1176" s="1" t="s">
        <v>32</v>
      </c>
      <c r="F1176" s="1" t="s">
        <v>32</v>
      </c>
      <c r="G1176" s="1" t="s">
        <v>207</v>
      </c>
      <c r="H1176" s="1" t="s">
        <v>208</v>
      </c>
      <c r="I1176" s="1" t="s">
        <v>191</v>
      </c>
      <c r="J1176" s="1" t="s">
        <v>192</v>
      </c>
      <c r="K1176">
        <v>98</v>
      </c>
      <c r="L1176" s="1" t="s">
        <v>209</v>
      </c>
      <c r="M1176" s="1" t="s">
        <v>38</v>
      </c>
      <c r="N1176" t="s">
        <v>39</v>
      </c>
      <c r="O1176" t="s">
        <v>39</v>
      </c>
      <c r="P1176">
        <v>500</v>
      </c>
      <c r="Q1176">
        <v>0</v>
      </c>
      <c r="R1176">
        <v>0.98930909090909092</v>
      </c>
      <c r="S1176">
        <v>0</v>
      </c>
      <c r="T1176" s="1" t="s">
        <v>194</v>
      </c>
      <c r="U1176">
        <v>1</v>
      </c>
      <c r="V1176">
        <v>1</v>
      </c>
      <c r="W1176">
        <v>0.88575293386465836</v>
      </c>
      <c r="X1176">
        <v>0</v>
      </c>
      <c r="Y1176" t="b">
        <v>0</v>
      </c>
      <c r="Z1176" t="b">
        <v>0</v>
      </c>
      <c r="AA1176" s="1" t="s">
        <v>54</v>
      </c>
      <c r="AB1176" s="1" t="s">
        <v>55</v>
      </c>
      <c r="AC1176" s="1" t="s">
        <v>42</v>
      </c>
      <c r="AD1176" t="s">
        <v>850</v>
      </c>
    </row>
    <row r="1177" spans="1:30" x14ac:dyDescent="0.25">
      <c r="A1177">
        <v>12</v>
      </c>
      <c r="B1177" s="1" t="s">
        <v>63</v>
      </c>
      <c r="C1177" s="1" t="s">
        <v>276</v>
      </c>
      <c r="D1177" s="1" t="s">
        <v>277</v>
      </c>
      <c r="E1177" s="1" t="s">
        <v>32</v>
      </c>
      <c r="F1177" s="1" t="s">
        <v>32</v>
      </c>
      <c r="G1177" s="1" t="s">
        <v>207</v>
      </c>
      <c r="H1177" s="1" t="s">
        <v>208</v>
      </c>
      <c r="I1177" s="1" t="s">
        <v>191</v>
      </c>
      <c r="J1177" s="1" t="s">
        <v>192</v>
      </c>
      <c r="K1177">
        <v>98</v>
      </c>
      <c r="L1177" s="1" t="s">
        <v>209</v>
      </c>
      <c r="M1177" s="1" t="s">
        <v>38</v>
      </c>
      <c r="N1177" t="s">
        <v>39</v>
      </c>
      <c r="O1177" t="s">
        <v>39</v>
      </c>
      <c r="P1177">
        <v>7500</v>
      </c>
      <c r="Q1177">
        <v>0</v>
      </c>
      <c r="R1177">
        <v>0.62367148381844084</v>
      </c>
      <c r="S1177">
        <v>0</v>
      </c>
      <c r="T1177" s="1" t="s">
        <v>194</v>
      </c>
      <c r="U1177">
        <v>0</v>
      </c>
      <c r="V1177">
        <v>1</v>
      </c>
      <c r="W1177">
        <v>0.93732056444586742</v>
      </c>
      <c r="X1177">
        <v>0</v>
      </c>
      <c r="Y1177" t="b">
        <v>0</v>
      </c>
      <c r="Z1177" t="b">
        <v>0</v>
      </c>
      <c r="AA1177" s="1" t="s">
        <v>66</v>
      </c>
      <c r="AB1177" s="1" t="s">
        <v>66</v>
      </c>
      <c r="AC1177" s="1" t="s">
        <v>42</v>
      </c>
      <c r="AD1177" t="s">
        <v>66</v>
      </c>
    </row>
    <row r="1178" spans="1:30" x14ac:dyDescent="0.25">
      <c r="A1178">
        <v>12</v>
      </c>
      <c r="B1178" s="1" t="s">
        <v>63</v>
      </c>
      <c r="C1178" s="1" t="s">
        <v>174</v>
      </c>
      <c r="D1178" s="1" t="s">
        <v>175</v>
      </c>
      <c r="E1178" s="1" t="s">
        <v>32</v>
      </c>
      <c r="F1178" s="1" t="s">
        <v>32</v>
      </c>
      <c r="G1178" s="1" t="s">
        <v>207</v>
      </c>
      <c r="H1178" s="1" t="s">
        <v>208</v>
      </c>
      <c r="I1178" s="1" t="s">
        <v>191</v>
      </c>
      <c r="J1178" s="1" t="s">
        <v>192</v>
      </c>
      <c r="K1178">
        <v>98</v>
      </c>
      <c r="L1178" s="1" t="s">
        <v>209</v>
      </c>
      <c r="M1178" s="1" t="s">
        <v>38</v>
      </c>
      <c r="N1178" t="s">
        <v>39</v>
      </c>
      <c r="O1178" t="s">
        <v>39</v>
      </c>
      <c r="P1178">
        <v>2500</v>
      </c>
      <c r="Q1178">
        <v>0</v>
      </c>
      <c r="R1178">
        <v>0.69757877813504821</v>
      </c>
      <c r="S1178">
        <v>0</v>
      </c>
      <c r="T1178" s="1" t="s">
        <v>194</v>
      </c>
      <c r="U1178">
        <v>0</v>
      </c>
      <c r="V1178">
        <v>1</v>
      </c>
      <c r="W1178">
        <v>0.92423481902539462</v>
      </c>
      <c r="X1178">
        <v>0</v>
      </c>
      <c r="Y1178" t="b">
        <v>0</v>
      </c>
      <c r="Z1178" t="b">
        <v>0</v>
      </c>
      <c r="AA1178" s="1" t="s">
        <v>66</v>
      </c>
      <c r="AB1178" s="1" t="s">
        <v>66</v>
      </c>
      <c r="AC1178" s="1" t="s">
        <v>42</v>
      </c>
      <c r="AD1178" t="s">
        <v>66</v>
      </c>
    </row>
    <row r="1179" spans="1:30" x14ac:dyDescent="0.25">
      <c r="A1179">
        <v>12</v>
      </c>
      <c r="B1179" s="1" t="s">
        <v>63</v>
      </c>
      <c r="C1179" s="1" t="s">
        <v>278</v>
      </c>
      <c r="D1179" s="1" t="s">
        <v>279</v>
      </c>
      <c r="E1179" s="1" t="s">
        <v>32</v>
      </c>
      <c r="F1179" s="1" t="s">
        <v>32</v>
      </c>
      <c r="G1179" s="1" t="s">
        <v>207</v>
      </c>
      <c r="H1179" s="1" t="s">
        <v>208</v>
      </c>
      <c r="I1179" s="1" t="s">
        <v>191</v>
      </c>
      <c r="J1179" s="1" t="s">
        <v>192</v>
      </c>
      <c r="K1179">
        <v>98</v>
      </c>
      <c r="L1179" s="1" t="s">
        <v>209</v>
      </c>
      <c r="M1179" s="1" t="s">
        <v>38</v>
      </c>
      <c r="N1179" t="s">
        <v>39</v>
      </c>
      <c r="O1179" t="s">
        <v>39</v>
      </c>
      <c r="P1179">
        <v>19500</v>
      </c>
      <c r="Q1179">
        <v>0</v>
      </c>
      <c r="R1179">
        <v>0.61323962920046349</v>
      </c>
      <c r="S1179">
        <v>0</v>
      </c>
      <c r="T1179" s="1" t="s">
        <v>194</v>
      </c>
      <c r="U1179">
        <v>0</v>
      </c>
      <c r="V1179">
        <v>1</v>
      </c>
      <c r="W1179">
        <v>0.93774956140974641</v>
      </c>
      <c r="X1179">
        <v>0</v>
      </c>
      <c r="Y1179" t="b">
        <v>0</v>
      </c>
      <c r="Z1179" t="b">
        <v>0</v>
      </c>
      <c r="AA1179" s="1" t="s">
        <v>66</v>
      </c>
      <c r="AB1179" s="1" t="s">
        <v>66</v>
      </c>
      <c r="AC1179" s="1" t="s">
        <v>42</v>
      </c>
      <c r="AD1179" t="s">
        <v>66</v>
      </c>
    </row>
    <row r="1180" spans="1:30" x14ac:dyDescent="0.25">
      <c r="A1180">
        <v>12</v>
      </c>
      <c r="B1180" s="1" t="s">
        <v>63</v>
      </c>
      <c r="C1180" s="1" t="s">
        <v>280</v>
      </c>
      <c r="D1180" s="1" t="s">
        <v>281</v>
      </c>
      <c r="E1180" s="1" t="s">
        <v>32</v>
      </c>
      <c r="F1180" s="1" t="s">
        <v>32</v>
      </c>
      <c r="G1180" s="1" t="s">
        <v>207</v>
      </c>
      <c r="H1180" s="1" t="s">
        <v>208</v>
      </c>
      <c r="I1180" s="1" t="s">
        <v>191</v>
      </c>
      <c r="J1180" s="1" t="s">
        <v>192</v>
      </c>
      <c r="K1180">
        <v>98</v>
      </c>
      <c r="L1180" s="1" t="s">
        <v>209</v>
      </c>
      <c r="M1180" s="1" t="s">
        <v>38</v>
      </c>
      <c r="N1180" t="s">
        <v>39</v>
      </c>
      <c r="O1180" t="s">
        <v>39</v>
      </c>
      <c r="P1180">
        <v>7000</v>
      </c>
      <c r="Q1180">
        <v>0</v>
      </c>
      <c r="R1180">
        <v>0.6305510067114094</v>
      </c>
      <c r="S1180">
        <v>0</v>
      </c>
      <c r="T1180" s="1" t="s">
        <v>194</v>
      </c>
      <c r="U1180">
        <v>0</v>
      </c>
      <c r="V1180">
        <v>1</v>
      </c>
      <c r="W1180">
        <v>0.93825943467868766</v>
      </c>
      <c r="X1180">
        <v>0</v>
      </c>
      <c r="Y1180" t="b">
        <v>0</v>
      </c>
      <c r="Z1180" t="b">
        <v>0</v>
      </c>
      <c r="AA1180" s="1" t="s">
        <v>66</v>
      </c>
      <c r="AB1180" s="1" t="s">
        <v>66</v>
      </c>
      <c r="AC1180" s="1" t="s">
        <v>42</v>
      </c>
      <c r="AD1180" t="s">
        <v>66</v>
      </c>
    </row>
    <row r="1181" spans="1:30" x14ac:dyDescent="0.25">
      <c r="A1181">
        <v>12</v>
      </c>
      <c r="B1181" s="1" t="s">
        <v>63</v>
      </c>
      <c r="C1181" s="1" t="s">
        <v>64</v>
      </c>
      <c r="D1181" s="1" t="s">
        <v>65</v>
      </c>
      <c r="E1181" s="1" t="s">
        <v>32</v>
      </c>
      <c r="F1181" s="1" t="s">
        <v>32</v>
      </c>
      <c r="G1181" s="1" t="s">
        <v>207</v>
      </c>
      <c r="H1181" s="1" t="s">
        <v>208</v>
      </c>
      <c r="I1181" s="1" t="s">
        <v>191</v>
      </c>
      <c r="J1181" s="1" t="s">
        <v>192</v>
      </c>
      <c r="K1181">
        <v>98</v>
      </c>
      <c r="L1181" s="1" t="s">
        <v>209</v>
      </c>
      <c r="M1181" s="1" t="s">
        <v>38</v>
      </c>
      <c r="N1181" t="s">
        <v>39</v>
      </c>
      <c r="O1181" t="s">
        <v>39</v>
      </c>
      <c r="P1181">
        <v>11000</v>
      </c>
      <c r="Q1181">
        <v>0</v>
      </c>
      <c r="R1181">
        <v>0.62599123365146692</v>
      </c>
      <c r="S1181">
        <v>0</v>
      </c>
      <c r="T1181" s="1" t="s">
        <v>194</v>
      </c>
      <c r="U1181">
        <v>0</v>
      </c>
      <c r="V1181">
        <v>1</v>
      </c>
      <c r="W1181">
        <v>0.93478160489948414</v>
      </c>
      <c r="X1181">
        <v>0</v>
      </c>
      <c r="Y1181" t="b">
        <v>0</v>
      </c>
      <c r="Z1181" t="b">
        <v>0</v>
      </c>
      <c r="AA1181" s="1" t="s">
        <v>66</v>
      </c>
      <c r="AB1181" s="1" t="s">
        <v>66</v>
      </c>
      <c r="AC1181" s="1" t="s">
        <v>42</v>
      </c>
      <c r="AD1181" t="s">
        <v>66</v>
      </c>
    </row>
    <row r="1182" spans="1:30" x14ac:dyDescent="0.25">
      <c r="A1182">
        <v>12</v>
      </c>
      <c r="B1182" s="1" t="s">
        <v>63</v>
      </c>
      <c r="C1182" s="1" t="s">
        <v>147</v>
      </c>
      <c r="D1182" s="1" t="s">
        <v>148</v>
      </c>
      <c r="E1182" s="1" t="s">
        <v>32</v>
      </c>
      <c r="F1182" s="1" t="s">
        <v>32</v>
      </c>
      <c r="G1182" s="1" t="s">
        <v>207</v>
      </c>
      <c r="H1182" s="1" t="s">
        <v>208</v>
      </c>
      <c r="I1182" s="1" t="s">
        <v>191</v>
      </c>
      <c r="J1182" s="1" t="s">
        <v>192</v>
      </c>
      <c r="K1182">
        <v>98</v>
      </c>
      <c r="L1182" s="1" t="s">
        <v>209</v>
      </c>
      <c r="M1182" s="1" t="s">
        <v>38</v>
      </c>
      <c r="N1182" t="s">
        <v>39</v>
      </c>
      <c r="O1182" t="s">
        <v>39</v>
      </c>
      <c r="P1182">
        <v>4000</v>
      </c>
      <c r="Q1182">
        <v>0</v>
      </c>
      <c r="R1182">
        <v>0.65052812500000001</v>
      </c>
      <c r="S1182">
        <v>0</v>
      </c>
      <c r="T1182" s="1" t="s">
        <v>194</v>
      </c>
      <c r="U1182">
        <v>0</v>
      </c>
      <c r="V1182">
        <v>1</v>
      </c>
      <c r="W1182">
        <v>0.92899999810666667</v>
      </c>
      <c r="X1182">
        <v>0</v>
      </c>
      <c r="Y1182" t="b">
        <v>0</v>
      </c>
      <c r="Z1182" t="b">
        <v>0</v>
      </c>
      <c r="AA1182" s="1" t="s">
        <v>66</v>
      </c>
      <c r="AB1182" s="1" t="s">
        <v>66</v>
      </c>
      <c r="AC1182" s="1" t="s">
        <v>42</v>
      </c>
      <c r="AD1182" t="s">
        <v>66</v>
      </c>
    </row>
    <row r="1183" spans="1:30" x14ac:dyDescent="0.25">
      <c r="A1183">
        <v>12</v>
      </c>
      <c r="B1183" s="1" t="s">
        <v>63</v>
      </c>
      <c r="C1183" s="1" t="s">
        <v>282</v>
      </c>
      <c r="D1183" s="1" t="s">
        <v>283</v>
      </c>
      <c r="E1183" s="1" t="s">
        <v>32</v>
      </c>
      <c r="F1183" s="1" t="s">
        <v>32</v>
      </c>
      <c r="G1183" s="1" t="s">
        <v>207</v>
      </c>
      <c r="H1183" s="1" t="s">
        <v>208</v>
      </c>
      <c r="I1183" s="1" t="s">
        <v>191</v>
      </c>
      <c r="J1183" s="1" t="s">
        <v>192</v>
      </c>
      <c r="K1183">
        <v>98</v>
      </c>
      <c r="L1183" s="1" t="s">
        <v>209</v>
      </c>
      <c r="M1183" s="1" t="s">
        <v>38</v>
      </c>
      <c r="N1183" t="s">
        <v>39</v>
      </c>
      <c r="O1183" t="s">
        <v>39</v>
      </c>
      <c r="P1183">
        <v>1000</v>
      </c>
      <c r="Q1183">
        <v>0</v>
      </c>
      <c r="R1183">
        <v>0.81235892857142844</v>
      </c>
      <c r="S1183">
        <v>0</v>
      </c>
      <c r="T1183" s="1" t="s">
        <v>194</v>
      </c>
      <c r="U1183">
        <v>0</v>
      </c>
      <c r="V1183">
        <v>1</v>
      </c>
      <c r="W1183">
        <v>0.90147016368761701</v>
      </c>
      <c r="X1183">
        <v>0</v>
      </c>
      <c r="Y1183" t="b">
        <v>0</v>
      </c>
      <c r="Z1183" t="b">
        <v>0</v>
      </c>
      <c r="AA1183" s="1" t="s">
        <v>66</v>
      </c>
      <c r="AB1183" s="1" t="s">
        <v>66</v>
      </c>
      <c r="AC1183" s="1" t="s">
        <v>42</v>
      </c>
      <c r="AD1183" t="s">
        <v>66</v>
      </c>
    </row>
    <row r="1184" spans="1:30" x14ac:dyDescent="0.25">
      <c r="A1184">
        <v>12</v>
      </c>
      <c r="B1184" s="1" t="s">
        <v>63</v>
      </c>
      <c r="C1184" s="1" t="s">
        <v>284</v>
      </c>
      <c r="D1184" s="1" t="s">
        <v>105</v>
      </c>
      <c r="E1184" s="1" t="s">
        <v>32</v>
      </c>
      <c r="F1184" s="1" t="s">
        <v>32</v>
      </c>
      <c r="G1184" s="1" t="s">
        <v>207</v>
      </c>
      <c r="H1184" s="1" t="s">
        <v>208</v>
      </c>
      <c r="I1184" s="1" t="s">
        <v>191</v>
      </c>
      <c r="J1184" s="1" t="s">
        <v>192</v>
      </c>
      <c r="K1184">
        <v>98</v>
      </c>
      <c r="L1184" s="1" t="s">
        <v>209</v>
      </c>
      <c r="M1184" s="1" t="s">
        <v>38</v>
      </c>
      <c r="N1184" t="s">
        <v>39</v>
      </c>
      <c r="O1184" t="s">
        <v>39</v>
      </c>
      <c r="P1184">
        <v>126000</v>
      </c>
      <c r="Q1184">
        <v>0</v>
      </c>
      <c r="R1184">
        <v>0.61017403715802609</v>
      </c>
      <c r="S1184">
        <v>0</v>
      </c>
      <c r="T1184" s="1" t="s">
        <v>194</v>
      </c>
      <c r="U1184">
        <v>0</v>
      </c>
      <c r="V1184">
        <v>1</v>
      </c>
      <c r="W1184">
        <v>0.93768980778685429</v>
      </c>
      <c r="X1184">
        <v>0</v>
      </c>
      <c r="Y1184" t="b">
        <v>0</v>
      </c>
      <c r="Z1184" t="b">
        <v>0</v>
      </c>
      <c r="AA1184" s="1" t="s">
        <v>66</v>
      </c>
      <c r="AB1184" s="1" t="s">
        <v>66</v>
      </c>
      <c r="AC1184" s="1" t="s">
        <v>42</v>
      </c>
      <c r="AD1184" t="s">
        <v>66</v>
      </c>
    </row>
    <row r="1185" spans="1:30" x14ac:dyDescent="0.25">
      <c r="A1185">
        <v>13</v>
      </c>
      <c r="B1185" s="1" t="s">
        <v>285</v>
      </c>
      <c r="C1185" s="1" t="s">
        <v>32</v>
      </c>
      <c r="D1185" s="1" t="s">
        <v>32</v>
      </c>
      <c r="E1185" s="1" t="s">
        <v>32</v>
      </c>
      <c r="F1185" s="1" t="s">
        <v>32</v>
      </c>
      <c r="G1185" s="1" t="s">
        <v>207</v>
      </c>
      <c r="H1185" s="1" t="s">
        <v>208</v>
      </c>
      <c r="I1185" s="1" t="s">
        <v>191</v>
      </c>
      <c r="J1185" s="1" t="s">
        <v>192</v>
      </c>
      <c r="K1185">
        <v>98</v>
      </c>
      <c r="L1185" s="1" t="s">
        <v>209</v>
      </c>
      <c r="M1185" s="1" t="s">
        <v>38</v>
      </c>
      <c r="N1185" t="s">
        <v>39</v>
      </c>
      <c r="O1185" t="s">
        <v>39</v>
      </c>
      <c r="P1185">
        <v>6000</v>
      </c>
      <c r="Q1185">
        <v>0</v>
      </c>
      <c r="R1185">
        <v>0.62284119840555485</v>
      </c>
      <c r="S1185">
        <v>0</v>
      </c>
      <c r="T1185" s="1" t="s">
        <v>194</v>
      </c>
      <c r="U1185">
        <v>0</v>
      </c>
      <c r="V1185">
        <v>1</v>
      </c>
      <c r="W1185">
        <v>0.93661275687284107</v>
      </c>
      <c r="X1185">
        <v>0</v>
      </c>
      <c r="Y1185" t="b">
        <v>1</v>
      </c>
      <c r="Z1185" t="b">
        <v>0</v>
      </c>
      <c r="AA1185" s="1" t="s">
        <v>66</v>
      </c>
      <c r="AB1185" s="1" t="s">
        <v>66</v>
      </c>
      <c r="AC1185" s="1" t="s">
        <v>42</v>
      </c>
      <c r="AD1185" t="s">
        <v>66</v>
      </c>
    </row>
    <row r="1186" spans="1:30" x14ac:dyDescent="0.25">
      <c r="A1186">
        <v>14</v>
      </c>
      <c r="B1186" s="1" t="s">
        <v>286</v>
      </c>
      <c r="C1186" s="1" t="s">
        <v>287</v>
      </c>
      <c r="D1186" s="1" t="s">
        <v>288</v>
      </c>
      <c r="E1186" s="1" t="s">
        <v>32</v>
      </c>
      <c r="F1186" s="1" t="s">
        <v>32</v>
      </c>
      <c r="G1186" s="1" t="s">
        <v>207</v>
      </c>
      <c r="H1186" s="1" t="s">
        <v>208</v>
      </c>
      <c r="I1186" s="1" t="s">
        <v>191</v>
      </c>
      <c r="J1186" s="1" t="s">
        <v>192</v>
      </c>
      <c r="K1186">
        <v>98</v>
      </c>
      <c r="L1186" s="1" t="s">
        <v>209</v>
      </c>
      <c r="M1186" s="1" t="s">
        <v>38</v>
      </c>
      <c r="N1186" t="s">
        <v>39</v>
      </c>
      <c r="O1186" t="s">
        <v>39</v>
      </c>
      <c r="P1186">
        <v>0</v>
      </c>
      <c r="Q1186">
        <v>0</v>
      </c>
      <c r="S1186">
        <v>0</v>
      </c>
      <c r="T1186" s="1" t="s">
        <v>194</v>
      </c>
      <c r="U1186">
        <v>0</v>
      </c>
      <c r="V1186">
        <v>1</v>
      </c>
      <c r="W1186">
        <v>1</v>
      </c>
      <c r="X1186">
        <v>0</v>
      </c>
      <c r="Y1186" t="b">
        <v>0</v>
      </c>
      <c r="Z1186" t="b">
        <v>0</v>
      </c>
      <c r="AA1186" s="1" t="s">
        <v>66</v>
      </c>
      <c r="AB1186" s="1" t="s">
        <v>66</v>
      </c>
      <c r="AC1186" s="1" t="s">
        <v>42</v>
      </c>
      <c r="AD1186" t="s">
        <v>66</v>
      </c>
    </row>
    <row r="1187" spans="1:30" x14ac:dyDescent="0.25">
      <c r="A1187">
        <v>14</v>
      </c>
      <c r="B1187" s="1" t="s">
        <v>286</v>
      </c>
      <c r="C1187" s="1" t="s">
        <v>289</v>
      </c>
      <c r="D1187" s="1" t="s">
        <v>290</v>
      </c>
      <c r="E1187" s="1" t="s">
        <v>32</v>
      </c>
      <c r="F1187" s="1" t="s">
        <v>32</v>
      </c>
      <c r="G1187" s="1" t="s">
        <v>207</v>
      </c>
      <c r="H1187" s="1" t="s">
        <v>208</v>
      </c>
      <c r="I1187" s="1" t="s">
        <v>191</v>
      </c>
      <c r="J1187" s="1" t="s">
        <v>192</v>
      </c>
      <c r="K1187">
        <v>98</v>
      </c>
      <c r="L1187" s="1" t="s">
        <v>209</v>
      </c>
      <c r="M1187" s="1" t="s">
        <v>38</v>
      </c>
      <c r="N1187" t="s">
        <v>39</v>
      </c>
      <c r="O1187" t="s">
        <v>39</v>
      </c>
      <c r="P1187">
        <v>0</v>
      </c>
      <c r="Q1187">
        <v>0</v>
      </c>
      <c r="S1187">
        <v>0</v>
      </c>
      <c r="T1187" s="1" t="s">
        <v>194</v>
      </c>
      <c r="U1187">
        <v>0</v>
      </c>
      <c r="V1187">
        <v>1</v>
      </c>
      <c r="W1187">
        <v>1</v>
      </c>
      <c r="X1187">
        <v>0</v>
      </c>
      <c r="Y1187" t="b">
        <v>0</v>
      </c>
      <c r="Z1187" t="b">
        <v>0</v>
      </c>
      <c r="AA1187" s="1" t="s">
        <v>66</v>
      </c>
      <c r="AB1187" s="1" t="s">
        <v>66</v>
      </c>
      <c r="AC1187" s="1" t="s">
        <v>42</v>
      </c>
      <c r="AD1187" t="s">
        <v>66</v>
      </c>
    </row>
    <row r="1188" spans="1:30" x14ac:dyDescent="0.25">
      <c r="A1188">
        <v>14</v>
      </c>
      <c r="B1188" s="1" t="s">
        <v>286</v>
      </c>
      <c r="C1188" s="1" t="s">
        <v>291</v>
      </c>
      <c r="D1188" s="1" t="s">
        <v>292</v>
      </c>
      <c r="E1188" s="1" t="s">
        <v>32</v>
      </c>
      <c r="F1188" s="1" t="s">
        <v>32</v>
      </c>
      <c r="G1188" s="1" t="s">
        <v>207</v>
      </c>
      <c r="H1188" s="1" t="s">
        <v>208</v>
      </c>
      <c r="I1188" s="1" t="s">
        <v>191</v>
      </c>
      <c r="J1188" s="1" t="s">
        <v>192</v>
      </c>
      <c r="K1188">
        <v>98</v>
      </c>
      <c r="L1188" s="1" t="s">
        <v>209</v>
      </c>
      <c r="M1188" s="1" t="s">
        <v>38</v>
      </c>
      <c r="N1188" t="s">
        <v>39</v>
      </c>
      <c r="O1188" t="s">
        <v>39</v>
      </c>
      <c r="P1188">
        <v>0</v>
      </c>
      <c r="Q1188">
        <v>0</v>
      </c>
      <c r="S1188">
        <v>0</v>
      </c>
      <c r="T1188" s="1" t="s">
        <v>194</v>
      </c>
      <c r="U1188">
        <v>0</v>
      </c>
      <c r="V1188">
        <v>1</v>
      </c>
      <c r="W1188">
        <v>1</v>
      </c>
      <c r="X1188">
        <v>0</v>
      </c>
      <c r="Y1188" t="b">
        <v>0</v>
      </c>
      <c r="Z1188" t="b">
        <v>0</v>
      </c>
      <c r="AA1188" s="1" t="s">
        <v>66</v>
      </c>
      <c r="AB1188" s="1" t="s">
        <v>66</v>
      </c>
      <c r="AC1188" s="1" t="s">
        <v>42</v>
      </c>
      <c r="AD1188" t="s">
        <v>66</v>
      </c>
    </row>
    <row r="1189" spans="1:30" x14ac:dyDescent="0.25">
      <c r="A1189">
        <v>14</v>
      </c>
      <c r="B1189" s="1" t="s">
        <v>286</v>
      </c>
      <c r="C1189" s="1" t="s">
        <v>293</v>
      </c>
      <c r="D1189" s="1" t="s">
        <v>294</v>
      </c>
      <c r="E1189" s="1" t="s">
        <v>32</v>
      </c>
      <c r="F1189" s="1" t="s">
        <v>32</v>
      </c>
      <c r="G1189" s="1" t="s">
        <v>207</v>
      </c>
      <c r="H1189" s="1" t="s">
        <v>208</v>
      </c>
      <c r="I1189" s="1" t="s">
        <v>191</v>
      </c>
      <c r="J1189" s="1" t="s">
        <v>192</v>
      </c>
      <c r="K1189">
        <v>98</v>
      </c>
      <c r="L1189" s="1" t="s">
        <v>209</v>
      </c>
      <c r="M1189" s="1" t="s">
        <v>38</v>
      </c>
      <c r="N1189" t="s">
        <v>39</v>
      </c>
      <c r="O1189" t="s">
        <v>39</v>
      </c>
      <c r="P1189">
        <v>0</v>
      </c>
      <c r="Q1189">
        <v>0</v>
      </c>
      <c r="S1189">
        <v>0</v>
      </c>
      <c r="T1189" s="1" t="s">
        <v>194</v>
      </c>
      <c r="U1189">
        <v>0</v>
      </c>
      <c r="V1189">
        <v>1</v>
      </c>
      <c r="W1189">
        <v>1</v>
      </c>
      <c r="X1189">
        <v>0</v>
      </c>
      <c r="Y1189" t="b">
        <v>0</v>
      </c>
      <c r="Z1189" t="b">
        <v>0</v>
      </c>
      <c r="AA1189" s="1" t="s">
        <v>66</v>
      </c>
      <c r="AB1189" s="1" t="s">
        <v>66</v>
      </c>
      <c r="AC1189" s="1" t="s">
        <v>42</v>
      </c>
      <c r="AD1189" t="s">
        <v>66</v>
      </c>
    </row>
    <row r="1190" spans="1:30" x14ac:dyDescent="0.25">
      <c r="A1190">
        <v>14</v>
      </c>
      <c r="B1190" s="1" t="s">
        <v>286</v>
      </c>
      <c r="C1190" s="1" t="s">
        <v>295</v>
      </c>
      <c r="D1190" s="1" t="s">
        <v>296</v>
      </c>
      <c r="E1190" s="1" t="s">
        <v>32</v>
      </c>
      <c r="F1190" s="1" t="s">
        <v>32</v>
      </c>
      <c r="G1190" s="1" t="s">
        <v>207</v>
      </c>
      <c r="H1190" s="1" t="s">
        <v>208</v>
      </c>
      <c r="I1190" s="1" t="s">
        <v>191</v>
      </c>
      <c r="J1190" s="1" t="s">
        <v>192</v>
      </c>
      <c r="K1190">
        <v>98</v>
      </c>
      <c r="L1190" s="1" t="s">
        <v>209</v>
      </c>
      <c r="M1190" s="1" t="s">
        <v>38</v>
      </c>
      <c r="N1190" t="s">
        <v>39</v>
      </c>
      <c r="O1190" t="s">
        <v>39</v>
      </c>
      <c r="P1190">
        <v>0</v>
      </c>
      <c r="Q1190">
        <v>0</v>
      </c>
      <c r="S1190">
        <v>0</v>
      </c>
      <c r="T1190" s="1" t="s">
        <v>194</v>
      </c>
      <c r="U1190">
        <v>0</v>
      </c>
      <c r="V1190">
        <v>1</v>
      </c>
      <c r="W1190">
        <v>1</v>
      </c>
      <c r="X1190">
        <v>0</v>
      </c>
      <c r="Y1190" t="b">
        <v>0</v>
      </c>
      <c r="Z1190" t="b">
        <v>0</v>
      </c>
      <c r="AA1190" s="1" t="s">
        <v>66</v>
      </c>
      <c r="AB1190" s="1" t="s">
        <v>66</v>
      </c>
      <c r="AC1190" s="1" t="s">
        <v>42</v>
      </c>
      <c r="AD1190" t="s">
        <v>66</v>
      </c>
    </row>
    <row r="1191" spans="1:30" x14ac:dyDescent="0.25">
      <c r="A1191">
        <v>15</v>
      </c>
      <c r="B1191" s="1" t="s">
        <v>50</v>
      </c>
      <c r="C1191" s="1" t="s">
        <v>125</v>
      </c>
      <c r="D1191" s="1" t="s">
        <v>126</v>
      </c>
      <c r="E1191" s="1" t="s">
        <v>32</v>
      </c>
      <c r="F1191" s="1" t="s">
        <v>32</v>
      </c>
      <c r="G1191" s="1" t="s">
        <v>207</v>
      </c>
      <c r="H1191" s="1" t="s">
        <v>208</v>
      </c>
      <c r="I1191" s="1" t="s">
        <v>191</v>
      </c>
      <c r="J1191" s="1" t="s">
        <v>192</v>
      </c>
      <c r="K1191">
        <v>98</v>
      </c>
      <c r="L1191" s="1" t="s">
        <v>209</v>
      </c>
      <c r="M1191" s="1" t="s">
        <v>38</v>
      </c>
      <c r="N1191" t="s">
        <v>39</v>
      </c>
      <c r="O1191" t="s">
        <v>39</v>
      </c>
      <c r="P1191">
        <v>7000</v>
      </c>
      <c r="Q1191">
        <v>0</v>
      </c>
      <c r="R1191">
        <v>0.63388768361581915</v>
      </c>
      <c r="S1191">
        <v>0</v>
      </c>
      <c r="T1191" s="1" t="s">
        <v>194</v>
      </c>
      <c r="U1191">
        <v>1</v>
      </c>
      <c r="V1191">
        <v>1</v>
      </c>
      <c r="W1191">
        <v>0.9377589314895961</v>
      </c>
      <c r="X1191">
        <v>0</v>
      </c>
      <c r="Y1191" t="b">
        <v>0</v>
      </c>
      <c r="Z1191" t="b">
        <v>0</v>
      </c>
      <c r="AA1191" s="1" t="s">
        <v>54</v>
      </c>
      <c r="AB1191" s="1" t="s">
        <v>55</v>
      </c>
      <c r="AC1191" s="1" t="s">
        <v>42</v>
      </c>
      <c r="AD1191" t="s">
        <v>850</v>
      </c>
    </row>
    <row r="1192" spans="1:30" x14ac:dyDescent="0.25">
      <c r="A1192">
        <v>15</v>
      </c>
      <c r="B1192" s="1" t="s">
        <v>50</v>
      </c>
      <c r="C1192" s="1" t="s">
        <v>51</v>
      </c>
      <c r="D1192" s="1" t="s">
        <v>52</v>
      </c>
      <c r="E1192" s="1" t="s">
        <v>32</v>
      </c>
      <c r="F1192" s="1" t="s">
        <v>32</v>
      </c>
      <c r="G1192" s="1" t="s">
        <v>207</v>
      </c>
      <c r="H1192" s="1" t="s">
        <v>208</v>
      </c>
      <c r="I1192" s="1" t="s">
        <v>191</v>
      </c>
      <c r="J1192" s="1" t="s">
        <v>192</v>
      </c>
      <c r="K1192">
        <v>98</v>
      </c>
      <c r="L1192" s="1" t="s">
        <v>209</v>
      </c>
      <c r="M1192" s="1" t="s">
        <v>38</v>
      </c>
      <c r="N1192" t="s">
        <v>39</v>
      </c>
      <c r="O1192" t="s">
        <v>39</v>
      </c>
      <c r="P1192">
        <v>14500</v>
      </c>
      <c r="Q1192">
        <v>0</v>
      </c>
      <c r="R1192">
        <v>0.61738816753926706</v>
      </c>
      <c r="S1192">
        <v>0</v>
      </c>
      <c r="T1192" s="1" t="s">
        <v>194</v>
      </c>
      <c r="U1192">
        <v>1</v>
      </c>
      <c r="V1192">
        <v>1</v>
      </c>
      <c r="W1192">
        <v>0.93525855821974502</v>
      </c>
      <c r="X1192">
        <v>0</v>
      </c>
      <c r="Y1192" t="b">
        <v>0</v>
      </c>
      <c r="Z1192" t="b">
        <v>0</v>
      </c>
      <c r="AA1192" s="1" t="s">
        <v>54</v>
      </c>
      <c r="AB1192" s="1" t="s">
        <v>55</v>
      </c>
      <c r="AC1192" s="1" t="s">
        <v>42</v>
      </c>
      <c r="AD1192" t="s">
        <v>850</v>
      </c>
    </row>
    <row r="1193" spans="1:30" x14ac:dyDescent="0.25">
      <c r="A1193">
        <v>15</v>
      </c>
      <c r="B1193" s="1" t="s">
        <v>50</v>
      </c>
      <c r="C1193" s="1" t="s">
        <v>149</v>
      </c>
      <c r="D1193" s="1" t="s">
        <v>150</v>
      </c>
      <c r="E1193" s="1" t="s">
        <v>32</v>
      </c>
      <c r="F1193" s="1" t="s">
        <v>32</v>
      </c>
      <c r="G1193" s="1" t="s">
        <v>207</v>
      </c>
      <c r="H1193" s="1" t="s">
        <v>208</v>
      </c>
      <c r="I1193" s="1" t="s">
        <v>191</v>
      </c>
      <c r="J1193" s="1" t="s">
        <v>192</v>
      </c>
      <c r="K1193">
        <v>98</v>
      </c>
      <c r="L1193" s="1" t="s">
        <v>209</v>
      </c>
      <c r="M1193" s="1" t="s">
        <v>38</v>
      </c>
      <c r="N1193" t="s">
        <v>39</v>
      </c>
      <c r="O1193" t="s">
        <v>39</v>
      </c>
      <c r="P1193">
        <v>7000</v>
      </c>
      <c r="Q1193">
        <v>0</v>
      </c>
      <c r="R1193">
        <v>0.62371707841031143</v>
      </c>
      <c r="S1193">
        <v>0</v>
      </c>
      <c r="T1193" s="1" t="s">
        <v>194</v>
      </c>
      <c r="U1193">
        <v>1</v>
      </c>
      <c r="V1193">
        <v>1</v>
      </c>
      <c r="W1193">
        <v>0.93384845978707409</v>
      </c>
      <c r="X1193">
        <v>0</v>
      </c>
      <c r="Y1193" t="b">
        <v>0</v>
      </c>
      <c r="Z1193" t="b">
        <v>0</v>
      </c>
      <c r="AA1193" s="1" t="s">
        <v>54</v>
      </c>
      <c r="AB1193" s="1" t="s">
        <v>55</v>
      </c>
      <c r="AC1193" s="1" t="s">
        <v>42</v>
      </c>
      <c r="AD1193" t="s">
        <v>850</v>
      </c>
    </row>
    <row r="1194" spans="1:30" x14ac:dyDescent="0.25">
      <c r="A1194">
        <v>15</v>
      </c>
      <c r="B1194" s="1" t="s">
        <v>50</v>
      </c>
      <c r="C1194" s="1" t="s">
        <v>297</v>
      </c>
      <c r="D1194" s="1" t="s">
        <v>71</v>
      </c>
      <c r="E1194" s="1" t="s">
        <v>32</v>
      </c>
      <c r="F1194" s="1" t="s">
        <v>32</v>
      </c>
      <c r="G1194" s="1" t="s">
        <v>207</v>
      </c>
      <c r="H1194" s="1" t="s">
        <v>208</v>
      </c>
      <c r="I1194" s="1" t="s">
        <v>191</v>
      </c>
      <c r="J1194" s="1" t="s">
        <v>192</v>
      </c>
      <c r="K1194">
        <v>98</v>
      </c>
      <c r="L1194" s="1" t="s">
        <v>209</v>
      </c>
      <c r="M1194" s="1" t="s">
        <v>38</v>
      </c>
      <c r="N1194" t="s">
        <v>39</v>
      </c>
      <c r="O1194" t="s">
        <v>39</v>
      </c>
      <c r="P1194">
        <v>37000</v>
      </c>
      <c r="Q1194">
        <v>0</v>
      </c>
      <c r="R1194">
        <v>0.61164391836734699</v>
      </c>
      <c r="S1194">
        <v>0</v>
      </c>
      <c r="T1194" s="1" t="s">
        <v>194</v>
      </c>
      <c r="U1194">
        <v>1</v>
      </c>
      <c r="V1194">
        <v>1</v>
      </c>
      <c r="W1194">
        <v>0.93795155439713784</v>
      </c>
      <c r="X1194">
        <v>0</v>
      </c>
      <c r="Y1194" t="b">
        <v>0</v>
      </c>
      <c r="Z1194" t="b">
        <v>0</v>
      </c>
      <c r="AA1194" s="1" t="s">
        <v>54</v>
      </c>
      <c r="AB1194" s="1" t="s">
        <v>298</v>
      </c>
      <c r="AC1194" s="1" t="s">
        <v>42</v>
      </c>
      <c r="AD1194" t="s">
        <v>850</v>
      </c>
    </row>
    <row r="1195" spans="1:30" x14ac:dyDescent="0.25">
      <c r="A1195">
        <v>15</v>
      </c>
      <c r="B1195" s="1" t="s">
        <v>50</v>
      </c>
      <c r="C1195" s="1" t="s">
        <v>299</v>
      </c>
      <c r="D1195" s="1" t="s">
        <v>170</v>
      </c>
      <c r="E1195" s="1" t="s">
        <v>32</v>
      </c>
      <c r="F1195" s="1" t="s">
        <v>32</v>
      </c>
      <c r="G1195" s="1" t="s">
        <v>207</v>
      </c>
      <c r="H1195" s="1" t="s">
        <v>208</v>
      </c>
      <c r="I1195" s="1" t="s">
        <v>191</v>
      </c>
      <c r="J1195" s="1" t="s">
        <v>192</v>
      </c>
      <c r="K1195">
        <v>98</v>
      </c>
      <c r="L1195" s="1" t="s">
        <v>209</v>
      </c>
      <c r="M1195" s="1" t="s">
        <v>38</v>
      </c>
      <c r="N1195" t="s">
        <v>39</v>
      </c>
      <c r="O1195" t="s">
        <v>39</v>
      </c>
      <c r="P1195">
        <v>7000</v>
      </c>
      <c r="Q1195">
        <v>0</v>
      </c>
      <c r="R1195">
        <v>0.64021554285714288</v>
      </c>
      <c r="S1195">
        <v>0</v>
      </c>
      <c r="T1195" s="1" t="s">
        <v>194</v>
      </c>
      <c r="U1195">
        <v>1</v>
      </c>
      <c r="V1195">
        <v>1</v>
      </c>
      <c r="W1195">
        <v>0.9372904717888646</v>
      </c>
      <c r="X1195">
        <v>0</v>
      </c>
      <c r="Y1195" t="b">
        <v>0</v>
      </c>
      <c r="Z1195" t="b">
        <v>0</v>
      </c>
      <c r="AA1195" s="1" t="s">
        <v>54</v>
      </c>
      <c r="AB1195" s="1" t="s">
        <v>298</v>
      </c>
      <c r="AC1195" s="1" t="s">
        <v>42</v>
      </c>
      <c r="AD1195" t="s">
        <v>850</v>
      </c>
    </row>
    <row r="1196" spans="1:30" x14ac:dyDescent="0.25">
      <c r="A1196">
        <v>15</v>
      </c>
      <c r="B1196" s="1" t="s">
        <v>50</v>
      </c>
      <c r="C1196" s="1" t="s">
        <v>300</v>
      </c>
      <c r="D1196" s="1" t="s">
        <v>301</v>
      </c>
      <c r="E1196" s="1" t="s">
        <v>32</v>
      </c>
      <c r="F1196" s="1" t="s">
        <v>32</v>
      </c>
      <c r="G1196" s="1" t="s">
        <v>207</v>
      </c>
      <c r="H1196" s="1" t="s">
        <v>208</v>
      </c>
      <c r="I1196" s="1" t="s">
        <v>191</v>
      </c>
      <c r="J1196" s="1" t="s">
        <v>192</v>
      </c>
      <c r="K1196">
        <v>98</v>
      </c>
      <c r="L1196" s="1" t="s">
        <v>209</v>
      </c>
      <c r="M1196" s="1" t="s">
        <v>38</v>
      </c>
      <c r="N1196" t="s">
        <v>39</v>
      </c>
      <c r="O1196" t="s">
        <v>39</v>
      </c>
      <c r="P1196">
        <v>21000</v>
      </c>
      <c r="Q1196">
        <v>0</v>
      </c>
      <c r="R1196">
        <v>0.60950107142857135</v>
      </c>
      <c r="S1196">
        <v>0</v>
      </c>
      <c r="T1196" s="1" t="s">
        <v>194</v>
      </c>
      <c r="U1196">
        <v>1</v>
      </c>
      <c r="V1196">
        <v>1</v>
      </c>
      <c r="W1196">
        <v>0.93786894474618687</v>
      </c>
      <c r="X1196">
        <v>0</v>
      </c>
      <c r="Y1196" t="b">
        <v>0</v>
      </c>
      <c r="Z1196" t="b">
        <v>0</v>
      </c>
      <c r="AA1196" s="1" t="s">
        <v>54</v>
      </c>
      <c r="AB1196" s="1" t="s">
        <v>298</v>
      </c>
      <c r="AC1196" s="1" t="s">
        <v>42</v>
      </c>
      <c r="AD1196" t="s">
        <v>850</v>
      </c>
    </row>
    <row r="1197" spans="1:30" x14ac:dyDescent="0.25">
      <c r="A1197">
        <v>15</v>
      </c>
      <c r="B1197" s="1" t="s">
        <v>50</v>
      </c>
      <c r="C1197" s="1" t="s">
        <v>302</v>
      </c>
      <c r="D1197" s="1" t="s">
        <v>303</v>
      </c>
      <c r="E1197" s="1" t="s">
        <v>32</v>
      </c>
      <c r="F1197" s="1" t="s">
        <v>32</v>
      </c>
      <c r="G1197" s="1" t="s">
        <v>207</v>
      </c>
      <c r="H1197" s="1" t="s">
        <v>208</v>
      </c>
      <c r="I1197" s="1" t="s">
        <v>191</v>
      </c>
      <c r="J1197" s="1" t="s">
        <v>192</v>
      </c>
      <c r="K1197">
        <v>98</v>
      </c>
      <c r="L1197" s="1" t="s">
        <v>209</v>
      </c>
      <c r="M1197" s="1" t="s">
        <v>38</v>
      </c>
      <c r="N1197" t="s">
        <v>39</v>
      </c>
      <c r="O1197" t="s">
        <v>39</v>
      </c>
      <c r="P1197">
        <v>10000</v>
      </c>
      <c r="Q1197">
        <v>0</v>
      </c>
      <c r="R1197">
        <v>0.62021538461538461</v>
      </c>
      <c r="S1197">
        <v>0</v>
      </c>
      <c r="T1197" s="1" t="s">
        <v>194</v>
      </c>
      <c r="U1197">
        <v>1</v>
      </c>
      <c r="V1197">
        <v>1</v>
      </c>
      <c r="W1197">
        <v>0.93827981085135881</v>
      </c>
      <c r="X1197">
        <v>0</v>
      </c>
      <c r="Y1197" t="b">
        <v>0</v>
      </c>
      <c r="Z1197" t="b">
        <v>0</v>
      </c>
      <c r="AA1197" s="1" t="s">
        <v>62</v>
      </c>
      <c r="AB1197" s="1" t="s">
        <v>173</v>
      </c>
      <c r="AC1197" s="1" t="s">
        <v>42</v>
      </c>
      <c r="AD1197" t="s">
        <v>850</v>
      </c>
    </row>
    <row r="1198" spans="1:30" x14ac:dyDescent="0.25">
      <c r="A1198">
        <v>15</v>
      </c>
      <c r="B1198" s="1" t="s">
        <v>50</v>
      </c>
      <c r="C1198" s="1" t="s">
        <v>304</v>
      </c>
      <c r="D1198" s="1" t="s">
        <v>101</v>
      </c>
      <c r="E1198" s="1" t="s">
        <v>32</v>
      </c>
      <c r="F1198" s="1" t="s">
        <v>32</v>
      </c>
      <c r="G1198" s="1" t="s">
        <v>207</v>
      </c>
      <c r="H1198" s="1" t="s">
        <v>208</v>
      </c>
      <c r="I1198" s="1" t="s">
        <v>191</v>
      </c>
      <c r="J1198" s="1" t="s">
        <v>192</v>
      </c>
      <c r="K1198">
        <v>98</v>
      </c>
      <c r="L1198" s="1" t="s">
        <v>209</v>
      </c>
      <c r="M1198" s="1" t="s">
        <v>38</v>
      </c>
      <c r="N1198" t="s">
        <v>39</v>
      </c>
      <c r="O1198" t="s">
        <v>39</v>
      </c>
      <c r="P1198">
        <v>346000</v>
      </c>
      <c r="Q1198">
        <v>0</v>
      </c>
      <c r="R1198">
        <v>0.60923415025592087</v>
      </c>
      <c r="S1198">
        <v>0</v>
      </c>
      <c r="T1198" s="1" t="s">
        <v>194</v>
      </c>
      <c r="U1198">
        <v>1</v>
      </c>
      <c r="V1198">
        <v>1</v>
      </c>
      <c r="W1198">
        <v>0.93773464755348201</v>
      </c>
      <c r="X1198">
        <v>0</v>
      </c>
      <c r="Y1198" t="b">
        <v>0</v>
      </c>
      <c r="Z1198" t="b">
        <v>0</v>
      </c>
      <c r="AA1198" s="1" t="s">
        <v>62</v>
      </c>
      <c r="AB1198" s="1" t="s">
        <v>173</v>
      </c>
      <c r="AC1198" s="1" t="s">
        <v>42</v>
      </c>
      <c r="AD1198" t="s">
        <v>850</v>
      </c>
    </row>
    <row r="1199" spans="1:30" x14ac:dyDescent="0.25">
      <c r="A1199">
        <v>16</v>
      </c>
      <c r="B1199" s="1" t="s">
        <v>305</v>
      </c>
      <c r="C1199" s="1" t="s">
        <v>32</v>
      </c>
      <c r="D1199" s="1" t="s">
        <v>32</v>
      </c>
      <c r="E1199" s="1" t="s">
        <v>32</v>
      </c>
      <c r="F1199" s="1" t="s">
        <v>32</v>
      </c>
      <c r="G1199" s="1" t="s">
        <v>207</v>
      </c>
      <c r="H1199" s="1" t="s">
        <v>208</v>
      </c>
      <c r="I1199" s="1" t="s">
        <v>191</v>
      </c>
      <c r="J1199" s="1" t="s">
        <v>192</v>
      </c>
      <c r="K1199">
        <v>98</v>
      </c>
      <c r="L1199" s="1" t="s">
        <v>209</v>
      </c>
      <c r="M1199" s="1" t="s">
        <v>38</v>
      </c>
      <c r="N1199" t="s">
        <v>39</v>
      </c>
      <c r="O1199" t="s">
        <v>39</v>
      </c>
      <c r="P1199">
        <v>19000</v>
      </c>
      <c r="Q1199">
        <v>0</v>
      </c>
      <c r="R1199">
        <v>0.62064657578576921</v>
      </c>
      <c r="S1199">
        <v>0</v>
      </c>
      <c r="T1199" s="1" t="s">
        <v>194</v>
      </c>
      <c r="U1199">
        <v>0</v>
      </c>
      <c r="V1199">
        <v>1</v>
      </c>
      <c r="W1199">
        <v>0.93759984648563832</v>
      </c>
      <c r="X1199">
        <v>0</v>
      </c>
      <c r="Y1199" t="b">
        <v>1</v>
      </c>
      <c r="Z1199" t="b">
        <v>0</v>
      </c>
      <c r="AA1199" s="1" t="s">
        <v>66</v>
      </c>
      <c r="AB1199" s="1" t="s">
        <v>66</v>
      </c>
      <c r="AC1199" s="1" t="s">
        <v>42</v>
      </c>
      <c r="AD1199" t="s">
        <v>66</v>
      </c>
    </row>
    <row r="1200" spans="1:30" x14ac:dyDescent="0.25">
      <c r="A1200">
        <v>17</v>
      </c>
      <c r="B1200" s="1" t="s">
        <v>306</v>
      </c>
      <c r="C1200" s="1" t="s">
        <v>307</v>
      </c>
      <c r="D1200" s="1" t="s">
        <v>44</v>
      </c>
      <c r="E1200" s="1" t="s">
        <v>32</v>
      </c>
      <c r="F1200" s="1" t="s">
        <v>32</v>
      </c>
      <c r="G1200" s="1" t="s">
        <v>207</v>
      </c>
      <c r="H1200" s="1" t="s">
        <v>208</v>
      </c>
      <c r="I1200" s="1" t="s">
        <v>191</v>
      </c>
      <c r="J1200" s="1" t="s">
        <v>192</v>
      </c>
      <c r="K1200">
        <v>98</v>
      </c>
      <c r="L1200" s="1" t="s">
        <v>209</v>
      </c>
      <c r="M1200" s="1" t="s">
        <v>38</v>
      </c>
      <c r="N1200" t="s">
        <v>39</v>
      </c>
      <c r="O1200" t="s">
        <v>39</v>
      </c>
      <c r="P1200">
        <v>2500</v>
      </c>
      <c r="Q1200">
        <v>0</v>
      </c>
      <c r="R1200">
        <v>0.64688199999999996</v>
      </c>
      <c r="S1200">
        <v>0</v>
      </c>
      <c r="T1200" s="1" t="s">
        <v>194</v>
      </c>
      <c r="U1200">
        <v>0</v>
      </c>
      <c r="V1200">
        <v>1</v>
      </c>
      <c r="W1200">
        <v>0.93927919547362837</v>
      </c>
      <c r="X1200">
        <v>0</v>
      </c>
      <c r="Y1200" t="b">
        <v>1</v>
      </c>
      <c r="Z1200" t="b">
        <v>0</v>
      </c>
      <c r="AA1200" s="1" t="s">
        <v>66</v>
      </c>
      <c r="AB1200" s="1" t="s">
        <v>66</v>
      </c>
      <c r="AC1200" s="1" t="s">
        <v>42</v>
      </c>
      <c r="AD1200" t="s">
        <v>66</v>
      </c>
    </row>
    <row r="1201" spans="1:30" x14ac:dyDescent="0.25">
      <c r="A1201">
        <v>17</v>
      </c>
      <c r="B1201" s="1" t="s">
        <v>306</v>
      </c>
      <c r="C1201" s="1" t="s">
        <v>308</v>
      </c>
      <c r="D1201" s="1" t="s">
        <v>71</v>
      </c>
      <c r="E1201" s="1" t="s">
        <v>32</v>
      </c>
      <c r="F1201" s="1" t="s">
        <v>32</v>
      </c>
      <c r="G1201" s="1" t="s">
        <v>207</v>
      </c>
      <c r="H1201" s="1" t="s">
        <v>208</v>
      </c>
      <c r="I1201" s="1" t="s">
        <v>191</v>
      </c>
      <c r="J1201" s="1" t="s">
        <v>192</v>
      </c>
      <c r="K1201">
        <v>98</v>
      </c>
      <c r="L1201" s="1" t="s">
        <v>209</v>
      </c>
      <c r="M1201" s="1" t="s">
        <v>38</v>
      </c>
      <c r="N1201" t="s">
        <v>39</v>
      </c>
      <c r="O1201" t="s">
        <v>39</v>
      </c>
      <c r="P1201">
        <v>1000</v>
      </c>
      <c r="Q1201">
        <v>0</v>
      </c>
      <c r="R1201">
        <v>0.84944615384615396</v>
      </c>
      <c r="S1201">
        <v>0</v>
      </c>
      <c r="T1201" s="1" t="s">
        <v>194</v>
      </c>
      <c r="U1201">
        <v>0</v>
      </c>
      <c r="V1201">
        <v>1</v>
      </c>
      <c r="W1201">
        <v>0.89601876653301615</v>
      </c>
      <c r="X1201">
        <v>0</v>
      </c>
      <c r="Y1201" t="b">
        <v>1</v>
      </c>
      <c r="Z1201" t="b">
        <v>0</v>
      </c>
      <c r="AA1201" s="1" t="s">
        <v>66</v>
      </c>
      <c r="AB1201" s="1" t="s">
        <v>66</v>
      </c>
      <c r="AC1201" s="1" t="s">
        <v>42</v>
      </c>
      <c r="AD1201" t="s">
        <v>66</v>
      </c>
    </row>
    <row r="1202" spans="1:30" x14ac:dyDescent="0.25">
      <c r="A1202">
        <v>18</v>
      </c>
      <c r="B1202" s="1" t="s">
        <v>886</v>
      </c>
      <c r="C1202" s="1" t="s">
        <v>32</v>
      </c>
      <c r="D1202" s="1" t="s">
        <v>32</v>
      </c>
      <c r="E1202" s="1" t="s">
        <v>32</v>
      </c>
      <c r="F1202" s="1" t="s">
        <v>32</v>
      </c>
      <c r="G1202" s="1" t="s">
        <v>207</v>
      </c>
      <c r="H1202" s="1" t="s">
        <v>208</v>
      </c>
      <c r="I1202" s="1" t="s">
        <v>191</v>
      </c>
      <c r="J1202" s="1" t="s">
        <v>192</v>
      </c>
      <c r="K1202">
        <v>98</v>
      </c>
      <c r="L1202" s="1" t="s">
        <v>209</v>
      </c>
      <c r="M1202" s="1" t="s">
        <v>38</v>
      </c>
      <c r="N1202" t="s">
        <v>39</v>
      </c>
      <c r="O1202" t="s">
        <v>39</v>
      </c>
      <c r="P1202">
        <v>2000</v>
      </c>
      <c r="Q1202">
        <v>0</v>
      </c>
      <c r="R1202">
        <v>0.72783523809523809</v>
      </c>
      <c r="S1202">
        <v>0</v>
      </c>
      <c r="T1202" s="1" t="s">
        <v>194</v>
      </c>
      <c r="U1202">
        <v>0</v>
      </c>
      <c r="V1202">
        <v>1</v>
      </c>
      <c r="W1202">
        <v>0.91732015894372643</v>
      </c>
      <c r="X1202">
        <v>0</v>
      </c>
      <c r="Y1202" t="b">
        <v>1</v>
      </c>
      <c r="Z1202" t="b">
        <v>0</v>
      </c>
      <c r="AA1202" s="1" t="s">
        <v>66</v>
      </c>
      <c r="AB1202" s="1" t="s">
        <v>66</v>
      </c>
      <c r="AC1202" s="1" t="s">
        <v>42</v>
      </c>
      <c r="AD1202" t="s">
        <v>66</v>
      </c>
    </row>
    <row r="1203" spans="1:30" x14ac:dyDescent="0.25">
      <c r="A1203">
        <v>19</v>
      </c>
      <c r="B1203" s="1" t="s">
        <v>309</v>
      </c>
      <c r="C1203" s="1" t="s">
        <v>310</v>
      </c>
      <c r="D1203" s="1" t="s">
        <v>288</v>
      </c>
      <c r="E1203" s="1" t="s">
        <v>32</v>
      </c>
      <c r="F1203" s="1" t="s">
        <v>32</v>
      </c>
      <c r="G1203" s="1" t="s">
        <v>207</v>
      </c>
      <c r="H1203" s="1" t="s">
        <v>208</v>
      </c>
      <c r="I1203" s="1" t="s">
        <v>191</v>
      </c>
      <c r="J1203" s="1" t="s">
        <v>192</v>
      </c>
      <c r="K1203">
        <v>98</v>
      </c>
      <c r="L1203" s="1" t="s">
        <v>209</v>
      </c>
      <c r="M1203" s="1" t="s">
        <v>38</v>
      </c>
      <c r="N1203" t="s">
        <v>39</v>
      </c>
      <c r="O1203" t="s">
        <v>39</v>
      </c>
      <c r="P1203">
        <v>0</v>
      </c>
      <c r="Q1203">
        <v>0</v>
      </c>
      <c r="S1203">
        <v>0</v>
      </c>
      <c r="T1203" s="1" t="s">
        <v>194</v>
      </c>
      <c r="U1203">
        <v>0</v>
      </c>
      <c r="V1203">
        <v>0</v>
      </c>
      <c r="W1203">
        <v>1</v>
      </c>
      <c r="X1203">
        <v>0</v>
      </c>
      <c r="Y1203" t="b">
        <v>0</v>
      </c>
      <c r="Z1203" t="b">
        <v>0</v>
      </c>
      <c r="AA1203" s="1" t="s">
        <v>66</v>
      </c>
      <c r="AB1203" s="1" t="s">
        <v>66</v>
      </c>
      <c r="AC1203" s="1" t="s">
        <v>73</v>
      </c>
      <c r="AD1203" t="s">
        <v>66</v>
      </c>
    </row>
    <row r="1204" spans="1:30" x14ac:dyDescent="0.25">
      <c r="A1204">
        <v>19</v>
      </c>
      <c r="B1204" s="1" t="s">
        <v>309</v>
      </c>
      <c r="C1204" s="1" t="s">
        <v>311</v>
      </c>
      <c r="D1204" s="1" t="s">
        <v>312</v>
      </c>
      <c r="E1204" s="1" t="s">
        <v>32</v>
      </c>
      <c r="F1204" s="1" t="s">
        <v>32</v>
      </c>
      <c r="G1204" s="1" t="s">
        <v>207</v>
      </c>
      <c r="H1204" s="1" t="s">
        <v>208</v>
      </c>
      <c r="I1204" s="1" t="s">
        <v>191</v>
      </c>
      <c r="J1204" s="1" t="s">
        <v>192</v>
      </c>
      <c r="K1204">
        <v>98</v>
      </c>
      <c r="L1204" s="1" t="s">
        <v>209</v>
      </c>
      <c r="M1204" s="1" t="s">
        <v>38</v>
      </c>
      <c r="N1204" t="s">
        <v>39</v>
      </c>
      <c r="O1204" t="s">
        <v>39</v>
      </c>
      <c r="P1204">
        <v>0</v>
      </c>
      <c r="Q1204">
        <v>0</v>
      </c>
      <c r="S1204">
        <v>0</v>
      </c>
      <c r="T1204" s="1" t="s">
        <v>194</v>
      </c>
      <c r="U1204">
        <v>0</v>
      </c>
      <c r="V1204">
        <v>0</v>
      </c>
      <c r="W1204">
        <v>1</v>
      </c>
      <c r="X1204">
        <v>0</v>
      </c>
      <c r="Y1204" t="b">
        <v>0</v>
      </c>
      <c r="Z1204" t="b">
        <v>0</v>
      </c>
      <c r="AA1204" s="1" t="s">
        <v>66</v>
      </c>
      <c r="AB1204" s="1" t="s">
        <v>66</v>
      </c>
      <c r="AC1204" s="1" t="s">
        <v>73</v>
      </c>
      <c r="AD1204" t="s">
        <v>66</v>
      </c>
    </row>
    <row r="1205" spans="1:30" x14ac:dyDescent="0.25">
      <c r="A1205">
        <v>19</v>
      </c>
      <c r="B1205" s="1" t="s">
        <v>309</v>
      </c>
      <c r="C1205" s="1" t="s">
        <v>313</v>
      </c>
      <c r="D1205" s="1" t="s">
        <v>314</v>
      </c>
      <c r="E1205" s="1" t="s">
        <v>32</v>
      </c>
      <c r="F1205" s="1" t="s">
        <v>32</v>
      </c>
      <c r="G1205" s="1" t="s">
        <v>207</v>
      </c>
      <c r="H1205" s="1" t="s">
        <v>208</v>
      </c>
      <c r="I1205" s="1" t="s">
        <v>191</v>
      </c>
      <c r="J1205" s="1" t="s">
        <v>192</v>
      </c>
      <c r="K1205">
        <v>98</v>
      </c>
      <c r="L1205" s="1" t="s">
        <v>209</v>
      </c>
      <c r="M1205" s="1" t="s">
        <v>38</v>
      </c>
      <c r="N1205" t="s">
        <v>39</v>
      </c>
      <c r="O1205" t="s">
        <v>39</v>
      </c>
      <c r="P1205">
        <v>0</v>
      </c>
      <c r="Q1205">
        <v>0</v>
      </c>
      <c r="S1205">
        <v>0</v>
      </c>
      <c r="T1205" s="1" t="s">
        <v>194</v>
      </c>
      <c r="U1205">
        <v>0</v>
      </c>
      <c r="V1205">
        <v>0</v>
      </c>
      <c r="W1205">
        <v>1</v>
      </c>
      <c r="X1205">
        <v>0</v>
      </c>
      <c r="Y1205" t="b">
        <v>0</v>
      </c>
      <c r="Z1205" t="b">
        <v>0</v>
      </c>
      <c r="AA1205" s="1" t="s">
        <v>66</v>
      </c>
      <c r="AB1205" s="1" t="s">
        <v>66</v>
      </c>
      <c r="AC1205" s="1" t="s">
        <v>73</v>
      </c>
      <c r="AD1205" t="s">
        <v>66</v>
      </c>
    </row>
    <row r="1206" spans="1:30" x14ac:dyDescent="0.25">
      <c r="A1206">
        <v>19</v>
      </c>
      <c r="B1206" s="1" t="s">
        <v>309</v>
      </c>
      <c r="C1206" s="1" t="s">
        <v>315</v>
      </c>
      <c r="D1206" s="1" t="s">
        <v>296</v>
      </c>
      <c r="E1206" s="1" t="s">
        <v>32</v>
      </c>
      <c r="F1206" s="1" t="s">
        <v>32</v>
      </c>
      <c r="G1206" s="1" t="s">
        <v>207</v>
      </c>
      <c r="H1206" s="1" t="s">
        <v>208</v>
      </c>
      <c r="I1206" s="1" t="s">
        <v>191</v>
      </c>
      <c r="J1206" s="1" t="s">
        <v>192</v>
      </c>
      <c r="K1206">
        <v>98</v>
      </c>
      <c r="L1206" s="1" t="s">
        <v>209</v>
      </c>
      <c r="M1206" s="1" t="s">
        <v>38</v>
      </c>
      <c r="N1206" t="s">
        <v>39</v>
      </c>
      <c r="O1206" t="s">
        <v>39</v>
      </c>
      <c r="P1206">
        <v>0</v>
      </c>
      <c r="Q1206">
        <v>0</v>
      </c>
      <c r="S1206">
        <v>0</v>
      </c>
      <c r="T1206" s="1" t="s">
        <v>194</v>
      </c>
      <c r="U1206">
        <v>0</v>
      </c>
      <c r="V1206">
        <v>0</v>
      </c>
      <c r="W1206">
        <v>1</v>
      </c>
      <c r="X1206">
        <v>0</v>
      </c>
      <c r="Y1206" t="b">
        <v>0</v>
      </c>
      <c r="Z1206" t="b">
        <v>0</v>
      </c>
      <c r="AA1206" s="1" t="s">
        <v>66</v>
      </c>
      <c r="AB1206" s="1" t="s">
        <v>66</v>
      </c>
      <c r="AC1206" s="1" t="s">
        <v>73</v>
      </c>
      <c r="AD1206" t="s">
        <v>66</v>
      </c>
    </row>
    <row r="1207" spans="1:30" x14ac:dyDescent="0.25">
      <c r="A1207">
        <v>20</v>
      </c>
      <c r="B1207" s="1" t="s">
        <v>316</v>
      </c>
      <c r="C1207" s="1" t="s">
        <v>317</v>
      </c>
      <c r="D1207" s="1" t="s">
        <v>44</v>
      </c>
      <c r="E1207" s="1" t="s">
        <v>32</v>
      </c>
      <c r="F1207" s="1" t="s">
        <v>32</v>
      </c>
      <c r="G1207" s="1" t="s">
        <v>207</v>
      </c>
      <c r="H1207" s="1" t="s">
        <v>208</v>
      </c>
      <c r="I1207" s="1" t="s">
        <v>191</v>
      </c>
      <c r="J1207" s="1" t="s">
        <v>192</v>
      </c>
      <c r="K1207">
        <v>98</v>
      </c>
      <c r="L1207" s="1" t="s">
        <v>209</v>
      </c>
      <c r="M1207" s="1" t="s">
        <v>38</v>
      </c>
      <c r="N1207" t="s">
        <v>39</v>
      </c>
      <c r="O1207" t="s">
        <v>39</v>
      </c>
      <c r="P1207">
        <v>86500</v>
      </c>
      <c r="Q1207">
        <v>0</v>
      </c>
      <c r="R1207">
        <v>0.85205364624076485</v>
      </c>
      <c r="S1207">
        <v>0</v>
      </c>
      <c r="T1207" s="1" t="s">
        <v>194</v>
      </c>
      <c r="U1207">
        <v>0</v>
      </c>
      <c r="V1207">
        <v>0</v>
      </c>
      <c r="W1207">
        <v>0.94556003917649756</v>
      </c>
      <c r="X1207">
        <v>0</v>
      </c>
      <c r="Y1207" t="b">
        <v>1</v>
      </c>
      <c r="Z1207" t="b">
        <v>0</v>
      </c>
      <c r="AA1207" s="1" t="s">
        <v>66</v>
      </c>
      <c r="AB1207" s="1" t="s">
        <v>66</v>
      </c>
      <c r="AC1207" s="1" t="s">
        <v>73</v>
      </c>
      <c r="AD1207" t="s">
        <v>66</v>
      </c>
    </row>
    <row r="1208" spans="1:30" x14ac:dyDescent="0.25">
      <c r="A1208">
        <v>20</v>
      </c>
      <c r="B1208" s="1" t="s">
        <v>316</v>
      </c>
      <c r="C1208" s="1" t="s">
        <v>318</v>
      </c>
      <c r="D1208" s="1" t="s">
        <v>71</v>
      </c>
      <c r="E1208" s="1" t="s">
        <v>32</v>
      </c>
      <c r="F1208" s="1" t="s">
        <v>32</v>
      </c>
      <c r="G1208" s="1" t="s">
        <v>207</v>
      </c>
      <c r="H1208" s="1" t="s">
        <v>208</v>
      </c>
      <c r="I1208" s="1" t="s">
        <v>191</v>
      </c>
      <c r="J1208" s="1" t="s">
        <v>192</v>
      </c>
      <c r="K1208">
        <v>98</v>
      </c>
      <c r="L1208" s="1" t="s">
        <v>209</v>
      </c>
      <c r="M1208" s="1" t="s">
        <v>38</v>
      </c>
      <c r="N1208" t="s">
        <v>39</v>
      </c>
      <c r="O1208" t="s">
        <v>39</v>
      </c>
      <c r="P1208">
        <v>3500</v>
      </c>
      <c r="Q1208">
        <v>0</v>
      </c>
      <c r="R1208">
        <v>0.87242337662337666</v>
      </c>
      <c r="S1208">
        <v>0</v>
      </c>
      <c r="T1208" s="1" t="s">
        <v>194</v>
      </c>
      <c r="U1208">
        <v>0</v>
      </c>
      <c r="V1208">
        <v>0</v>
      </c>
      <c r="W1208">
        <v>0.94220051427670415</v>
      </c>
      <c r="X1208">
        <v>0</v>
      </c>
      <c r="Y1208" t="b">
        <v>0</v>
      </c>
      <c r="Z1208" t="b">
        <v>0</v>
      </c>
      <c r="AA1208" s="1" t="s">
        <v>66</v>
      </c>
      <c r="AB1208" s="1" t="s">
        <v>66</v>
      </c>
      <c r="AC1208" s="1" t="s">
        <v>73</v>
      </c>
      <c r="AD1208" t="s">
        <v>66</v>
      </c>
    </row>
    <row r="1209" spans="1:30" x14ac:dyDescent="0.25">
      <c r="A1209">
        <v>20</v>
      </c>
      <c r="B1209" s="1" t="s">
        <v>316</v>
      </c>
      <c r="C1209" s="1" t="s">
        <v>319</v>
      </c>
      <c r="D1209" s="1" t="s">
        <v>105</v>
      </c>
      <c r="E1209" s="1" t="s">
        <v>32</v>
      </c>
      <c r="F1209" s="1" t="s">
        <v>32</v>
      </c>
      <c r="G1209" s="1" t="s">
        <v>207</v>
      </c>
      <c r="H1209" s="1" t="s">
        <v>208</v>
      </c>
      <c r="I1209" s="1" t="s">
        <v>191</v>
      </c>
      <c r="J1209" s="1" t="s">
        <v>192</v>
      </c>
      <c r="K1209">
        <v>98</v>
      </c>
      <c r="L1209" s="1" t="s">
        <v>209</v>
      </c>
      <c r="M1209" s="1" t="s">
        <v>38</v>
      </c>
      <c r="N1209" t="s">
        <v>39</v>
      </c>
      <c r="O1209" t="s">
        <v>39</v>
      </c>
      <c r="P1209">
        <v>59000</v>
      </c>
      <c r="Q1209">
        <v>0</v>
      </c>
      <c r="R1209">
        <v>0.85420873979310619</v>
      </c>
      <c r="S1209">
        <v>0</v>
      </c>
      <c r="T1209" s="1" t="s">
        <v>194</v>
      </c>
      <c r="U1209">
        <v>0</v>
      </c>
      <c r="V1209">
        <v>0</v>
      </c>
      <c r="W1209">
        <v>0.94538491392226898</v>
      </c>
      <c r="X1209">
        <v>0</v>
      </c>
      <c r="Y1209" t="b">
        <v>0</v>
      </c>
      <c r="Z1209" t="b">
        <v>0</v>
      </c>
      <c r="AA1209" s="1" t="s">
        <v>66</v>
      </c>
      <c r="AB1209" s="1" t="s">
        <v>66</v>
      </c>
      <c r="AC1209" s="1" t="s">
        <v>73</v>
      </c>
      <c r="AD1209" t="s">
        <v>66</v>
      </c>
    </row>
    <row r="1210" spans="1:30" x14ac:dyDescent="0.25">
      <c r="A1210">
        <v>21</v>
      </c>
      <c r="B1210" s="1" t="s">
        <v>69</v>
      </c>
      <c r="C1210" s="1" t="s">
        <v>121</v>
      </c>
      <c r="D1210" s="1" t="s">
        <v>44</v>
      </c>
      <c r="E1210" s="1" t="s">
        <v>32</v>
      </c>
      <c r="F1210" s="1" t="s">
        <v>32</v>
      </c>
      <c r="G1210" s="1" t="s">
        <v>207</v>
      </c>
      <c r="H1210" s="1" t="s">
        <v>208</v>
      </c>
      <c r="I1210" s="1" t="s">
        <v>191</v>
      </c>
      <c r="J1210" s="1" t="s">
        <v>192</v>
      </c>
      <c r="K1210">
        <v>98</v>
      </c>
      <c r="L1210" s="1" t="s">
        <v>209</v>
      </c>
      <c r="M1210" s="1" t="s">
        <v>38</v>
      </c>
      <c r="N1210" t="s">
        <v>39</v>
      </c>
      <c r="O1210" t="s">
        <v>39</v>
      </c>
      <c r="P1210">
        <v>1000</v>
      </c>
      <c r="Q1210">
        <v>0</v>
      </c>
      <c r="R1210">
        <v>0.99957096774193555</v>
      </c>
      <c r="S1210">
        <v>0</v>
      </c>
      <c r="T1210" s="1" t="s">
        <v>194</v>
      </c>
      <c r="U1210">
        <v>0</v>
      </c>
      <c r="V1210">
        <v>0</v>
      </c>
      <c r="W1210">
        <v>0.91933753530999396</v>
      </c>
      <c r="X1210">
        <v>0</v>
      </c>
      <c r="Y1210" t="b">
        <v>0</v>
      </c>
      <c r="Z1210" t="b">
        <v>0</v>
      </c>
      <c r="AA1210" s="1" t="s">
        <v>66</v>
      </c>
      <c r="AB1210" s="1" t="s">
        <v>66</v>
      </c>
      <c r="AC1210" s="1" t="s">
        <v>73</v>
      </c>
      <c r="AD1210" t="s">
        <v>66</v>
      </c>
    </row>
    <row r="1211" spans="1:30" x14ac:dyDescent="0.25">
      <c r="A1211">
        <v>21</v>
      </c>
      <c r="B1211" s="1" t="s">
        <v>69</v>
      </c>
      <c r="C1211" s="1" t="s">
        <v>153</v>
      </c>
      <c r="D1211" s="1" t="s">
        <v>154</v>
      </c>
      <c r="E1211" s="1" t="s">
        <v>32</v>
      </c>
      <c r="F1211" s="1" t="s">
        <v>32</v>
      </c>
      <c r="G1211" s="1" t="s">
        <v>207</v>
      </c>
      <c r="H1211" s="1" t="s">
        <v>208</v>
      </c>
      <c r="I1211" s="1" t="s">
        <v>191</v>
      </c>
      <c r="J1211" s="1" t="s">
        <v>192</v>
      </c>
      <c r="K1211">
        <v>98</v>
      </c>
      <c r="L1211" s="1" t="s">
        <v>209</v>
      </c>
      <c r="M1211" s="1" t="s">
        <v>38</v>
      </c>
      <c r="N1211" t="s">
        <v>39</v>
      </c>
      <c r="O1211" t="s">
        <v>39</v>
      </c>
      <c r="P1211">
        <v>19000</v>
      </c>
      <c r="Q1211">
        <v>0</v>
      </c>
      <c r="R1211">
        <v>0.85835295546558699</v>
      </c>
      <c r="S1211">
        <v>0</v>
      </c>
      <c r="T1211" s="1" t="s">
        <v>194</v>
      </c>
      <c r="U1211">
        <v>0</v>
      </c>
      <c r="V1211">
        <v>0</v>
      </c>
      <c r="W1211">
        <v>0.94553533299414194</v>
      </c>
      <c r="X1211">
        <v>0</v>
      </c>
      <c r="Y1211" t="b">
        <v>0</v>
      </c>
      <c r="Z1211" t="b">
        <v>0</v>
      </c>
      <c r="AA1211" s="1" t="s">
        <v>66</v>
      </c>
      <c r="AB1211" s="1" t="s">
        <v>66</v>
      </c>
      <c r="AC1211" s="1" t="s">
        <v>73</v>
      </c>
      <c r="AD1211" t="s">
        <v>66</v>
      </c>
    </row>
    <row r="1212" spans="1:30" x14ac:dyDescent="0.25">
      <c r="A1212">
        <v>21</v>
      </c>
      <c r="B1212" s="1" t="s">
        <v>69</v>
      </c>
      <c r="C1212" s="1" t="s">
        <v>70</v>
      </c>
      <c r="D1212" s="1" t="s">
        <v>71</v>
      </c>
      <c r="E1212" s="1" t="s">
        <v>32</v>
      </c>
      <c r="F1212" s="1" t="s">
        <v>32</v>
      </c>
      <c r="G1212" s="1" t="s">
        <v>207</v>
      </c>
      <c r="H1212" s="1" t="s">
        <v>208</v>
      </c>
      <c r="I1212" s="1" t="s">
        <v>191</v>
      </c>
      <c r="J1212" s="1" t="s">
        <v>192</v>
      </c>
      <c r="K1212">
        <v>98</v>
      </c>
      <c r="L1212" s="1" t="s">
        <v>209</v>
      </c>
      <c r="M1212" s="1" t="s">
        <v>38</v>
      </c>
      <c r="N1212" t="s">
        <v>39</v>
      </c>
      <c r="O1212" t="s">
        <v>39</v>
      </c>
      <c r="P1212">
        <v>29000</v>
      </c>
      <c r="Q1212">
        <v>0</v>
      </c>
      <c r="R1212">
        <v>0.8551278476091746</v>
      </c>
      <c r="S1212">
        <v>0</v>
      </c>
      <c r="T1212" s="1" t="s">
        <v>194</v>
      </c>
      <c r="U1212">
        <v>0</v>
      </c>
      <c r="V1212">
        <v>0</v>
      </c>
      <c r="W1212">
        <v>0.94551558933104707</v>
      </c>
      <c r="X1212">
        <v>0</v>
      </c>
      <c r="Y1212" t="b">
        <v>0</v>
      </c>
      <c r="Z1212" t="b">
        <v>0</v>
      </c>
      <c r="AA1212" s="1" t="s">
        <v>66</v>
      </c>
      <c r="AB1212" s="1" t="s">
        <v>66</v>
      </c>
      <c r="AC1212" s="1" t="s">
        <v>73</v>
      </c>
      <c r="AD1212" t="s">
        <v>66</v>
      </c>
    </row>
    <row r="1213" spans="1:30" x14ac:dyDescent="0.25">
      <c r="A1213">
        <v>21</v>
      </c>
      <c r="B1213" s="1" t="s">
        <v>69</v>
      </c>
      <c r="C1213" s="1" t="s">
        <v>176</v>
      </c>
      <c r="D1213" s="1" t="s">
        <v>177</v>
      </c>
      <c r="E1213" s="1" t="s">
        <v>32</v>
      </c>
      <c r="F1213" s="1" t="s">
        <v>32</v>
      </c>
      <c r="G1213" s="1" t="s">
        <v>207</v>
      </c>
      <c r="H1213" s="1" t="s">
        <v>208</v>
      </c>
      <c r="I1213" s="1" t="s">
        <v>191</v>
      </c>
      <c r="J1213" s="1" t="s">
        <v>192</v>
      </c>
      <c r="K1213">
        <v>98</v>
      </c>
      <c r="L1213" s="1" t="s">
        <v>209</v>
      </c>
      <c r="M1213" s="1" t="s">
        <v>38</v>
      </c>
      <c r="N1213" t="s">
        <v>39</v>
      </c>
      <c r="O1213" t="s">
        <v>39</v>
      </c>
      <c r="P1213">
        <v>12000</v>
      </c>
      <c r="Q1213">
        <v>0</v>
      </c>
      <c r="R1213">
        <v>0.86483182198212116</v>
      </c>
      <c r="S1213">
        <v>0</v>
      </c>
      <c r="T1213" s="1" t="s">
        <v>194</v>
      </c>
      <c r="U1213">
        <v>0</v>
      </c>
      <c r="V1213">
        <v>0</v>
      </c>
      <c r="W1213">
        <v>0.94482048898013438</v>
      </c>
      <c r="X1213">
        <v>0</v>
      </c>
      <c r="Y1213" t="b">
        <v>0</v>
      </c>
      <c r="Z1213" t="b">
        <v>0</v>
      </c>
      <c r="AA1213" s="1" t="s">
        <v>66</v>
      </c>
      <c r="AB1213" s="1" t="s">
        <v>66</v>
      </c>
      <c r="AC1213" s="1" t="s">
        <v>73</v>
      </c>
      <c r="AD1213" t="s">
        <v>66</v>
      </c>
    </row>
    <row r="1214" spans="1:30" x14ac:dyDescent="0.25">
      <c r="A1214">
        <v>21</v>
      </c>
      <c r="B1214" s="1" t="s">
        <v>69</v>
      </c>
      <c r="C1214" s="1" t="s">
        <v>320</v>
      </c>
      <c r="D1214" s="1" t="s">
        <v>321</v>
      </c>
      <c r="E1214" s="1" t="s">
        <v>32</v>
      </c>
      <c r="F1214" s="1" t="s">
        <v>32</v>
      </c>
      <c r="G1214" s="1" t="s">
        <v>207</v>
      </c>
      <c r="H1214" s="1" t="s">
        <v>208</v>
      </c>
      <c r="I1214" s="1" t="s">
        <v>191</v>
      </c>
      <c r="J1214" s="1" t="s">
        <v>192</v>
      </c>
      <c r="K1214">
        <v>98</v>
      </c>
      <c r="L1214" s="1" t="s">
        <v>209</v>
      </c>
      <c r="M1214" s="1" t="s">
        <v>38</v>
      </c>
      <c r="N1214" t="s">
        <v>39</v>
      </c>
      <c r="O1214" t="s">
        <v>39</v>
      </c>
      <c r="P1214">
        <v>500</v>
      </c>
      <c r="Q1214">
        <v>0</v>
      </c>
      <c r="R1214">
        <v>1.4971117166212533</v>
      </c>
      <c r="S1214">
        <v>0</v>
      </c>
      <c r="T1214" s="1" t="s">
        <v>194</v>
      </c>
      <c r="U1214">
        <v>0</v>
      </c>
      <c r="V1214">
        <v>0</v>
      </c>
      <c r="W1214">
        <v>0.89088210903059661</v>
      </c>
      <c r="X1214">
        <v>0</v>
      </c>
      <c r="Y1214" t="b">
        <v>0</v>
      </c>
      <c r="Z1214" t="b">
        <v>0</v>
      </c>
      <c r="AA1214" s="1" t="s">
        <v>66</v>
      </c>
      <c r="AB1214" s="1" t="s">
        <v>66</v>
      </c>
      <c r="AC1214" s="1" t="s">
        <v>73</v>
      </c>
      <c r="AD1214" t="s">
        <v>66</v>
      </c>
    </row>
    <row r="1215" spans="1:30" x14ac:dyDescent="0.25">
      <c r="A1215">
        <v>21</v>
      </c>
      <c r="B1215" s="1" t="s">
        <v>69</v>
      </c>
      <c r="C1215" s="1" t="s">
        <v>135</v>
      </c>
      <c r="D1215" s="1" t="s">
        <v>105</v>
      </c>
      <c r="E1215" s="1" t="s">
        <v>32</v>
      </c>
      <c r="F1215" s="1" t="s">
        <v>32</v>
      </c>
      <c r="G1215" s="1" t="s">
        <v>207</v>
      </c>
      <c r="H1215" s="1" t="s">
        <v>208</v>
      </c>
      <c r="I1215" s="1" t="s">
        <v>191</v>
      </c>
      <c r="J1215" s="1" t="s">
        <v>192</v>
      </c>
      <c r="K1215">
        <v>98</v>
      </c>
      <c r="L1215" s="1" t="s">
        <v>209</v>
      </c>
      <c r="M1215" s="1" t="s">
        <v>38</v>
      </c>
      <c r="N1215" t="s">
        <v>39</v>
      </c>
      <c r="O1215" t="s">
        <v>39</v>
      </c>
      <c r="P1215">
        <v>42000</v>
      </c>
      <c r="Q1215">
        <v>0</v>
      </c>
      <c r="R1215">
        <v>0.85389854395110565</v>
      </c>
      <c r="S1215">
        <v>0</v>
      </c>
      <c r="T1215" s="1" t="s">
        <v>194</v>
      </c>
      <c r="U1215">
        <v>0</v>
      </c>
      <c r="V1215">
        <v>0</v>
      </c>
      <c r="W1215">
        <v>0.94570085343520061</v>
      </c>
      <c r="X1215">
        <v>0</v>
      </c>
      <c r="Y1215" t="b">
        <v>0</v>
      </c>
      <c r="Z1215" t="b">
        <v>0</v>
      </c>
      <c r="AA1215" s="1" t="s">
        <v>66</v>
      </c>
      <c r="AB1215" s="1" t="s">
        <v>66</v>
      </c>
      <c r="AC1215" s="1" t="s">
        <v>73</v>
      </c>
      <c r="AD1215" t="s">
        <v>66</v>
      </c>
    </row>
    <row r="1216" spans="1:30" x14ac:dyDescent="0.25">
      <c r="A1216">
        <v>22</v>
      </c>
      <c r="B1216" s="1" t="s">
        <v>136</v>
      </c>
      <c r="C1216" s="1" t="s">
        <v>322</v>
      </c>
      <c r="D1216" s="1" t="s">
        <v>44</v>
      </c>
      <c r="E1216" s="1" t="s">
        <v>32</v>
      </c>
      <c r="F1216" s="1" t="s">
        <v>32</v>
      </c>
      <c r="G1216" s="1" t="s">
        <v>207</v>
      </c>
      <c r="H1216" s="1" t="s">
        <v>208</v>
      </c>
      <c r="I1216" s="1" t="s">
        <v>191</v>
      </c>
      <c r="J1216" s="1" t="s">
        <v>192</v>
      </c>
      <c r="K1216">
        <v>98</v>
      </c>
      <c r="L1216" s="1" t="s">
        <v>209</v>
      </c>
      <c r="M1216" s="1" t="s">
        <v>38</v>
      </c>
      <c r="N1216" t="s">
        <v>39</v>
      </c>
      <c r="O1216" t="s">
        <v>39</v>
      </c>
      <c r="P1216">
        <v>1000</v>
      </c>
      <c r="Q1216">
        <v>0</v>
      </c>
      <c r="R1216">
        <v>1.040216</v>
      </c>
      <c r="S1216">
        <v>0</v>
      </c>
      <c r="T1216" s="1" t="s">
        <v>194</v>
      </c>
      <c r="U1216">
        <v>0</v>
      </c>
      <c r="V1216">
        <v>0</v>
      </c>
      <c r="W1216">
        <v>0.95098558191877725</v>
      </c>
      <c r="X1216">
        <v>0</v>
      </c>
      <c r="Y1216" t="b">
        <v>0</v>
      </c>
      <c r="Z1216" t="b">
        <v>0</v>
      </c>
      <c r="AA1216" s="1" t="s">
        <v>66</v>
      </c>
      <c r="AB1216" s="1" t="s">
        <v>66</v>
      </c>
      <c r="AC1216" s="1" t="s">
        <v>73</v>
      </c>
      <c r="AD1216" t="s">
        <v>66</v>
      </c>
    </row>
    <row r="1217" spans="1:30" x14ac:dyDescent="0.25">
      <c r="A1217">
        <v>22</v>
      </c>
      <c r="B1217" s="1" t="s">
        <v>136</v>
      </c>
      <c r="C1217" s="1" t="s">
        <v>323</v>
      </c>
      <c r="D1217" s="1" t="s">
        <v>324</v>
      </c>
      <c r="E1217" s="1" t="s">
        <v>32</v>
      </c>
      <c r="F1217" s="1" t="s">
        <v>32</v>
      </c>
      <c r="G1217" s="1" t="s">
        <v>207</v>
      </c>
      <c r="H1217" s="1" t="s">
        <v>208</v>
      </c>
      <c r="I1217" s="1" t="s">
        <v>191</v>
      </c>
      <c r="J1217" s="1" t="s">
        <v>192</v>
      </c>
      <c r="K1217">
        <v>98</v>
      </c>
      <c r="L1217" s="1" t="s">
        <v>209</v>
      </c>
      <c r="M1217" s="1" t="s">
        <v>38</v>
      </c>
      <c r="N1217" t="s">
        <v>39</v>
      </c>
      <c r="O1217" t="s">
        <v>39</v>
      </c>
      <c r="P1217">
        <v>14000</v>
      </c>
      <c r="Q1217">
        <v>0</v>
      </c>
      <c r="R1217">
        <v>0.86585071823204429</v>
      </c>
      <c r="S1217">
        <v>0</v>
      </c>
      <c r="T1217" s="1" t="s">
        <v>194</v>
      </c>
      <c r="U1217">
        <v>0</v>
      </c>
      <c r="V1217">
        <v>0</v>
      </c>
      <c r="W1217">
        <v>0.94374020672453762</v>
      </c>
      <c r="X1217">
        <v>0</v>
      </c>
      <c r="Y1217" t="b">
        <v>0</v>
      </c>
      <c r="Z1217" t="b">
        <v>0</v>
      </c>
      <c r="AA1217" s="1" t="s">
        <v>66</v>
      </c>
      <c r="AB1217" s="1" t="s">
        <v>66</v>
      </c>
      <c r="AC1217" s="1" t="s">
        <v>73</v>
      </c>
      <c r="AD1217" t="s">
        <v>66</v>
      </c>
    </row>
    <row r="1218" spans="1:30" x14ac:dyDescent="0.25">
      <c r="A1218">
        <v>22</v>
      </c>
      <c r="B1218" s="1" t="s">
        <v>136</v>
      </c>
      <c r="C1218" s="1" t="s">
        <v>325</v>
      </c>
      <c r="D1218" s="1" t="s">
        <v>183</v>
      </c>
      <c r="E1218" s="1" t="s">
        <v>32</v>
      </c>
      <c r="F1218" s="1" t="s">
        <v>32</v>
      </c>
      <c r="G1218" s="1" t="s">
        <v>207</v>
      </c>
      <c r="H1218" s="1" t="s">
        <v>208</v>
      </c>
      <c r="I1218" s="1" t="s">
        <v>191</v>
      </c>
      <c r="J1218" s="1" t="s">
        <v>192</v>
      </c>
      <c r="K1218">
        <v>98</v>
      </c>
      <c r="L1218" s="1" t="s">
        <v>209</v>
      </c>
      <c r="M1218" s="1" t="s">
        <v>38</v>
      </c>
      <c r="N1218" t="s">
        <v>39</v>
      </c>
      <c r="O1218" t="s">
        <v>39</v>
      </c>
      <c r="P1218">
        <v>4000</v>
      </c>
      <c r="Q1218">
        <v>0</v>
      </c>
      <c r="R1218">
        <v>0.87870885122410547</v>
      </c>
      <c r="S1218">
        <v>0</v>
      </c>
      <c r="T1218" s="1" t="s">
        <v>194</v>
      </c>
      <c r="U1218">
        <v>0</v>
      </c>
      <c r="V1218">
        <v>0</v>
      </c>
      <c r="W1218">
        <v>0.93985531594804461</v>
      </c>
      <c r="X1218">
        <v>0</v>
      </c>
      <c r="Y1218" t="b">
        <v>0</v>
      </c>
      <c r="Z1218" t="b">
        <v>0</v>
      </c>
      <c r="AA1218" s="1" t="s">
        <v>66</v>
      </c>
      <c r="AB1218" s="1" t="s">
        <v>66</v>
      </c>
      <c r="AC1218" s="1" t="s">
        <v>73</v>
      </c>
      <c r="AD1218" t="s">
        <v>66</v>
      </c>
    </row>
    <row r="1219" spans="1:30" x14ac:dyDescent="0.25">
      <c r="A1219">
        <v>22</v>
      </c>
      <c r="B1219" s="1" t="s">
        <v>136</v>
      </c>
      <c r="C1219" s="1" t="s">
        <v>326</v>
      </c>
      <c r="D1219" s="1" t="s">
        <v>321</v>
      </c>
      <c r="E1219" s="1" t="s">
        <v>32</v>
      </c>
      <c r="F1219" s="1" t="s">
        <v>32</v>
      </c>
      <c r="G1219" s="1" t="s">
        <v>207</v>
      </c>
      <c r="H1219" s="1" t="s">
        <v>208</v>
      </c>
      <c r="I1219" s="1" t="s">
        <v>191</v>
      </c>
      <c r="J1219" s="1" t="s">
        <v>192</v>
      </c>
      <c r="K1219">
        <v>98</v>
      </c>
      <c r="L1219" s="1" t="s">
        <v>209</v>
      </c>
      <c r="M1219" s="1" t="s">
        <v>38</v>
      </c>
      <c r="N1219" t="s">
        <v>39</v>
      </c>
      <c r="O1219" t="s">
        <v>39</v>
      </c>
      <c r="P1219">
        <v>3000</v>
      </c>
      <c r="Q1219">
        <v>0</v>
      </c>
      <c r="R1219">
        <v>0.95185731343283586</v>
      </c>
      <c r="S1219">
        <v>0</v>
      </c>
      <c r="T1219" s="1" t="s">
        <v>194</v>
      </c>
      <c r="U1219">
        <v>0</v>
      </c>
      <c r="V1219">
        <v>0</v>
      </c>
      <c r="W1219">
        <v>0.93882596629738957</v>
      </c>
      <c r="X1219">
        <v>0</v>
      </c>
      <c r="Y1219" t="b">
        <v>0</v>
      </c>
      <c r="Z1219" t="b">
        <v>0</v>
      </c>
      <c r="AA1219" s="1" t="s">
        <v>66</v>
      </c>
      <c r="AB1219" s="1" t="s">
        <v>66</v>
      </c>
      <c r="AC1219" s="1" t="s">
        <v>73</v>
      </c>
      <c r="AD1219" t="s">
        <v>66</v>
      </c>
    </row>
    <row r="1220" spans="1:30" x14ac:dyDescent="0.25">
      <c r="A1220">
        <v>22</v>
      </c>
      <c r="B1220" s="1" t="s">
        <v>136</v>
      </c>
      <c r="C1220" s="1" t="s">
        <v>137</v>
      </c>
      <c r="D1220" s="1" t="s">
        <v>105</v>
      </c>
      <c r="E1220" s="1" t="s">
        <v>32</v>
      </c>
      <c r="F1220" s="1" t="s">
        <v>32</v>
      </c>
      <c r="G1220" s="1" t="s">
        <v>207</v>
      </c>
      <c r="H1220" s="1" t="s">
        <v>208</v>
      </c>
      <c r="I1220" s="1" t="s">
        <v>191</v>
      </c>
      <c r="J1220" s="1" t="s">
        <v>192</v>
      </c>
      <c r="K1220">
        <v>98</v>
      </c>
      <c r="L1220" s="1" t="s">
        <v>209</v>
      </c>
      <c r="M1220" s="1" t="s">
        <v>38</v>
      </c>
      <c r="N1220" t="s">
        <v>39</v>
      </c>
      <c r="O1220" t="s">
        <v>39</v>
      </c>
      <c r="P1220">
        <v>65500</v>
      </c>
      <c r="Q1220">
        <v>0</v>
      </c>
      <c r="R1220">
        <v>0.85124977011494252</v>
      </c>
      <c r="S1220">
        <v>0</v>
      </c>
      <c r="T1220" s="1" t="s">
        <v>194</v>
      </c>
      <c r="U1220">
        <v>0</v>
      </c>
      <c r="V1220">
        <v>0</v>
      </c>
      <c r="W1220">
        <v>0.94598243758658718</v>
      </c>
      <c r="X1220">
        <v>0</v>
      </c>
      <c r="Y1220" t="b">
        <v>0</v>
      </c>
      <c r="Z1220" t="b">
        <v>0</v>
      </c>
      <c r="AA1220" s="1" t="s">
        <v>66</v>
      </c>
      <c r="AB1220" s="1" t="s">
        <v>66</v>
      </c>
      <c r="AC1220" s="1" t="s">
        <v>73</v>
      </c>
      <c r="AD1220" t="s">
        <v>66</v>
      </c>
    </row>
    <row r="1221" spans="1:30" x14ac:dyDescent="0.25">
      <c r="A1221">
        <v>23</v>
      </c>
      <c r="B1221" s="1" t="s">
        <v>178</v>
      </c>
      <c r="C1221" s="1" t="s">
        <v>327</v>
      </c>
      <c r="D1221" s="1" t="s">
        <v>44</v>
      </c>
      <c r="E1221" s="1" t="s">
        <v>32</v>
      </c>
      <c r="F1221" s="1" t="s">
        <v>32</v>
      </c>
      <c r="G1221" s="1" t="s">
        <v>207</v>
      </c>
      <c r="H1221" s="1" t="s">
        <v>208</v>
      </c>
      <c r="I1221" s="1" t="s">
        <v>191</v>
      </c>
      <c r="J1221" s="1" t="s">
        <v>192</v>
      </c>
      <c r="K1221">
        <v>98</v>
      </c>
      <c r="L1221" s="1" t="s">
        <v>209</v>
      </c>
      <c r="M1221" s="1" t="s">
        <v>38</v>
      </c>
      <c r="N1221" t="s">
        <v>39</v>
      </c>
      <c r="O1221" t="s">
        <v>39</v>
      </c>
      <c r="P1221">
        <v>37000</v>
      </c>
      <c r="Q1221">
        <v>0</v>
      </c>
      <c r="R1221">
        <v>0.8545407604251839</v>
      </c>
      <c r="S1221">
        <v>0</v>
      </c>
      <c r="T1221" s="1" t="s">
        <v>194</v>
      </c>
      <c r="U1221">
        <v>0</v>
      </c>
      <c r="V1221">
        <v>0</v>
      </c>
      <c r="W1221">
        <v>0.94599011548569867</v>
      </c>
      <c r="X1221">
        <v>0</v>
      </c>
      <c r="Y1221" t="b">
        <v>0</v>
      </c>
      <c r="Z1221" t="b">
        <v>0</v>
      </c>
      <c r="AA1221" s="1" t="s">
        <v>66</v>
      </c>
      <c r="AB1221" s="1" t="s">
        <v>66</v>
      </c>
      <c r="AC1221" s="1" t="s">
        <v>73</v>
      </c>
      <c r="AD1221" t="s">
        <v>66</v>
      </c>
    </row>
    <row r="1222" spans="1:30" x14ac:dyDescent="0.25">
      <c r="A1222">
        <v>23</v>
      </c>
      <c r="B1222" s="1" t="s">
        <v>178</v>
      </c>
      <c r="C1222" s="1" t="s">
        <v>328</v>
      </c>
      <c r="D1222" s="1" t="s">
        <v>329</v>
      </c>
      <c r="E1222" s="1" t="s">
        <v>32</v>
      </c>
      <c r="F1222" s="1" t="s">
        <v>32</v>
      </c>
      <c r="G1222" s="1" t="s">
        <v>207</v>
      </c>
      <c r="H1222" s="1" t="s">
        <v>208</v>
      </c>
      <c r="I1222" s="1" t="s">
        <v>191</v>
      </c>
      <c r="J1222" s="1" t="s">
        <v>192</v>
      </c>
      <c r="K1222">
        <v>98</v>
      </c>
      <c r="L1222" s="1" t="s">
        <v>209</v>
      </c>
      <c r="M1222" s="1" t="s">
        <v>38</v>
      </c>
      <c r="N1222" t="s">
        <v>39</v>
      </c>
      <c r="O1222" t="s">
        <v>39</v>
      </c>
      <c r="P1222">
        <v>24500</v>
      </c>
      <c r="Q1222">
        <v>0</v>
      </c>
      <c r="R1222">
        <v>0.85614123456790125</v>
      </c>
      <c r="S1222">
        <v>0</v>
      </c>
      <c r="T1222" s="1" t="s">
        <v>194</v>
      </c>
      <c r="U1222">
        <v>0</v>
      </c>
      <c r="V1222">
        <v>0</v>
      </c>
      <c r="W1222">
        <v>0.94512710026855129</v>
      </c>
      <c r="X1222">
        <v>0</v>
      </c>
      <c r="Y1222" t="b">
        <v>0</v>
      </c>
      <c r="Z1222" t="b">
        <v>0</v>
      </c>
      <c r="AA1222" s="1" t="s">
        <v>66</v>
      </c>
      <c r="AB1222" s="1" t="s">
        <v>66</v>
      </c>
      <c r="AC1222" s="1" t="s">
        <v>73</v>
      </c>
      <c r="AD1222" t="s">
        <v>66</v>
      </c>
    </row>
    <row r="1223" spans="1:30" x14ac:dyDescent="0.25">
      <c r="A1223">
        <v>23</v>
      </c>
      <c r="B1223" s="1" t="s">
        <v>178</v>
      </c>
      <c r="C1223" s="1" t="s">
        <v>179</v>
      </c>
      <c r="D1223" s="1" t="s">
        <v>180</v>
      </c>
      <c r="E1223" s="1" t="s">
        <v>32</v>
      </c>
      <c r="F1223" s="1" t="s">
        <v>32</v>
      </c>
      <c r="G1223" s="1" t="s">
        <v>207</v>
      </c>
      <c r="H1223" s="1" t="s">
        <v>208</v>
      </c>
      <c r="I1223" s="1" t="s">
        <v>191</v>
      </c>
      <c r="J1223" s="1" t="s">
        <v>192</v>
      </c>
      <c r="K1223">
        <v>98</v>
      </c>
      <c r="L1223" s="1" t="s">
        <v>209</v>
      </c>
      <c r="M1223" s="1" t="s">
        <v>38</v>
      </c>
      <c r="N1223" t="s">
        <v>39</v>
      </c>
      <c r="O1223" t="s">
        <v>39</v>
      </c>
      <c r="P1223">
        <v>5500</v>
      </c>
      <c r="Q1223">
        <v>0</v>
      </c>
      <c r="R1223">
        <v>0.87723044776119408</v>
      </c>
      <c r="S1223">
        <v>0</v>
      </c>
      <c r="T1223" s="1" t="s">
        <v>194</v>
      </c>
      <c r="U1223">
        <v>0</v>
      </c>
      <c r="V1223">
        <v>0</v>
      </c>
      <c r="W1223">
        <v>0.94434481282524496</v>
      </c>
      <c r="X1223">
        <v>0</v>
      </c>
      <c r="Y1223" t="b">
        <v>0</v>
      </c>
      <c r="Z1223" t="b">
        <v>0</v>
      </c>
      <c r="AA1223" s="1" t="s">
        <v>66</v>
      </c>
      <c r="AB1223" s="1" t="s">
        <v>66</v>
      </c>
      <c r="AC1223" s="1" t="s">
        <v>73</v>
      </c>
      <c r="AD1223" t="s">
        <v>66</v>
      </c>
    </row>
    <row r="1224" spans="1:30" x14ac:dyDescent="0.25">
      <c r="A1224">
        <v>23</v>
      </c>
      <c r="B1224" s="1" t="s">
        <v>178</v>
      </c>
      <c r="C1224" s="1" t="s">
        <v>330</v>
      </c>
      <c r="D1224" s="1" t="s">
        <v>105</v>
      </c>
      <c r="E1224" s="1" t="s">
        <v>32</v>
      </c>
      <c r="F1224" s="1" t="s">
        <v>32</v>
      </c>
      <c r="G1224" s="1" t="s">
        <v>207</v>
      </c>
      <c r="H1224" s="1" t="s">
        <v>208</v>
      </c>
      <c r="I1224" s="1" t="s">
        <v>191</v>
      </c>
      <c r="J1224" s="1" t="s">
        <v>192</v>
      </c>
      <c r="K1224">
        <v>98</v>
      </c>
      <c r="L1224" s="1" t="s">
        <v>209</v>
      </c>
      <c r="M1224" s="1" t="s">
        <v>38</v>
      </c>
      <c r="N1224" t="s">
        <v>39</v>
      </c>
      <c r="O1224" t="s">
        <v>39</v>
      </c>
      <c r="P1224">
        <v>57500</v>
      </c>
      <c r="Q1224">
        <v>0</v>
      </c>
      <c r="R1224">
        <v>0.85517256346179138</v>
      </c>
      <c r="S1224">
        <v>0</v>
      </c>
      <c r="T1224" s="1" t="s">
        <v>194</v>
      </c>
      <c r="U1224">
        <v>0</v>
      </c>
      <c r="V1224">
        <v>0</v>
      </c>
      <c r="W1224">
        <v>0.94540895322943974</v>
      </c>
      <c r="X1224">
        <v>0</v>
      </c>
      <c r="Y1224" t="b">
        <v>0</v>
      </c>
      <c r="Z1224" t="b">
        <v>0</v>
      </c>
      <c r="AA1224" s="1" t="s">
        <v>66</v>
      </c>
      <c r="AB1224" s="1" t="s">
        <v>66</v>
      </c>
      <c r="AC1224" s="1" t="s">
        <v>73</v>
      </c>
      <c r="AD1224" t="s">
        <v>66</v>
      </c>
    </row>
    <row r="1225" spans="1:30" x14ac:dyDescent="0.25">
      <c r="A1225">
        <v>24</v>
      </c>
      <c r="B1225" s="1" t="s">
        <v>156</v>
      </c>
      <c r="C1225" s="1" t="s">
        <v>157</v>
      </c>
      <c r="D1225" s="1" t="s">
        <v>44</v>
      </c>
      <c r="E1225" s="1" t="s">
        <v>32</v>
      </c>
      <c r="F1225" s="1" t="s">
        <v>32</v>
      </c>
      <c r="G1225" s="1" t="s">
        <v>207</v>
      </c>
      <c r="H1225" s="1" t="s">
        <v>208</v>
      </c>
      <c r="I1225" s="1" t="s">
        <v>191</v>
      </c>
      <c r="J1225" s="1" t="s">
        <v>192</v>
      </c>
      <c r="K1225">
        <v>98</v>
      </c>
      <c r="L1225" s="1" t="s">
        <v>209</v>
      </c>
      <c r="M1225" s="1" t="s">
        <v>38</v>
      </c>
      <c r="N1225" t="s">
        <v>39</v>
      </c>
      <c r="O1225" t="s">
        <v>39</v>
      </c>
      <c r="P1225">
        <v>9000</v>
      </c>
      <c r="Q1225">
        <v>0</v>
      </c>
      <c r="R1225">
        <v>0.66665610169491529</v>
      </c>
      <c r="S1225">
        <v>0</v>
      </c>
      <c r="T1225" s="1" t="s">
        <v>194</v>
      </c>
      <c r="U1225">
        <v>0</v>
      </c>
      <c r="V1225">
        <v>0</v>
      </c>
      <c r="W1225">
        <v>0.93898266405959929</v>
      </c>
      <c r="X1225">
        <v>0</v>
      </c>
      <c r="Y1225" t="b">
        <v>0</v>
      </c>
      <c r="Z1225" t="b">
        <v>0</v>
      </c>
      <c r="AA1225" s="1" t="s">
        <v>66</v>
      </c>
      <c r="AB1225" s="1" t="s">
        <v>66</v>
      </c>
      <c r="AC1225" s="1" t="s">
        <v>73</v>
      </c>
      <c r="AD1225" t="s">
        <v>66</v>
      </c>
    </row>
    <row r="1226" spans="1:30" x14ac:dyDescent="0.25">
      <c r="A1226">
        <v>24</v>
      </c>
      <c r="B1226" s="1" t="s">
        <v>156</v>
      </c>
      <c r="C1226" s="1" t="s">
        <v>331</v>
      </c>
      <c r="D1226" s="1" t="s">
        <v>332</v>
      </c>
      <c r="E1226" s="1" t="s">
        <v>32</v>
      </c>
      <c r="F1226" s="1" t="s">
        <v>32</v>
      </c>
      <c r="G1226" s="1" t="s">
        <v>207</v>
      </c>
      <c r="H1226" s="1" t="s">
        <v>208</v>
      </c>
      <c r="I1226" s="1" t="s">
        <v>191</v>
      </c>
      <c r="J1226" s="1" t="s">
        <v>192</v>
      </c>
      <c r="K1226">
        <v>98</v>
      </c>
      <c r="L1226" s="1" t="s">
        <v>209</v>
      </c>
      <c r="M1226" s="1" t="s">
        <v>38</v>
      </c>
      <c r="N1226" t="s">
        <v>39</v>
      </c>
      <c r="O1226" t="s">
        <v>39</v>
      </c>
      <c r="P1226">
        <v>15500</v>
      </c>
      <c r="Q1226">
        <v>0</v>
      </c>
      <c r="R1226">
        <v>0.66273961165048534</v>
      </c>
      <c r="S1226">
        <v>0</v>
      </c>
      <c r="T1226" s="1" t="s">
        <v>194</v>
      </c>
      <c r="U1226">
        <v>0</v>
      </c>
      <c r="V1226">
        <v>0</v>
      </c>
      <c r="W1226">
        <v>0.93869049196968068</v>
      </c>
      <c r="X1226">
        <v>0</v>
      </c>
      <c r="Y1226" t="b">
        <v>0</v>
      </c>
      <c r="Z1226" t="b">
        <v>0</v>
      </c>
      <c r="AA1226" s="1" t="s">
        <v>66</v>
      </c>
      <c r="AB1226" s="1" t="s">
        <v>66</v>
      </c>
      <c r="AC1226" s="1" t="s">
        <v>73</v>
      </c>
      <c r="AD1226" t="s">
        <v>66</v>
      </c>
    </row>
    <row r="1227" spans="1:30" x14ac:dyDescent="0.25">
      <c r="A1227">
        <v>24</v>
      </c>
      <c r="B1227" s="1" t="s">
        <v>156</v>
      </c>
      <c r="C1227" s="1" t="s">
        <v>333</v>
      </c>
      <c r="D1227" s="1" t="s">
        <v>105</v>
      </c>
      <c r="E1227" s="1" t="s">
        <v>32</v>
      </c>
      <c r="F1227" s="1" t="s">
        <v>32</v>
      </c>
      <c r="G1227" s="1" t="s">
        <v>207</v>
      </c>
      <c r="H1227" s="1" t="s">
        <v>208</v>
      </c>
      <c r="I1227" s="1" t="s">
        <v>191</v>
      </c>
      <c r="J1227" s="1" t="s">
        <v>192</v>
      </c>
      <c r="K1227">
        <v>98</v>
      </c>
      <c r="L1227" s="1" t="s">
        <v>209</v>
      </c>
      <c r="M1227" s="1" t="s">
        <v>38</v>
      </c>
      <c r="N1227" t="s">
        <v>39</v>
      </c>
      <c r="O1227" t="s">
        <v>39</v>
      </c>
      <c r="P1227">
        <v>66500</v>
      </c>
      <c r="Q1227">
        <v>0</v>
      </c>
      <c r="R1227">
        <v>0.66022781021484034</v>
      </c>
      <c r="S1227">
        <v>0</v>
      </c>
      <c r="T1227" s="1" t="s">
        <v>194</v>
      </c>
      <c r="U1227">
        <v>0</v>
      </c>
      <c r="V1227">
        <v>0</v>
      </c>
      <c r="W1227">
        <v>0.9392244191858703</v>
      </c>
      <c r="X1227">
        <v>0</v>
      </c>
      <c r="Y1227" t="b">
        <v>0</v>
      </c>
      <c r="Z1227" t="b">
        <v>0</v>
      </c>
      <c r="AA1227" s="1" t="s">
        <v>66</v>
      </c>
      <c r="AB1227" s="1" t="s">
        <v>66</v>
      </c>
      <c r="AC1227" s="1" t="s">
        <v>73</v>
      </c>
      <c r="AD1227" t="s">
        <v>66</v>
      </c>
    </row>
    <row r="1228" spans="1:30" x14ac:dyDescent="0.25">
      <c r="A1228">
        <v>25</v>
      </c>
      <c r="B1228" s="1" t="s">
        <v>138</v>
      </c>
      <c r="C1228" s="1" t="s">
        <v>139</v>
      </c>
      <c r="D1228" s="1" t="s">
        <v>44</v>
      </c>
      <c r="E1228" s="1" t="s">
        <v>32</v>
      </c>
      <c r="F1228" s="1" t="s">
        <v>32</v>
      </c>
      <c r="G1228" s="1" t="s">
        <v>207</v>
      </c>
      <c r="H1228" s="1" t="s">
        <v>208</v>
      </c>
      <c r="I1228" s="1" t="s">
        <v>191</v>
      </c>
      <c r="J1228" s="1" t="s">
        <v>192</v>
      </c>
      <c r="K1228">
        <v>98</v>
      </c>
      <c r="L1228" s="1" t="s">
        <v>209</v>
      </c>
      <c r="M1228" s="1" t="s">
        <v>38</v>
      </c>
      <c r="N1228" t="s">
        <v>39</v>
      </c>
      <c r="O1228" t="s">
        <v>39</v>
      </c>
      <c r="P1228">
        <v>5000</v>
      </c>
      <c r="Q1228">
        <v>0</v>
      </c>
      <c r="R1228">
        <v>0.90745813953488363</v>
      </c>
      <c r="S1228">
        <v>0</v>
      </c>
      <c r="T1228" s="1" t="s">
        <v>194</v>
      </c>
      <c r="U1228">
        <v>0</v>
      </c>
      <c r="V1228">
        <v>0</v>
      </c>
      <c r="W1228">
        <v>0.9390397789826227</v>
      </c>
      <c r="X1228">
        <v>0</v>
      </c>
      <c r="Y1228" t="b">
        <v>0</v>
      </c>
      <c r="Z1228" t="b">
        <v>0</v>
      </c>
      <c r="AA1228" s="1" t="s">
        <v>66</v>
      </c>
      <c r="AB1228" s="1" t="s">
        <v>66</v>
      </c>
      <c r="AC1228" s="1" t="s">
        <v>73</v>
      </c>
      <c r="AD1228" t="s">
        <v>66</v>
      </c>
    </row>
    <row r="1229" spans="1:30" x14ac:dyDescent="0.25">
      <c r="A1229">
        <v>25</v>
      </c>
      <c r="B1229" s="1" t="s">
        <v>138</v>
      </c>
      <c r="C1229" s="1" t="s">
        <v>334</v>
      </c>
      <c r="D1229" s="1" t="s">
        <v>335</v>
      </c>
      <c r="E1229" s="1" t="s">
        <v>32</v>
      </c>
      <c r="F1229" s="1" t="s">
        <v>32</v>
      </c>
      <c r="G1229" s="1" t="s">
        <v>207</v>
      </c>
      <c r="H1229" s="1" t="s">
        <v>208</v>
      </c>
      <c r="I1229" s="1" t="s">
        <v>191</v>
      </c>
      <c r="J1229" s="1" t="s">
        <v>192</v>
      </c>
      <c r="K1229">
        <v>98</v>
      </c>
      <c r="L1229" s="1" t="s">
        <v>209</v>
      </c>
      <c r="M1229" s="1" t="s">
        <v>38</v>
      </c>
      <c r="N1229" t="s">
        <v>39</v>
      </c>
      <c r="O1229" t="s">
        <v>39</v>
      </c>
      <c r="P1229">
        <v>5000</v>
      </c>
      <c r="Q1229">
        <v>0</v>
      </c>
      <c r="R1229">
        <v>0.89050482315112545</v>
      </c>
      <c r="S1229">
        <v>0</v>
      </c>
      <c r="T1229" s="1" t="s">
        <v>194</v>
      </c>
      <c r="U1229">
        <v>0</v>
      </c>
      <c r="V1229">
        <v>0</v>
      </c>
      <c r="W1229">
        <v>0.94047082475121058</v>
      </c>
      <c r="X1229">
        <v>0</v>
      </c>
      <c r="Y1229" t="b">
        <v>0</v>
      </c>
      <c r="Z1229" t="b">
        <v>0</v>
      </c>
      <c r="AA1229" s="1" t="s">
        <v>66</v>
      </c>
      <c r="AB1229" s="1" t="s">
        <v>66</v>
      </c>
      <c r="AC1229" s="1" t="s">
        <v>73</v>
      </c>
      <c r="AD1229" t="s">
        <v>66</v>
      </c>
    </row>
    <row r="1230" spans="1:30" x14ac:dyDescent="0.25">
      <c r="A1230">
        <v>25</v>
      </c>
      <c r="B1230" s="1" t="s">
        <v>138</v>
      </c>
      <c r="C1230" s="1" t="s">
        <v>336</v>
      </c>
      <c r="D1230" s="1" t="s">
        <v>101</v>
      </c>
      <c r="E1230" s="1" t="s">
        <v>32</v>
      </c>
      <c r="F1230" s="1" t="s">
        <v>32</v>
      </c>
      <c r="G1230" s="1" t="s">
        <v>207</v>
      </c>
      <c r="H1230" s="1" t="s">
        <v>208</v>
      </c>
      <c r="I1230" s="1" t="s">
        <v>191</v>
      </c>
      <c r="J1230" s="1" t="s">
        <v>192</v>
      </c>
      <c r="K1230">
        <v>98</v>
      </c>
      <c r="L1230" s="1" t="s">
        <v>209</v>
      </c>
      <c r="M1230" s="1" t="s">
        <v>38</v>
      </c>
      <c r="N1230" t="s">
        <v>39</v>
      </c>
      <c r="O1230" t="s">
        <v>39</v>
      </c>
      <c r="P1230">
        <v>68500</v>
      </c>
      <c r="Q1230">
        <v>0</v>
      </c>
      <c r="R1230">
        <v>0.85344627537026885</v>
      </c>
      <c r="S1230">
        <v>0</v>
      </c>
      <c r="T1230" s="1" t="s">
        <v>194</v>
      </c>
      <c r="U1230">
        <v>0</v>
      </c>
      <c r="V1230">
        <v>0</v>
      </c>
      <c r="W1230">
        <v>0.94554332103393723</v>
      </c>
      <c r="X1230">
        <v>0</v>
      </c>
      <c r="Y1230" t="b">
        <v>0</v>
      </c>
      <c r="Z1230" t="b">
        <v>0</v>
      </c>
      <c r="AA1230" s="1" t="s">
        <v>66</v>
      </c>
      <c r="AB1230" s="1" t="s">
        <v>66</v>
      </c>
      <c r="AC1230" s="1" t="s">
        <v>73</v>
      </c>
      <c r="AD1230" t="s">
        <v>66</v>
      </c>
    </row>
    <row r="1231" spans="1:30" x14ac:dyDescent="0.25">
      <c r="A1231">
        <v>26</v>
      </c>
      <c r="B1231" s="1" t="s">
        <v>99</v>
      </c>
      <c r="C1231" s="1" t="s">
        <v>337</v>
      </c>
      <c r="D1231" s="1" t="s">
        <v>242</v>
      </c>
      <c r="E1231" s="1" t="s">
        <v>32</v>
      </c>
      <c r="F1231" s="1" t="s">
        <v>32</v>
      </c>
      <c r="G1231" s="1" t="s">
        <v>207</v>
      </c>
      <c r="H1231" s="1" t="s">
        <v>208</v>
      </c>
      <c r="I1231" s="1" t="s">
        <v>191</v>
      </c>
      <c r="J1231" s="1" t="s">
        <v>192</v>
      </c>
      <c r="K1231">
        <v>98</v>
      </c>
      <c r="L1231" s="1" t="s">
        <v>209</v>
      </c>
      <c r="M1231" s="1" t="s">
        <v>38</v>
      </c>
      <c r="N1231" t="s">
        <v>39</v>
      </c>
      <c r="O1231" t="s">
        <v>39</v>
      </c>
      <c r="P1231">
        <v>16500</v>
      </c>
      <c r="Q1231">
        <v>0</v>
      </c>
      <c r="R1231">
        <v>1.1022362799263352</v>
      </c>
      <c r="S1231">
        <v>0</v>
      </c>
      <c r="T1231" s="1" t="s">
        <v>194</v>
      </c>
      <c r="U1231">
        <v>0</v>
      </c>
      <c r="V1231">
        <v>0</v>
      </c>
      <c r="W1231">
        <v>0.95181838720723866</v>
      </c>
      <c r="X1231">
        <v>0</v>
      </c>
      <c r="Y1231" t="b">
        <v>0</v>
      </c>
      <c r="Z1231" t="b">
        <v>0</v>
      </c>
      <c r="AA1231" s="1" t="s">
        <v>66</v>
      </c>
      <c r="AB1231" s="1" t="s">
        <v>66</v>
      </c>
      <c r="AC1231" s="1" t="s">
        <v>73</v>
      </c>
      <c r="AD1231" t="s">
        <v>66</v>
      </c>
    </row>
    <row r="1232" spans="1:30" x14ac:dyDescent="0.25">
      <c r="A1232">
        <v>26</v>
      </c>
      <c r="B1232" s="1" t="s">
        <v>99</v>
      </c>
      <c r="C1232" s="1" t="s">
        <v>338</v>
      </c>
      <c r="D1232" s="1" t="s">
        <v>339</v>
      </c>
      <c r="E1232" s="1" t="s">
        <v>32</v>
      </c>
      <c r="F1232" s="1" t="s">
        <v>32</v>
      </c>
      <c r="G1232" s="1" t="s">
        <v>207</v>
      </c>
      <c r="H1232" s="1" t="s">
        <v>208</v>
      </c>
      <c r="I1232" s="1" t="s">
        <v>191</v>
      </c>
      <c r="J1232" s="1" t="s">
        <v>192</v>
      </c>
      <c r="K1232">
        <v>98</v>
      </c>
      <c r="L1232" s="1" t="s">
        <v>209</v>
      </c>
      <c r="M1232" s="1" t="s">
        <v>38</v>
      </c>
      <c r="N1232" t="s">
        <v>39</v>
      </c>
      <c r="O1232" t="s">
        <v>39</v>
      </c>
      <c r="P1232">
        <v>4000</v>
      </c>
      <c r="Q1232">
        <v>0</v>
      </c>
      <c r="R1232">
        <v>1.1367501006036216</v>
      </c>
      <c r="S1232">
        <v>0</v>
      </c>
      <c r="T1232" s="1" t="s">
        <v>194</v>
      </c>
      <c r="U1232">
        <v>0</v>
      </c>
      <c r="V1232">
        <v>0</v>
      </c>
      <c r="W1232">
        <v>0.95291746016440471</v>
      </c>
      <c r="X1232">
        <v>0</v>
      </c>
      <c r="Y1232" t="b">
        <v>0</v>
      </c>
      <c r="Z1232" t="b">
        <v>0</v>
      </c>
      <c r="AA1232" s="1" t="s">
        <v>66</v>
      </c>
      <c r="AB1232" s="1" t="s">
        <v>66</v>
      </c>
      <c r="AC1232" s="1" t="s">
        <v>73</v>
      </c>
      <c r="AD1232" t="s">
        <v>66</v>
      </c>
    </row>
    <row r="1233" spans="1:30" x14ac:dyDescent="0.25">
      <c r="A1233">
        <v>26</v>
      </c>
      <c r="B1233" s="1" t="s">
        <v>99</v>
      </c>
      <c r="C1233" s="1" t="s">
        <v>340</v>
      </c>
      <c r="D1233" s="1" t="s">
        <v>303</v>
      </c>
      <c r="E1233" s="1" t="s">
        <v>32</v>
      </c>
      <c r="F1233" s="1" t="s">
        <v>32</v>
      </c>
      <c r="G1233" s="1" t="s">
        <v>207</v>
      </c>
      <c r="H1233" s="1" t="s">
        <v>208</v>
      </c>
      <c r="I1233" s="1" t="s">
        <v>191</v>
      </c>
      <c r="J1233" s="1" t="s">
        <v>192</v>
      </c>
      <c r="K1233">
        <v>98</v>
      </c>
      <c r="L1233" s="1" t="s">
        <v>209</v>
      </c>
      <c r="M1233" s="1" t="s">
        <v>38</v>
      </c>
      <c r="N1233" t="s">
        <v>39</v>
      </c>
      <c r="O1233" t="s">
        <v>39</v>
      </c>
      <c r="P1233">
        <v>10000</v>
      </c>
      <c r="Q1233">
        <v>0</v>
      </c>
      <c r="R1233">
        <v>1.1063543076923077</v>
      </c>
      <c r="S1233">
        <v>0</v>
      </c>
      <c r="T1233" s="1" t="s">
        <v>194</v>
      </c>
      <c r="U1233">
        <v>0</v>
      </c>
      <c r="V1233">
        <v>0</v>
      </c>
      <c r="W1233">
        <v>0.95252460631394986</v>
      </c>
      <c r="X1233">
        <v>0</v>
      </c>
      <c r="Y1233" t="b">
        <v>0</v>
      </c>
      <c r="Z1233" t="b">
        <v>0</v>
      </c>
      <c r="AA1233" s="1" t="s">
        <v>66</v>
      </c>
      <c r="AB1233" s="1" t="s">
        <v>66</v>
      </c>
      <c r="AC1233" s="1" t="s">
        <v>73</v>
      </c>
      <c r="AD1233" t="s">
        <v>66</v>
      </c>
    </row>
    <row r="1234" spans="1:30" x14ac:dyDescent="0.25">
      <c r="A1234">
        <v>26</v>
      </c>
      <c r="B1234" s="1" t="s">
        <v>99</v>
      </c>
      <c r="C1234" s="1" t="s">
        <v>100</v>
      </c>
      <c r="D1234" s="1" t="s">
        <v>101</v>
      </c>
      <c r="E1234" s="1" t="s">
        <v>32</v>
      </c>
      <c r="F1234" s="1" t="s">
        <v>32</v>
      </c>
      <c r="G1234" s="1" t="s">
        <v>207</v>
      </c>
      <c r="H1234" s="1" t="s">
        <v>208</v>
      </c>
      <c r="I1234" s="1" t="s">
        <v>191</v>
      </c>
      <c r="J1234" s="1" t="s">
        <v>192</v>
      </c>
      <c r="K1234">
        <v>98</v>
      </c>
      <c r="L1234" s="1" t="s">
        <v>209</v>
      </c>
      <c r="M1234" s="1" t="s">
        <v>38</v>
      </c>
      <c r="N1234" t="s">
        <v>39</v>
      </c>
      <c r="O1234" t="s">
        <v>39</v>
      </c>
      <c r="P1234">
        <v>33000</v>
      </c>
      <c r="Q1234">
        <v>0</v>
      </c>
      <c r="R1234">
        <v>1.0929896606695513</v>
      </c>
      <c r="S1234">
        <v>0</v>
      </c>
      <c r="T1234" s="1" t="s">
        <v>194</v>
      </c>
      <c r="U1234">
        <v>0</v>
      </c>
      <c r="V1234">
        <v>0</v>
      </c>
      <c r="W1234">
        <v>0.95212352617715845</v>
      </c>
      <c r="X1234">
        <v>0</v>
      </c>
      <c r="Y1234" t="b">
        <v>0</v>
      </c>
      <c r="Z1234" t="b">
        <v>0</v>
      </c>
      <c r="AA1234" s="1" t="s">
        <v>66</v>
      </c>
      <c r="AB1234" s="1" t="s">
        <v>66</v>
      </c>
      <c r="AC1234" s="1" t="s">
        <v>73</v>
      </c>
      <c r="AD1234" t="s">
        <v>66</v>
      </c>
    </row>
    <row r="1235" spans="1:30" x14ac:dyDescent="0.25">
      <c r="A1235">
        <v>27</v>
      </c>
      <c r="B1235" s="1" t="s">
        <v>341</v>
      </c>
      <c r="C1235" s="1" t="s">
        <v>342</v>
      </c>
      <c r="D1235" s="1" t="s">
        <v>303</v>
      </c>
      <c r="E1235" s="1" t="s">
        <v>32</v>
      </c>
      <c r="F1235" s="1" t="s">
        <v>32</v>
      </c>
      <c r="G1235" s="1" t="s">
        <v>207</v>
      </c>
      <c r="H1235" s="1" t="s">
        <v>208</v>
      </c>
      <c r="I1235" s="1" t="s">
        <v>191</v>
      </c>
      <c r="J1235" s="1" t="s">
        <v>192</v>
      </c>
      <c r="K1235">
        <v>98</v>
      </c>
      <c r="L1235" s="1" t="s">
        <v>209</v>
      </c>
      <c r="M1235" s="1" t="s">
        <v>38</v>
      </c>
      <c r="N1235" t="s">
        <v>39</v>
      </c>
      <c r="O1235" t="s">
        <v>39</v>
      </c>
      <c r="P1235">
        <v>10000</v>
      </c>
      <c r="Q1235">
        <v>0</v>
      </c>
      <c r="R1235">
        <v>1.1063692307692308</v>
      </c>
      <c r="S1235">
        <v>0</v>
      </c>
      <c r="T1235" s="1" t="s">
        <v>194</v>
      </c>
      <c r="U1235">
        <v>0</v>
      </c>
      <c r="V1235">
        <v>0</v>
      </c>
      <c r="W1235">
        <v>0.95252494266473842</v>
      </c>
      <c r="X1235">
        <v>0</v>
      </c>
      <c r="Y1235" t="b">
        <v>1</v>
      </c>
      <c r="Z1235" t="b">
        <v>0</v>
      </c>
      <c r="AA1235" s="1" t="s">
        <v>66</v>
      </c>
      <c r="AB1235" s="1" t="s">
        <v>66</v>
      </c>
      <c r="AC1235" s="1" t="s">
        <v>73</v>
      </c>
      <c r="AD1235" t="s">
        <v>66</v>
      </c>
    </row>
    <row r="1236" spans="1:30" x14ac:dyDescent="0.25">
      <c r="A1236">
        <v>27</v>
      </c>
      <c r="B1236" s="1" t="s">
        <v>341</v>
      </c>
      <c r="C1236" s="1" t="s">
        <v>343</v>
      </c>
      <c r="D1236" s="1" t="s">
        <v>105</v>
      </c>
      <c r="E1236" s="1" t="s">
        <v>32</v>
      </c>
      <c r="F1236" s="1" t="s">
        <v>32</v>
      </c>
      <c r="G1236" s="1" t="s">
        <v>207</v>
      </c>
      <c r="H1236" s="1" t="s">
        <v>208</v>
      </c>
      <c r="I1236" s="1" t="s">
        <v>191</v>
      </c>
      <c r="J1236" s="1" t="s">
        <v>192</v>
      </c>
      <c r="K1236">
        <v>98</v>
      </c>
      <c r="L1236" s="1" t="s">
        <v>209</v>
      </c>
      <c r="M1236" s="1" t="s">
        <v>38</v>
      </c>
      <c r="N1236" t="s">
        <v>39</v>
      </c>
      <c r="O1236" t="s">
        <v>39</v>
      </c>
      <c r="P1236">
        <v>12500</v>
      </c>
      <c r="Q1236">
        <v>0</v>
      </c>
      <c r="R1236">
        <v>1.1110415536374847</v>
      </c>
      <c r="S1236">
        <v>0</v>
      </c>
      <c r="T1236" s="1" t="s">
        <v>194</v>
      </c>
      <c r="U1236">
        <v>0</v>
      </c>
      <c r="V1236">
        <v>0</v>
      </c>
      <c r="W1236">
        <v>0.95035205358800745</v>
      </c>
      <c r="X1236">
        <v>0</v>
      </c>
      <c r="Y1236" t="b">
        <v>1</v>
      </c>
      <c r="Z1236" t="b">
        <v>0</v>
      </c>
      <c r="AA1236" s="1" t="s">
        <v>66</v>
      </c>
      <c r="AB1236" s="1" t="s">
        <v>66</v>
      </c>
      <c r="AC1236" s="1" t="s">
        <v>73</v>
      </c>
      <c r="AD1236" t="s">
        <v>66</v>
      </c>
    </row>
    <row r="1237" spans="1:30" x14ac:dyDescent="0.25">
      <c r="A1237">
        <v>28</v>
      </c>
      <c r="B1237" s="1" t="s">
        <v>94</v>
      </c>
      <c r="C1237" s="1" t="s">
        <v>344</v>
      </c>
      <c r="D1237" s="1" t="s">
        <v>242</v>
      </c>
      <c r="E1237" s="1" t="s">
        <v>32</v>
      </c>
      <c r="F1237" s="1" t="s">
        <v>32</v>
      </c>
      <c r="G1237" s="1" t="s">
        <v>207</v>
      </c>
      <c r="H1237" s="1" t="s">
        <v>208</v>
      </c>
      <c r="I1237" s="1" t="s">
        <v>191</v>
      </c>
      <c r="J1237" s="1" t="s">
        <v>192</v>
      </c>
      <c r="K1237">
        <v>98</v>
      </c>
      <c r="L1237" s="1" t="s">
        <v>209</v>
      </c>
      <c r="M1237" s="1" t="s">
        <v>38</v>
      </c>
      <c r="N1237" t="s">
        <v>39</v>
      </c>
      <c r="O1237" t="s">
        <v>39</v>
      </c>
      <c r="P1237">
        <v>123500</v>
      </c>
      <c r="Q1237">
        <v>0</v>
      </c>
      <c r="R1237">
        <v>0.85211736322651388</v>
      </c>
      <c r="S1237">
        <v>0</v>
      </c>
      <c r="T1237" s="1" t="s">
        <v>194</v>
      </c>
      <c r="U1237">
        <v>0</v>
      </c>
      <c r="V1237">
        <v>0</v>
      </c>
      <c r="W1237">
        <v>0.94572485255448979</v>
      </c>
      <c r="X1237">
        <v>0</v>
      </c>
      <c r="Y1237" t="b">
        <v>0</v>
      </c>
      <c r="Z1237" t="b">
        <v>0</v>
      </c>
      <c r="AA1237" s="1" t="s">
        <v>66</v>
      </c>
      <c r="AB1237" s="1" t="s">
        <v>66</v>
      </c>
      <c r="AC1237" s="1" t="s">
        <v>73</v>
      </c>
      <c r="AD1237" t="s">
        <v>66</v>
      </c>
    </row>
    <row r="1238" spans="1:30" x14ac:dyDescent="0.25">
      <c r="A1238">
        <v>28</v>
      </c>
      <c r="B1238" s="1" t="s">
        <v>94</v>
      </c>
      <c r="C1238" s="1" t="s">
        <v>110</v>
      </c>
      <c r="D1238" s="1" t="s">
        <v>111</v>
      </c>
      <c r="E1238" s="1" t="s">
        <v>32</v>
      </c>
      <c r="F1238" s="1" t="s">
        <v>32</v>
      </c>
      <c r="G1238" s="1" t="s">
        <v>207</v>
      </c>
      <c r="H1238" s="1" t="s">
        <v>208</v>
      </c>
      <c r="I1238" s="1" t="s">
        <v>191</v>
      </c>
      <c r="J1238" s="1" t="s">
        <v>192</v>
      </c>
      <c r="K1238">
        <v>98</v>
      </c>
      <c r="L1238" s="1" t="s">
        <v>209</v>
      </c>
      <c r="M1238" s="1" t="s">
        <v>38</v>
      </c>
      <c r="N1238" t="s">
        <v>39</v>
      </c>
      <c r="O1238" t="s">
        <v>39</v>
      </c>
      <c r="P1238">
        <v>9500</v>
      </c>
      <c r="Q1238">
        <v>0</v>
      </c>
      <c r="R1238">
        <v>0.866044766505636</v>
      </c>
      <c r="S1238">
        <v>0</v>
      </c>
      <c r="T1238" s="1" t="s">
        <v>194</v>
      </c>
      <c r="U1238">
        <v>0</v>
      </c>
      <c r="V1238">
        <v>0</v>
      </c>
      <c r="W1238">
        <v>0.94390815849793985</v>
      </c>
      <c r="X1238">
        <v>0</v>
      </c>
      <c r="Y1238" t="b">
        <v>0</v>
      </c>
      <c r="Z1238" t="b">
        <v>0</v>
      </c>
      <c r="AA1238" s="1" t="s">
        <v>66</v>
      </c>
      <c r="AB1238" s="1" t="s">
        <v>66</v>
      </c>
      <c r="AC1238" s="1" t="s">
        <v>73</v>
      </c>
      <c r="AD1238" t="s">
        <v>66</v>
      </c>
    </row>
    <row r="1239" spans="1:30" x14ac:dyDescent="0.25">
      <c r="A1239">
        <v>28</v>
      </c>
      <c r="B1239" s="1" t="s">
        <v>94</v>
      </c>
      <c r="C1239" s="1" t="s">
        <v>95</v>
      </c>
      <c r="D1239" s="1" t="s">
        <v>96</v>
      </c>
      <c r="E1239" s="1" t="s">
        <v>32</v>
      </c>
      <c r="F1239" s="1" t="s">
        <v>32</v>
      </c>
      <c r="G1239" s="1" t="s">
        <v>207</v>
      </c>
      <c r="H1239" s="1" t="s">
        <v>208</v>
      </c>
      <c r="I1239" s="1" t="s">
        <v>191</v>
      </c>
      <c r="J1239" s="1" t="s">
        <v>192</v>
      </c>
      <c r="K1239">
        <v>98</v>
      </c>
      <c r="L1239" s="1" t="s">
        <v>209</v>
      </c>
      <c r="M1239" s="1" t="s">
        <v>38</v>
      </c>
      <c r="N1239" t="s">
        <v>39</v>
      </c>
      <c r="O1239" t="s">
        <v>39</v>
      </c>
      <c r="P1239">
        <v>5500</v>
      </c>
      <c r="Q1239">
        <v>0</v>
      </c>
      <c r="R1239">
        <v>0.89367966339410942</v>
      </c>
      <c r="S1239">
        <v>0</v>
      </c>
      <c r="T1239" s="1" t="s">
        <v>194</v>
      </c>
      <c r="U1239">
        <v>0</v>
      </c>
      <c r="V1239">
        <v>0</v>
      </c>
      <c r="W1239">
        <v>0.94074923773894348</v>
      </c>
      <c r="X1239">
        <v>0</v>
      </c>
      <c r="Y1239" t="b">
        <v>0</v>
      </c>
      <c r="Z1239" t="b">
        <v>0</v>
      </c>
      <c r="AA1239" s="1" t="s">
        <v>66</v>
      </c>
      <c r="AB1239" s="1" t="s">
        <v>66</v>
      </c>
      <c r="AC1239" s="1" t="s">
        <v>73</v>
      </c>
      <c r="AD1239" t="s">
        <v>66</v>
      </c>
    </row>
    <row r="1240" spans="1:30" x14ac:dyDescent="0.25">
      <c r="A1240">
        <v>28</v>
      </c>
      <c r="B1240" s="1" t="s">
        <v>94</v>
      </c>
      <c r="C1240" s="1" t="s">
        <v>345</v>
      </c>
      <c r="D1240" s="1" t="s">
        <v>329</v>
      </c>
      <c r="E1240" s="1" t="s">
        <v>32</v>
      </c>
      <c r="F1240" s="1" t="s">
        <v>32</v>
      </c>
      <c r="G1240" s="1" t="s">
        <v>207</v>
      </c>
      <c r="H1240" s="1" t="s">
        <v>208</v>
      </c>
      <c r="I1240" s="1" t="s">
        <v>191</v>
      </c>
      <c r="J1240" s="1" t="s">
        <v>192</v>
      </c>
      <c r="K1240">
        <v>98</v>
      </c>
      <c r="L1240" s="1" t="s">
        <v>209</v>
      </c>
      <c r="M1240" s="1" t="s">
        <v>38</v>
      </c>
      <c r="N1240" t="s">
        <v>39</v>
      </c>
      <c r="O1240" t="s">
        <v>39</v>
      </c>
      <c r="P1240">
        <v>3000</v>
      </c>
      <c r="Q1240">
        <v>0</v>
      </c>
      <c r="R1240">
        <v>0.88554880000000002</v>
      </c>
      <c r="S1240">
        <v>0</v>
      </c>
      <c r="T1240" s="1" t="s">
        <v>194</v>
      </c>
      <c r="U1240">
        <v>0</v>
      </c>
      <c r="V1240">
        <v>0</v>
      </c>
      <c r="W1240">
        <v>0.94342937893377954</v>
      </c>
      <c r="X1240">
        <v>0</v>
      </c>
      <c r="Y1240" t="b">
        <v>0</v>
      </c>
      <c r="Z1240" t="b">
        <v>0</v>
      </c>
      <c r="AA1240" s="1" t="s">
        <v>66</v>
      </c>
      <c r="AB1240" s="1" t="s">
        <v>66</v>
      </c>
      <c r="AC1240" s="1" t="s">
        <v>73</v>
      </c>
      <c r="AD1240" t="s">
        <v>66</v>
      </c>
    </row>
    <row r="1241" spans="1:30" x14ac:dyDescent="0.25">
      <c r="A1241">
        <v>28</v>
      </c>
      <c r="B1241" s="1" t="s">
        <v>94</v>
      </c>
      <c r="C1241" s="1" t="s">
        <v>346</v>
      </c>
      <c r="D1241" s="1" t="s">
        <v>303</v>
      </c>
      <c r="E1241" s="1" t="s">
        <v>32</v>
      </c>
      <c r="F1241" s="1" t="s">
        <v>32</v>
      </c>
      <c r="G1241" s="1" t="s">
        <v>207</v>
      </c>
      <c r="H1241" s="1" t="s">
        <v>208</v>
      </c>
      <c r="I1241" s="1" t="s">
        <v>191</v>
      </c>
      <c r="J1241" s="1" t="s">
        <v>192</v>
      </c>
      <c r="K1241">
        <v>98</v>
      </c>
      <c r="L1241" s="1" t="s">
        <v>209</v>
      </c>
      <c r="M1241" s="1" t="s">
        <v>38</v>
      </c>
      <c r="N1241" t="s">
        <v>39</v>
      </c>
      <c r="O1241" t="s">
        <v>39</v>
      </c>
      <c r="P1241">
        <v>10000</v>
      </c>
      <c r="Q1241">
        <v>0</v>
      </c>
      <c r="R1241">
        <v>0.86329230769230769</v>
      </c>
      <c r="S1241">
        <v>0</v>
      </c>
      <c r="T1241" s="1" t="s">
        <v>194</v>
      </c>
      <c r="U1241">
        <v>0</v>
      </c>
      <c r="V1241">
        <v>0</v>
      </c>
      <c r="W1241">
        <v>0.94633155539409153</v>
      </c>
      <c r="X1241">
        <v>0</v>
      </c>
      <c r="Y1241" t="b">
        <v>0</v>
      </c>
      <c r="Z1241" t="b">
        <v>0</v>
      </c>
      <c r="AA1241" s="1" t="s">
        <v>66</v>
      </c>
      <c r="AB1241" s="1" t="s">
        <v>66</v>
      </c>
      <c r="AC1241" s="1" t="s">
        <v>73</v>
      </c>
      <c r="AD1241" t="s">
        <v>66</v>
      </c>
    </row>
    <row r="1242" spans="1:30" x14ac:dyDescent="0.25">
      <c r="A1242">
        <v>28</v>
      </c>
      <c r="B1242" s="1" t="s">
        <v>94</v>
      </c>
      <c r="C1242" s="1" t="s">
        <v>347</v>
      </c>
      <c r="D1242" s="1" t="s">
        <v>101</v>
      </c>
      <c r="E1242" s="1" t="s">
        <v>32</v>
      </c>
      <c r="F1242" s="1" t="s">
        <v>32</v>
      </c>
      <c r="G1242" s="1" t="s">
        <v>207</v>
      </c>
      <c r="H1242" s="1" t="s">
        <v>208</v>
      </c>
      <c r="I1242" s="1" t="s">
        <v>191</v>
      </c>
      <c r="J1242" s="1" t="s">
        <v>192</v>
      </c>
      <c r="K1242">
        <v>98</v>
      </c>
      <c r="L1242" s="1" t="s">
        <v>209</v>
      </c>
      <c r="M1242" s="1" t="s">
        <v>38</v>
      </c>
      <c r="N1242" t="s">
        <v>39</v>
      </c>
      <c r="O1242" t="s">
        <v>39</v>
      </c>
      <c r="P1242">
        <v>12500</v>
      </c>
      <c r="Q1242">
        <v>0</v>
      </c>
      <c r="R1242">
        <v>0.86383398533007327</v>
      </c>
      <c r="S1242">
        <v>0</v>
      </c>
      <c r="T1242" s="1" t="s">
        <v>194</v>
      </c>
      <c r="U1242">
        <v>0</v>
      </c>
      <c r="V1242">
        <v>0</v>
      </c>
      <c r="W1242">
        <v>0.94424826392373373</v>
      </c>
      <c r="X1242">
        <v>0</v>
      </c>
      <c r="Y1242" t="b">
        <v>0</v>
      </c>
      <c r="Z1242" t="b">
        <v>0</v>
      </c>
      <c r="AA1242" s="1" t="s">
        <v>66</v>
      </c>
      <c r="AB1242" s="1" t="s">
        <v>66</v>
      </c>
      <c r="AC1242" s="1" t="s">
        <v>73</v>
      </c>
      <c r="AD1242" t="s">
        <v>66</v>
      </c>
    </row>
    <row r="1243" spans="1:30" x14ac:dyDescent="0.25">
      <c r="A1243">
        <v>29</v>
      </c>
      <c r="B1243" s="1" t="s">
        <v>348</v>
      </c>
      <c r="C1243" s="1" t="s">
        <v>349</v>
      </c>
      <c r="D1243" s="1" t="s">
        <v>242</v>
      </c>
      <c r="E1243" s="1" t="s">
        <v>32</v>
      </c>
      <c r="F1243" s="1" t="s">
        <v>32</v>
      </c>
      <c r="G1243" s="1" t="s">
        <v>207</v>
      </c>
      <c r="H1243" s="1" t="s">
        <v>208</v>
      </c>
      <c r="I1243" s="1" t="s">
        <v>191</v>
      </c>
      <c r="J1243" s="1" t="s">
        <v>192</v>
      </c>
      <c r="K1243">
        <v>98</v>
      </c>
      <c r="L1243" s="1" t="s">
        <v>209</v>
      </c>
      <c r="M1243" s="1" t="s">
        <v>38</v>
      </c>
      <c r="N1243" t="s">
        <v>39</v>
      </c>
      <c r="O1243" t="s">
        <v>39</v>
      </c>
      <c r="P1243">
        <v>8000</v>
      </c>
      <c r="Q1243">
        <v>0</v>
      </c>
      <c r="R1243">
        <v>0.94813999999999998</v>
      </c>
      <c r="S1243">
        <v>0</v>
      </c>
      <c r="T1243" s="1" t="s">
        <v>194</v>
      </c>
      <c r="U1243">
        <v>0</v>
      </c>
      <c r="V1243">
        <v>0</v>
      </c>
      <c r="W1243">
        <v>0.9467319674634983</v>
      </c>
      <c r="X1243">
        <v>0</v>
      </c>
      <c r="Y1243" t="b">
        <v>0</v>
      </c>
      <c r="Z1243" t="b">
        <v>0</v>
      </c>
      <c r="AA1243" s="1" t="s">
        <v>66</v>
      </c>
      <c r="AB1243" s="1" t="s">
        <v>66</v>
      </c>
      <c r="AC1243" s="1" t="s">
        <v>73</v>
      </c>
      <c r="AD1243" t="s">
        <v>66</v>
      </c>
    </row>
    <row r="1244" spans="1:30" x14ac:dyDescent="0.25">
      <c r="A1244">
        <v>29</v>
      </c>
      <c r="B1244" s="1" t="s">
        <v>348</v>
      </c>
      <c r="C1244" s="1" t="s">
        <v>350</v>
      </c>
      <c r="D1244" s="1" t="s">
        <v>329</v>
      </c>
      <c r="E1244" s="1" t="s">
        <v>32</v>
      </c>
      <c r="F1244" s="1" t="s">
        <v>32</v>
      </c>
      <c r="G1244" s="1" t="s">
        <v>207</v>
      </c>
      <c r="H1244" s="1" t="s">
        <v>208</v>
      </c>
      <c r="I1244" s="1" t="s">
        <v>191</v>
      </c>
      <c r="J1244" s="1" t="s">
        <v>192</v>
      </c>
      <c r="K1244">
        <v>98</v>
      </c>
      <c r="L1244" s="1" t="s">
        <v>209</v>
      </c>
      <c r="M1244" s="1" t="s">
        <v>38</v>
      </c>
      <c r="N1244" t="s">
        <v>39</v>
      </c>
      <c r="O1244" t="s">
        <v>39</v>
      </c>
      <c r="P1244">
        <v>4500</v>
      </c>
      <c r="Q1244">
        <v>0</v>
      </c>
      <c r="R1244">
        <v>0.97562825688073396</v>
      </c>
      <c r="S1244">
        <v>0</v>
      </c>
      <c r="T1244" s="1" t="s">
        <v>194</v>
      </c>
      <c r="U1244">
        <v>0</v>
      </c>
      <c r="V1244">
        <v>0</v>
      </c>
      <c r="W1244">
        <v>0.9442750716204642</v>
      </c>
      <c r="X1244">
        <v>0</v>
      </c>
      <c r="Y1244" t="b">
        <v>0</v>
      </c>
      <c r="Z1244" t="b">
        <v>0</v>
      </c>
      <c r="AA1244" s="1" t="s">
        <v>66</v>
      </c>
      <c r="AB1244" s="1" t="s">
        <v>66</v>
      </c>
      <c r="AC1244" s="1" t="s">
        <v>73</v>
      </c>
      <c r="AD1244" t="s">
        <v>66</v>
      </c>
    </row>
    <row r="1245" spans="1:30" x14ac:dyDescent="0.25">
      <c r="A1245">
        <v>29</v>
      </c>
      <c r="B1245" s="1" t="s">
        <v>348</v>
      </c>
      <c r="C1245" s="1" t="s">
        <v>351</v>
      </c>
      <c r="D1245" s="1" t="s">
        <v>339</v>
      </c>
      <c r="E1245" s="1" t="s">
        <v>32</v>
      </c>
      <c r="F1245" s="1" t="s">
        <v>32</v>
      </c>
      <c r="G1245" s="1" t="s">
        <v>207</v>
      </c>
      <c r="H1245" s="1" t="s">
        <v>208</v>
      </c>
      <c r="I1245" s="1" t="s">
        <v>191</v>
      </c>
      <c r="J1245" s="1" t="s">
        <v>192</v>
      </c>
      <c r="K1245">
        <v>98</v>
      </c>
      <c r="L1245" s="1" t="s">
        <v>209</v>
      </c>
      <c r="M1245" s="1" t="s">
        <v>38</v>
      </c>
      <c r="N1245" t="s">
        <v>39</v>
      </c>
      <c r="O1245" t="s">
        <v>39</v>
      </c>
      <c r="P1245">
        <v>1000</v>
      </c>
      <c r="Q1245">
        <v>0</v>
      </c>
      <c r="R1245">
        <v>1.2230742857142858</v>
      </c>
      <c r="S1245">
        <v>0</v>
      </c>
      <c r="T1245" s="1" t="s">
        <v>194</v>
      </c>
      <c r="U1245">
        <v>0</v>
      </c>
      <c r="V1245">
        <v>0</v>
      </c>
      <c r="W1245">
        <v>0.93573892524637692</v>
      </c>
      <c r="X1245">
        <v>0</v>
      </c>
      <c r="Y1245" t="b">
        <v>0</v>
      </c>
      <c r="Z1245" t="b">
        <v>0</v>
      </c>
      <c r="AA1245" s="1" t="s">
        <v>66</v>
      </c>
      <c r="AB1245" s="1" t="s">
        <v>66</v>
      </c>
      <c r="AC1245" s="1" t="s">
        <v>73</v>
      </c>
      <c r="AD1245" t="s">
        <v>66</v>
      </c>
    </row>
    <row r="1246" spans="1:30" x14ac:dyDescent="0.25">
      <c r="A1246">
        <v>29</v>
      </c>
      <c r="B1246" s="1" t="s">
        <v>348</v>
      </c>
      <c r="C1246" s="1" t="s">
        <v>352</v>
      </c>
      <c r="D1246" s="1" t="s">
        <v>353</v>
      </c>
      <c r="E1246" s="1" t="s">
        <v>32</v>
      </c>
      <c r="F1246" s="1" t="s">
        <v>32</v>
      </c>
      <c r="G1246" s="1" t="s">
        <v>207</v>
      </c>
      <c r="H1246" s="1" t="s">
        <v>208</v>
      </c>
      <c r="I1246" s="1" t="s">
        <v>191</v>
      </c>
      <c r="J1246" s="1" t="s">
        <v>192</v>
      </c>
      <c r="K1246">
        <v>98</v>
      </c>
      <c r="L1246" s="1" t="s">
        <v>209</v>
      </c>
      <c r="M1246" s="1" t="s">
        <v>38</v>
      </c>
      <c r="N1246" t="s">
        <v>39</v>
      </c>
      <c r="O1246" t="s">
        <v>39</v>
      </c>
      <c r="P1246">
        <v>7000</v>
      </c>
      <c r="Q1246">
        <v>0</v>
      </c>
      <c r="R1246">
        <v>0.96430636363636368</v>
      </c>
      <c r="S1246">
        <v>0</v>
      </c>
      <c r="T1246" s="1" t="s">
        <v>194</v>
      </c>
      <c r="U1246">
        <v>0</v>
      </c>
      <c r="V1246">
        <v>0</v>
      </c>
      <c r="W1246">
        <v>0.94793443163142943</v>
      </c>
      <c r="X1246">
        <v>0</v>
      </c>
      <c r="Y1246" t="b">
        <v>0</v>
      </c>
      <c r="Z1246" t="b">
        <v>0</v>
      </c>
      <c r="AA1246" s="1" t="s">
        <v>66</v>
      </c>
      <c r="AB1246" s="1" t="s">
        <v>66</v>
      </c>
      <c r="AC1246" s="1" t="s">
        <v>73</v>
      </c>
      <c r="AD1246" t="s">
        <v>66</v>
      </c>
    </row>
    <row r="1247" spans="1:30" x14ac:dyDescent="0.25">
      <c r="A1247">
        <v>29</v>
      </c>
      <c r="B1247" s="1" t="s">
        <v>348</v>
      </c>
      <c r="C1247" s="1" t="s">
        <v>354</v>
      </c>
      <c r="D1247" s="1" t="s">
        <v>303</v>
      </c>
      <c r="E1247" s="1" t="s">
        <v>32</v>
      </c>
      <c r="F1247" s="1" t="s">
        <v>32</v>
      </c>
      <c r="G1247" s="1" t="s">
        <v>207</v>
      </c>
      <c r="H1247" s="1" t="s">
        <v>208</v>
      </c>
      <c r="I1247" s="1" t="s">
        <v>191</v>
      </c>
      <c r="J1247" s="1" t="s">
        <v>192</v>
      </c>
      <c r="K1247">
        <v>98</v>
      </c>
      <c r="L1247" s="1" t="s">
        <v>209</v>
      </c>
      <c r="M1247" s="1" t="s">
        <v>38</v>
      </c>
      <c r="N1247" t="s">
        <v>39</v>
      </c>
      <c r="O1247" t="s">
        <v>39</v>
      </c>
      <c r="P1247">
        <v>10000</v>
      </c>
      <c r="Q1247">
        <v>0</v>
      </c>
      <c r="R1247">
        <v>0.94483076923076925</v>
      </c>
      <c r="S1247">
        <v>0</v>
      </c>
      <c r="T1247" s="1" t="s">
        <v>194</v>
      </c>
      <c r="U1247">
        <v>0</v>
      </c>
      <c r="V1247">
        <v>0</v>
      </c>
      <c r="W1247">
        <v>0.94858164443811599</v>
      </c>
      <c r="X1247">
        <v>0</v>
      </c>
      <c r="Y1247" t="b">
        <v>0</v>
      </c>
      <c r="Z1247" t="b">
        <v>0</v>
      </c>
      <c r="AA1247" s="1" t="s">
        <v>66</v>
      </c>
      <c r="AB1247" s="1" t="s">
        <v>66</v>
      </c>
      <c r="AC1247" s="1" t="s">
        <v>73</v>
      </c>
      <c r="AD1247" t="s">
        <v>66</v>
      </c>
    </row>
    <row r="1248" spans="1:30" x14ac:dyDescent="0.25">
      <c r="A1248">
        <v>29</v>
      </c>
      <c r="B1248" s="1" t="s">
        <v>348</v>
      </c>
      <c r="C1248" s="1" t="s">
        <v>355</v>
      </c>
      <c r="D1248" s="1" t="s">
        <v>101</v>
      </c>
      <c r="E1248" s="1" t="s">
        <v>32</v>
      </c>
      <c r="F1248" s="1" t="s">
        <v>32</v>
      </c>
      <c r="G1248" s="1" t="s">
        <v>207</v>
      </c>
      <c r="H1248" s="1" t="s">
        <v>208</v>
      </c>
      <c r="I1248" s="1" t="s">
        <v>191</v>
      </c>
      <c r="J1248" s="1" t="s">
        <v>192</v>
      </c>
      <c r="K1248">
        <v>98</v>
      </c>
      <c r="L1248" s="1" t="s">
        <v>209</v>
      </c>
      <c r="M1248" s="1" t="s">
        <v>38</v>
      </c>
      <c r="N1248" t="s">
        <v>39</v>
      </c>
      <c r="O1248" t="s">
        <v>39</v>
      </c>
      <c r="P1248">
        <v>73500</v>
      </c>
      <c r="Q1248">
        <v>0</v>
      </c>
      <c r="R1248">
        <v>0.93321994863893165</v>
      </c>
      <c r="S1248">
        <v>0</v>
      </c>
      <c r="T1248" s="1" t="s">
        <v>194</v>
      </c>
      <c r="U1248">
        <v>0</v>
      </c>
      <c r="V1248">
        <v>0</v>
      </c>
      <c r="W1248">
        <v>0.94792744924916217</v>
      </c>
      <c r="X1248">
        <v>0</v>
      </c>
      <c r="Y1248" t="b">
        <v>0</v>
      </c>
      <c r="Z1248" t="b">
        <v>0</v>
      </c>
      <c r="AA1248" s="1" t="s">
        <v>66</v>
      </c>
      <c r="AB1248" s="1" t="s">
        <v>66</v>
      </c>
      <c r="AC1248" s="1" t="s">
        <v>73</v>
      </c>
      <c r="AD1248" t="s">
        <v>66</v>
      </c>
    </row>
    <row r="1249" spans="1:30" x14ac:dyDescent="0.25">
      <c r="A1249">
        <v>30</v>
      </c>
      <c r="B1249" s="1" t="s">
        <v>356</v>
      </c>
      <c r="C1249" s="1" t="s">
        <v>357</v>
      </c>
      <c r="D1249" s="1" t="s">
        <v>242</v>
      </c>
      <c r="E1249" s="1" t="s">
        <v>32</v>
      </c>
      <c r="F1249" s="1" t="s">
        <v>32</v>
      </c>
      <c r="G1249" s="1" t="s">
        <v>207</v>
      </c>
      <c r="H1249" s="1" t="s">
        <v>208</v>
      </c>
      <c r="I1249" s="1" t="s">
        <v>191</v>
      </c>
      <c r="J1249" s="1" t="s">
        <v>192</v>
      </c>
      <c r="K1249">
        <v>98</v>
      </c>
      <c r="L1249" s="1" t="s">
        <v>209</v>
      </c>
      <c r="M1249" s="1" t="s">
        <v>38</v>
      </c>
      <c r="N1249" t="s">
        <v>39</v>
      </c>
      <c r="O1249" t="s">
        <v>39</v>
      </c>
      <c r="P1249">
        <v>12000</v>
      </c>
      <c r="Q1249">
        <v>0</v>
      </c>
      <c r="R1249">
        <v>1.1743183186951067</v>
      </c>
      <c r="S1249">
        <v>0</v>
      </c>
      <c r="T1249" s="1" t="s">
        <v>194</v>
      </c>
      <c r="U1249">
        <v>0</v>
      </c>
      <c r="V1249">
        <v>0</v>
      </c>
      <c r="W1249">
        <v>0.9538354569888704</v>
      </c>
      <c r="X1249">
        <v>0</v>
      </c>
      <c r="Y1249" t="b">
        <v>0</v>
      </c>
      <c r="Z1249" t="b">
        <v>0</v>
      </c>
      <c r="AA1249" s="1" t="s">
        <v>66</v>
      </c>
      <c r="AB1249" s="1" t="s">
        <v>66</v>
      </c>
      <c r="AC1249" s="1" t="s">
        <v>73</v>
      </c>
      <c r="AD1249" t="s">
        <v>66</v>
      </c>
    </row>
    <row r="1250" spans="1:30" x14ac:dyDescent="0.25">
      <c r="A1250">
        <v>30</v>
      </c>
      <c r="B1250" s="1" t="s">
        <v>356</v>
      </c>
      <c r="C1250" s="1" t="s">
        <v>358</v>
      </c>
      <c r="D1250" s="1" t="s">
        <v>359</v>
      </c>
      <c r="E1250" s="1" t="s">
        <v>32</v>
      </c>
      <c r="F1250" s="1" t="s">
        <v>32</v>
      </c>
      <c r="G1250" s="1" t="s">
        <v>207</v>
      </c>
      <c r="H1250" s="1" t="s">
        <v>208</v>
      </c>
      <c r="I1250" s="1" t="s">
        <v>191</v>
      </c>
      <c r="J1250" s="1" t="s">
        <v>192</v>
      </c>
      <c r="K1250">
        <v>98</v>
      </c>
      <c r="L1250" s="1" t="s">
        <v>209</v>
      </c>
      <c r="M1250" s="1" t="s">
        <v>38</v>
      </c>
      <c r="N1250" t="s">
        <v>39</v>
      </c>
      <c r="O1250" t="s">
        <v>39</v>
      </c>
      <c r="P1250">
        <v>1000</v>
      </c>
      <c r="Q1250">
        <v>0</v>
      </c>
      <c r="R1250">
        <v>1.6328473684210525</v>
      </c>
      <c r="S1250">
        <v>0</v>
      </c>
      <c r="T1250" s="1" t="s">
        <v>194</v>
      </c>
      <c r="U1250">
        <v>0</v>
      </c>
      <c r="V1250">
        <v>0</v>
      </c>
      <c r="W1250">
        <v>0.95002408838939634</v>
      </c>
      <c r="X1250">
        <v>0</v>
      </c>
      <c r="Y1250" t="b">
        <v>0</v>
      </c>
      <c r="Z1250" t="b">
        <v>0</v>
      </c>
      <c r="AA1250" s="1" t="s">
        <v>66</v>
      </c>
      <c r="AB1250" s="1" t="s">
        <v>66</v>
      </c>
      <c r="AC1250" s="1" t="s">
        <v>73</v>
      </c>
      <c r="AD1250" t="s">
        <v>66</v>
      </c>
    </row>
    <row r="1251" spans="1:30" x14ac:dyDescent="0.25">
      <c r="A1251">
        <v>30</v>
      </c>
      <c r="B1251" s="1" t="s">
        <v>356</v>
      </c>
      <c r="C1251" s="1" t="s">
        <v>360</v>
      </c>
      <c r="D1251" s="1" t="s">
        <v>101</v>
      </c>
      <c r="E1251" s="1" t="s">
        <v>32</v>
      </c>
      <c r="F1251" s="1" t="s">
        <v>32</v>
      </c>
      <c r="G1251" s="1" t="s">
        <v>207</v>
      </c>
      <c r="H1251" s="1" t="s">
        <v>208</v>
      </c>
      <c r="I1251" s="1" t="s">
        <v>191</v>
      </c>
      <c r="J1251" s="1" t="s">
        <v>192</v>
      </c>
      <c r="K1251">
        <v>98</v>
      </c>
      <c r="L1251" s="1" t="s">
        <v>209</v>
      </c>
      <c r="M1251" s="1" t="s">
        <v>38</v>
      </c>
      <c r="N1251" t="s">
        <v>39</v>
      </c>
      <c r="O1251" t="s">
        <v>39</v>
      </c>
      <c r="P1251">
        <v>49000</v>
      </c>
      <c r="Q1251">
        <v>0</v>
      </c>
      <c r="R1251">
        <v>1.1750812567049809</v>
      </c>
      <c r="S1251">
        <v>0</v>
      </c>
      <c r="T1251" s="1" t="s">
        <v>194</v>
      </c>
      <c r="U1251">
        <v>0</v>
      </c>
      <c r="V1251">
        <v>0</v>
      </c>
      <c r="W1251">
        <v>0.95349625446150599</v>
      </c>
      <c r="X1251">
        <v>0</v>
      </c>
      <c r="Y1251" t="b">
        <v>0</v>
      </c>
      <c r="Z1251" t="b">
        <v>0</v>
      </c>
      <c r="AA1251" s="1" t="s">
        <v>66</v>
      </c>
      <c r="AB1251" s="1" t="s">
        <v>66</v>
      </c>
      <c r="AC1251" s="1" t="s">
        <v>73</v>
      </c>
      <c r="AD1251" t="s">
        <v>66</v>
      </c>
    </row>
    <row r="1252" spans="1:30" x14ac:dyDescent="0.25">
      <c r="A1252">
        <v>31</v>
      </c>
      <c r="B1252" s="1" t="s">
        <v>361</v>
      </c>
      <c r="C1252" s="1" t="s">
        <v>362</v>
      </c>
      <c r="D1252" s="1" t="s">
        <v>44</v>
      </c>
      <c r="E1252" s="1" t="s">
        <v>32</v>
      </c>
      <c r="F1252" s="1" t="s">
        <v>32</v>
      </c>
      <c r="G1252" s="1" t="s">
        <v>207</v>
      </c>
      <c r="H1252" s="1" t="s">
        <v>208</v>
      </c>
      <c r="I1252" s="1" t="s">
        <v>191</v>
      </c>
      <c r="J1252" s="1" t="s">
        <v>192</v>
      </c>
      <c r="K1252">
        <v>98</v>
      </c>
      <c r="L1252" s="1" t="s">
        <v>209</v>
      </c>
      <c r="M1252" s="1" t="s">
        <v>38</v>
      </c>
      <c r="N1252" t="s">
        <v>39</v>
      </c>
      <c r="O1252" t="s">
        <v>39</v>
      </c>
      <c r="P1252">
        <v>72000</v>
      </c>
      <c r="Q1252">
        <v>0</v>
      </c>
      <c r="R1252">
        <v>0.77045310805173117</v>
      </c>
      <c r="S1252">
        <v>0</v>
      </c>
      <c r="T1252" s="1" t="s">
        <v>194</v>
      </c>
      <c r="U1252">
        <v>1</v>
      </c>
      <c r="V1252">
        <v>0</v>
      </c>
      <c r="W1252">
        <v>0.94344659229312311</v>
      </c>
      <c r="X1252">
        <v>0</v>
      </c>
      <c r="Y1252" t="b">
        <v>0</v>
      </c>
      <c r="Z1252" t="b">
        <v>0</v>
      </c>
      <c r="AA1252" s="1" t="s">
        <v>62</v>
      </c>
      <c r="AB1252" s="1" t="s">
        <v>55</v>
      </c>
      <c r="AC1252" s="1" t="s">
        <v>73</v>
      </c>
      <c r="AD1252" t="s">
        <v>850</v>
      </c>
    </row>
    <row r="1253" spans="1:30" x14ac:dyDescent="0.25">
      <c r="A1253">
        <v>31</v>
      </c>
      <c r="B1253" s="1" t="s">
        <v>361</v>
      </c>
      <c r="C1253" s="1" t="s">
        <v>363</v>
      </c>
      <c r="D1253" s="1" t="s">
        <v>364</v>
      </c>
      <c r="E1253" s="1" t="s">
        <v>32</v>
      </c>
      <c r="F1253" s="1" t="s">
        <v>32</v>
      </c>
      <c r="G1253" s="1" t="s">
        <v>207</v>
      </c>
      <c r="H1253" s="1" t="s">
        <v>208</v>
      </c>
      <c r="I1253" s="1" t="s">
        <v>191</v>
      </c>
      <c r="J1253" s="1" t="s">
        <v>192</v>
      </c>
      <c r="K1253">
        <v>98</v>
      </c>
      <c r="L1253" s="1" t="s">
        <v>209</v>
      </c>
      <c r="M1253" s="1" t="s">
        <v>38</v>
      </c>
      <c r="N1253" t="s">
        <v>39</v>
      </c>
      <c r="O1253" t="s">
        <v>39</v>
      </c>
      <c r="P1253">
        <v>8500</v>
      </c>
      <c r="Q1253">
        <v>0</v>
      </c>
      <c r="R1253">
        <v>0.79719658580413277</v>
      </c>
      <c r="S1253">
        <v>0</v>
      </c>
      <c r="T1253" s="1" t="s">
        <v>194</v>
      </c>
      <c r="U1253">
        <v>1</v>
      </c>
      <c r="V1253">
        <v>0</v>
      </c>
      <c r="W1253">
        <v>0.9400083928258437</v>
      </c>
      <c r="X1253">
        <v>0</v>
      </c>
      <c r="Y1253" t="b">
        <v>0</v>
      </c>
      <c r="Z1253" t="b">
        <v>0</v>
      </c>
      <c r="AA1253" s="1" t="s">
        <v>62</v>
      </c>
      <c r="AB1253" s="1" t="s">
        <v>55</v>
      </c>
      <c r="AC1253" s="1" t="s">
        <v>73</v>
      </c>
      <c r="AD1253" t="s">
        <v>850</v>
      </c>
    </row>
    <row r="1254" spans="1:30" x14ac:dyDescent="0.25">
      <c r="A1254">
        <v>31</v>
      </c>
      <c r="B1254" s="1" t="s">
        <v>361</v>
      </c>
      <c r="C1254" s="1" t="s">
        <v>365</v>
      </c>
      <c r="D1254" s="1" t="s">
        <v>71</v>
      </c>
      <c r="E1254" s="1" t="s">
        <v>32</v>
      </c>
      <c r="F1254" s="1" t="s">
        <v>32</v>
      </c>
      <c r="G1254" s="1" t="s">
        <v>207</v>
      </c>
      <c r="H1254" s="1" t="s">
        <v>208</v>
      </c>
      <c r="I1254" s="1" t="s">
        <v>191</v>
      </c>
      <c r="J1254" s="1" t="s">
        <v>192</v>
      </c>
      <c r="K1254">
        <v>98</v>
      </c>
      <c r="L1254" s="1" t="s">
        <v>209</v>
      </c>
      <c r="M1254" s="1" t="s">
        <v>38</v>
      </c>
      <c r="N1254" t="s">
        <v>39</v>
      </c>
      <c r="O1254" t="s">
        <v>39</v>
      </c>
      <c r="P1254">
        <v>3000</v>
      </c>
      <c r="Q1254">
        <v>0</v>
      </c>
      <c r="R1254">
        <v>0.81872757111597372</v>
      </c>
      <c r="S1254">
        <v>0</v>
      </c>
      <c r="T1254" s="1" t="s">
        <v>194</v>
      </c>
      <c r="U1254">
        <v>1</v>
      </c>
      <c r="V1254">
        <v>0</v>
      </c>
      <c r="W1254">
        <v>0.93984300226731721</v>
      </c>
      <c r="X1254">
        <v>0</v>
      </c>
      <c r="Y1254" t="b">
        <v>0</v>
      </c>
      <c r="Z1254" t="b">
        <v>0</v>
      </c>
      <c r="AA1254" s="1" t="s">
        <v>62</v>
      </c>
      <c r="AB1254" s="1" t="s">
        <v>55</v>
      </c>
      <c r="AC1254" s="1" t="s">
        <v>73</v>
      </c>
      <c r="AD1254" t="s">
        <v>850</v>
      </c>
    </row>
    <row r="1255" spans="1:30" x14ac:dyDescent="0.25">
      <c r="A1255">
        <v>31</v>
      </c>
      <c r="B1255" s="1" t="s">
        <v>361</v>
      </c>
      <c r="C1255" s="1" t="s">
        <v>366</v>
      </c>
      <c r="D1255" s="1" t="s">
        <v>367</v>
      </c>
      <c r="E1255" s="1" t="s">
        <v>32</v>
      </c>
      <c r="F1255" s="1" t="s">
        <v>32</v>
      </c>
      <c r="G1255" s="1" t="s">
        <v>207</v>
      </c>
      <c r="H1255" s="1" t="s">
        <v>208</v>
      </c>
      <c r="I1255" s="1" t="s">
        <v>191</v>
      </c>
      <c r="J1255" s="1" t="s">
        <v>192</v>
      </c>
      <c r="K1255">
        <v>98</v>
      </c>
      <c r="L1255" s="1" t="s">
        <v>209</v>
      </c>
      <c r="M1255" s="1" t="s">
        <v>38</v>
      </c>
      <c r="N1255" t="s">
        <v>39</v>
      </c>
      <c r="O1255" t="s">
        <v>39</v>
      </c>
      <c r="P1255">
        <v>4000</v>
      </c>
      <c r="Q1255">
        <v>0</v>
      </c>
      <c r="R1255">
        <v>0.82183274161735698</v>
      </c>
      <c r="S1255">
        <v>0</v>
      </c>
      <c r="T1255" s="1" t="s">
        <v>194</v>
      </c>
      <c r="U1255">
        <v>1</v>
      </c>
      <c r="V1255">
        <v>0</v>
      </c>
      <c r="W1255">
        <v>0.93504167942375904</v>
      </c>
      <c r="X1255">
        <v>0</v>
      </c>
      <c r="Y1255" t="b">
        <v>0</v>
      </c>
      <c r="Z1255" t="b">
        <v>0</v>
      </c>
      <c r="AA1255" s="1" t="s">
        <v>62</v>
      </c>
      <c r="AB1255" s="1" t="s">
        <v>173</v>
      </c>
      <c r="AC1255" s="1" t="s">
        <v>73</v>
      </c>
      <c r="AD1255" t="s">
        <v>850</v>
      </c>
    </row>
    <row r="1256" spans="1:30" x14ac:dyDescent="0.25">
      <c r="A1256">
        <v>31</v>
      </c>
      <c r="B1256" s="1" t="s">
        <v>361</v>
      </c>
      <c r="C1256" s="1" t="s">
        <v>368</v>
      </c>
      <c r="D1256" s="1" t="s">
        <v>105</v>
      </c>
      <c r="E1256" s="1" t="s">
        <v>32</v>
      </c>
      <c r="F1256" s="1" t="s">
        <v>32</v>
      </c>
      <c r="G1256" s="1" t="s">
        <v>207</v>
      </c>
      <c r="H1256" s="1" t="s">
        <v>208</v>
      </c>
      <c r="I1256" s="1" t="s">
        <v>191</v>
      </c>
      <c r="J1256" s="1" t="s">
        <v>192</v>
      </c>
      <c r="K1256">
        <v>98</v>
      </c>
      <c r="L1256" s="1" t="s">
        <v>209</v>
      </c>
      <c r="M1256" s="1" t="s">
        <v>38</v>
      </c>
      <c r="N1256" t="s">
        <v>39</v>
      </c>
      <c r="O1256" t="s">
        <v>39</v>
      </c>
      <c r="P1256">
        <v>52000</v>
      </c>
      <c r="Q1256">
        <v>0</v>
      </c>
      <c r="R1256">
        <v>0.77328604418108149</v>
      </c>
      <c r="S1256">
        <v>0</v>
      </c>
      <c r="T1256" s="1" t="s">
        <v>194</v>
      </c>
      <c r="U1256">
        <v>1</v>
      </c>
      <c r="V1256">
        <v>0</v>
      </c>
      <c r="W1256">
        <v>0.94348712174702043</v>
      </c>
      <c r="X1256">
        <v>0</v>
      </c>
      <c r="Y1256" t="b">
        <v>0</v>
      </c>
      <c r="Z1256" t="b">
        <v>0</v>
      </c>
      <c r="AA1256" s="1" t="s">
        <v>62</v>
      </c>
      <c r="AB1256" s="1" t="s">
        <v>173</v>
      </c>
      <c r="AC1256" s="1" t="s">
        <v>73</v>
      </c>
      <c r="AD1256" t="s">
        <v>850</v>
      </c>
    </row>
    <row r="1257" spans="1:30" x14ac:dyDescent="0.25">
      <c r="A1257">
        <v>32</v>
      </c>
      <c r="B1257" s="1" t="s">
        <v>181</v>
      </c>
      <c r="C1257" s="1" t="s">
        <v>369</v>
      </c>
      <c r="D1257" s="1" t="s">
        <v>242</v>
      </c>
      <c r="E1257" s="1" t="s">
        <v>32</v>
      </c>
      <c r="F1257" s="1" t="s">
        <v>32</v>
      </c>
      <c r="G1257" s="1" t="s">
        <v>207</v>
      </c>
      <c r="H1257" s="1" t="s">
        <v>208</v>
      </c>
      <c r="I1257" s="1" t="s">
        <v>191</v>
      </c>
      <c r="J1257" s="1" t="s">
        <v>192</v>
      </c>
      <c r="K1257">
        <v>98</v>
      </c>
      <c r="L1257" s="1" t="s">
        <v>209</v>
      </c>
      <c r="M1257" s="1" t="s">
        <v>38</v>
      </c>
      <c r="N1257" t="s">
        <v>39</v>
      </c>
      <c r="O1257" t="s">
        <v>39</v>
      </c>
      <c r="P1257">
        <v>4000</v>
      </c>
      <c r="Q1257">
        <v>0</v>
      </c>
      <c r="R1257">
        <v>1.080215611814346</v>
      </c>
      <c r="S1257">
        <v>0</v>
      </c>
      <c r="T1257" s="1" t="s">
        <v>194</v>
      </c>
      <c r="U1257">
        <v>0</v>
      </c>
      <c r="V1257">
        <v>0</v>
      </c>
      <c r="W1257">
        <v>0.94929120257130117</v>
      </c>
      <c r="X1257">
        <v>0</v>
      </c>
      <c r="Y1257" t="b">
        <v>0</v>
      </c>
      <c r="Z1257" t="b">
        <v>0</v>
      </c>
      <c r="AA1257" s="1" t="s">
        <v>66</v>
      </c>
      <c r="AB1257" s="1" t="s">
        <v>66</v>
      </c>
      <c r="AC1257" s="1" t="s">
        <v>73</v>
      </c>
      <c r="AD1257" t="s">
        <v>66</v>
      </c>
    </row>
    <row r="1258" spans="1:30" x14ac:dyDescent="0.25">
      <c r="A1258">
        <v>32</v>
      </c>
      <c r="B1258" s="1" t="s">
        <v>181</v>
      </c>
      <c r="C1258" s="1" t="s">
        <v>182</v>
      </c>
      <c r="D1258" s="1" t="s">
        <v>183</v>
      </c>
      <c r="E1258" s="1" t="s">
        <v>32</v>
      </c>
      <c r="F1258" s="1" t="s">
        <v>32</v>
      </c>
      <c r="G1258" s="1" t="s">
        <v>207</v>
      </c>
      <c r="H1258" s="1" t="s">
        <v>208</v>
      </c>
      <c r="I1258" s="1" t="s">
        <v>191</v>
      </c>
      <c r="J1258" s="1" t="s">
        <v>192</v>
      </c>
      <c r="K1258">
        <v>98</v>
      </c>
      <c r="L1258" s="1" t="s">
        <v>209</v>
      </c>
      <c r="M1258" s="1" t="s">
        <v>38</v>
      </c>
      <c r="N1258" t="s">
        <v>39</v>
      </c>
      <c r="O1258" t="s">
        <v>39</v>
      </c>
      <c r="P1258">
        <v>7500</v>
      </c>
      <c r="Q1258">
        <v>0</v>
      </c>
      <c r="R1258">
        <v>1.0422144716293598</v>
      </c>
      <c r="S1258">
        <v>0</v>
      </c>
      <c r="T1258" s="1" t="s">
        <v>194</v>
      </c>
      <c r="U1258">
        <v>0</v>
      </c>
      <c r="V1258">
        <v>0</v>
      </c>
      <c r="W1258">
        <v>0.94901982975681953</v>
      </c>
      <c r="X1258">
        <v>0</v>
      </c>
      <c r="Y1258" t="b">
        <v>0</v>
      </c>
      <c r="Z1258" t="b">
        <v>0</v>
      </c>
      <c r="AA1258" s="1" t="s">
        <v>66</v>
      </c>
      <c r="AB1258" s="1" t="s">
        <v>66</v>
      </c>
      <c r="AC1258" s="1" t="s">
        <v>73</v>
      </c>
      <c r="AD1258" t="s">
        <v>66</v>
      </c>
    </row>
    <row r="1259" spans="1:30" x14ac:dyDescent="0.25">
      <c r="A1259">
        <v>32</v>
      </c>
      <c r="B1259" s="1" t="s">
        <v>181</v>
      </c>
      <c r="C1259" s="1" t="s">
        <v>370</v>
      </c>
      <c r="D1259" s="1" t="s">
        <v>303</v>
      </c>
      <c r="E1259" s="1" t="s">
        <v>32</v>
      </c>
      <c r="F1259" s="1" t="s">
        <v>32</v>
      </c>
      <c r="G1259" s="1" t="s">
        <v>207</v>
      </c>
      <c r="H1259" s="1" t="s">
        <v>208</v>
      </c>
      <c r="I1259" s="1" t="s">
        <v>191</v>
      </c>
      <c r="J1259" s="1" t="s">
        <v>192</v>
      </c>
      <c r="K1259">
        <v>98</v>
      </c>
      <c r="L1259" s="1" t="s">
        <v>209</v>
      </c>
      <c r="M1259" s="1" t="s">
        <v>38</v>
      </c>
      <c r="N1259" t="s">
        <v>39</v>
      </c>
      <c r="O1259" t="s">
        <v>39</v>
      </c>
      <c r="P1259">
        <v>10000</v>
      </c>
      <c r="Q1259">
        <v>0</v>
      </c>
      <c r="R1259">
        <v>1.0248307692307692</v>
      </c>
      <c r="S1259">
        <v>0</v>
      </c>
      <c r="T1259" s="1" t="s">
        <v>194</v>
      </c>
      <c r="U1259">
        <v>0</v>
      </c>
      <c r="V1259">
        <v>0</v>
      </c>
      <c r="W1259">
        <v>0.95061315665506707</v>
      </c>
      <c r="X1259">
        <v>0</v>
      </c>
      <c r="Y1259" t="b">
        <v>0</v>
      </c>
      <c r="Z1259" t="b">
        <v>0</v>
      </c>
      <c r="AA1259" s="1" t="s">
        <v>66</v>
      </c>
      <c r="AB1259" s="1" t="s">
        <v>66</v>
      </c>
      <c r="AC1259" s="1" t="s">
        <v>73</v>
      </c>
      <c r="AD1259" t="s">
        <v>66</v>
      </c>
    </row>
    <row r="1260" spans="1:30" x14ac:dyDescent="0.25">
      <c r="A1260">
        <v>32</v>
      </c>
      <c r="B1260" s="1" t="s">
        <v>181</v>
      </c>
      <c r="C1260" s="1" t="s">
        <v>371</v>
      </c>
      <c r="D1260" s="1" t="s">
        <v>101</v>
      </c>
      <c r="E1260" s="1" t="s">
        <v>32</v>
      </c>
      <c r="F1260" s="1" t="s">
        <v>32</v>
      </c>
      <c r="G1260" s="1" t="s">
        <v>207</v>
      </c>
      <c r="H1260" s="1" t="s">
        <v>208</v>
      </c>
      <c r="I1260" s="1" t="s">
        <v>191</v>
      </c>
      <c r="J1260" s="1" t="s">
        <v>192</v>
      </c>
      <c r="K1260">
        <v>98</v>
      </c>
      <c r="L1260" s="1" t="s">
        <v>209</v>
      </c>
      <c r="M1260" s="1" t="s">
        <v>38</v>
      </c>
      <c r="N1260" t="s">
        <v>39</v>
      </c>
      <c r="O1260" t="s">
        <v>39</v>
      </c>
      <c r="P1260">
        <v>22000</v>
      </c>
      <c r="Q1260">
        <v>0</v>
      </c>
      <c r="R1260">
        <v>1.0202500519930675</v>
      </c>
      <c r="S1260">
        <v>0</v>
      </c>
      <c r="T1260" s="1" t="s">
        <v>194</v>
      </c>
      <c r="U1260">
        <v>0</v>
      </c>
      <c r="V1260">
        <v>0</v>
      </c>
      <c r="W1260">
        <v>0.95024381730531704</v>
      </c>
      <c r="X1260">
        <v>0</v>
      </c>
      <c r="Y1260" t="b">
        <v>0</v>
      </c>
      <c r="Z1260" t="b">
        <v>0</v>
      </c>
      <c r="AA1260" s="1" t="s">
        <v>66</v>
      </c>
      <c r="AB1260" s="1" t="s">
        <v>66</v>
      </c>
      <c r="AC1260" s="1" t="s">
        <v>73</v>
      </c>
      <c r="AD1260" t="s">
        <v>66</v>
      </c>
    </row>
    <row r="1261" spans="1:30" x14ac:dyDescent="0.25">
      <c r="A1261">
        <v>33</v>
      </c>
      <c r="B1261" s="1" t="s">
        <v>116</v>
      </c>
      <c r="C1261" s="1" t="s">
        <v>117</v>
      </c>
      <c r="D1261" s="1" t="s">
        <v>118</v>
      </c>
      <c r="E1261" s="1" t="s">
        <v>32</v>
      </c>
      <c r="F1261" s="1" t="s">
        <v>32</v>
      </c>
      <c r="G1261" s="1" t="s">
        <v>207</v>
      </c>
      <c r="H1261" s="1" t="s">
        <v>208</v>
      </c>
      <c r="I1261" s="1" t="s">
        <v>191</v>
      </c>
      <c r="J1261" s="1" t="s">
        <v>192</v>
      </c>
      <c r="K1261">
        <v>98</v>
      </c>
      <c r="L1261" s="1" t="s">
        <v>209</v>
      </c>
      <c r="M1261" s="1" t="s">
        <v>38</v>
      </c>
      <c r="N1261" t="s">
        <v>39</v>
      </c>
      <c r="O1261" t="s">
        <v>39</v>
      </c>
      <c r="P1261">
        <v>3000</v>
      </c>
      <c r="Q1261">
        <v>0</v>
      </c>
      <c r="R1261">
        <v>0.94422281481481474</v>
      </c>
      <c r="S1261">
        <v>0</v>
      </c>
      <c r="T1261" s="1" t="s">
        <v>194</v>
      </c>
      <c r="U1261">
        <v>0</v>
      </c>
      <c r="V1261">
        <v>0</v>
      </c>
      <c r="W1261">
        <v>0.93904067084522547</v>
      </c>
      <c r="X1261">
        <v>0</v>
      </c>
      <c r="Y1261" t="b">
        <v>1</v>
      </c>
      <c r="Z1261" t="b">
        <v>0</v>
      </c>
      <c r="AA1261" s="1" t="s">
        <v>66</v>
      </c>
      <c r="AB1261" s="1" t="s">
        <v>66</v>
      </c>
      <c r="AC1261" s="1" t="s">
        <v>73</v>
      </c>
      <c r="AD1261" t="s">
        <v>66</v>
      </c>
    </row>
    <row r="1262" spans="1:30" x14ac:dyDescent="0.25">
      <c r="A1262">
        <v>33</v>
      </c>
      <c r="B1262" s="1" t="s">
        <v>116</v>
      </c>
      <c r="C1262" s="1" t="s">
        <v>372</v>
      </c>
      <c r="D1262" s="1" t="s">
        <v>71</v>
      </c>
      <c r="E1262" s="1" t="s">
        <v>32</v>
      </c>
      <c r="F1262" s="1" t="s">
        <v>32</v>
      </c>
      <c r="G1262" s="1" t="s">
        <v>207</v>
      </c>
      <c r="H1262" s="1" t="s">
        <v>208</v>
      </c>
      <c r="I1262" s="1" t="s">
        <v>191</v>
      </c>
      <c r="J1262" s="1" t="s">
        <v>192</v>
      </c>
      <c r="K1262">
        <v>98</v>
      </c>
      <c r="L1262" s="1" t="s">
        <v>209</v>
      </c>
      <c r="M1262" s="1" t="s">
        <v>38</v>
      </c>
      <c r="N1262" t="s">
        <v>39</v>
      </c>
      <c r="O1262" t="s">
        <v>39</v>
      </c>
      <c r="P1262">
        <v>3000</v>
      </c>
      <c r="Q1262">
        <v>0</v>
      </c>
      <c r="R1262">
        <v>0.89676747967479675</v>
      </c>
      <c r="S1262">
        <v>0</v>
      </c>
      <c r="T1262" s="1" t="s">
        <v>194</v>
      </c>
      <c r="U1262">
        <v>0</v>
      </c>
      <c r="V1262">
        <v>0</v>
      </c>
      <c r="W1262">
        <v>0.94284956634250938</v>
      </c>
      <c r="X1262">
        <v>0</v>
      </c>
      <c r="Y1262" t="b">
        <v>1</v>
      </c>
      <c r="Z1262" t="b">
        <v>0</v>
      </c>
      <c r="AA1262" s="1" t="s">
        <v>66</v>
      </c>
      <c r="AB1262" s="1" t="s">
        <v>66</v>
      </c>
      <c r="AC1262" s="1" t="s">
        <v>73</v>
      </c>
      <c r="AD1262" t="s">
        <v>66</v>
      </c>
    </row>
    <row r="1263" spans="1:30" x14ac:dyDescent="0.25">
      <c r="A1263">
        <v>33</v>
      </c>
      <c r="B1263" s="1" t="s">
        <v>116</v>
      </c>
      <c r="C1263" s="1" t="s">
        <v>373</v>
      </c>
      <c r="D1263" s="1" t="s">
        <v>101</v>
      </c>
      <c r="E1263" s="1" t="s">
        <v>32</v>
      </c>
      <c r="F1263" s="1" t="s">
        <v>32</v>
      </c>
      <c r="G1263" s="1" t="s">
        <v>207</v>
      </c>
      <c r="H1263" s="1" t="s">
        <v>208</v>
      </c>
      <c r="I1263" s="1" t="s">
        <v>191</v>
      </c>
      <c r="J1263" s="1" t="s">
        <v>192</v>
      </c>
      <c r="K1263">
        <v>98</v>
      </c>
      <c r="L1263" s="1" t="s">
        <v>209</v>
      </c>
      <c r="M1263" s="1" t="s">
        <v>38</v>
      </c>
      <c r="N1263" t="s">
        <v>39</v>
      </c>
      <c r="O1263" t="s">
        <v>39</v>
      </c>
      <c r="P1263">
        <v>56000</v>
      </c>
      <c r="Q1263">
        <v>0</v>
      </c>
      <c r="R1263">
        <v>0.85413813570754082</v>
      </c>
      <c r="S1263">
        <v>0</v>
      </c>
      <c r="T1263" s="1" t="s">
        <v>194</v>
      </c>
      <c r="U1263">
        <v>0</v>
      </c>
      <c r="V1263">
        <v>0</v>
      </c>
      <c r="W1263">
        <v>0.94543361577378848</v>
      </c>
      <c r="X1263">
        <v>0</v>
      </c>
      <c r="Y1263" t="b">
        <v>1</v>
      </c>
      <c r="Z1263" t="b">
        <v>0</v>
      </c>
      <c r="AA1263" s="1" t="s">
        <v>66</v>
      </c>
      <c r="AB1263" s="1" t="s">
        <v>66</v>
      </c>
      <c r="AC1263" s="1" t="s">
        <v>73</v>
      </c>
      <c r="AD1263" t="s">
        <v>66</v>
      </c>
    </row>
    <row r="1264" spans="1:30" x14ac:dyDescent="0.25">
      <c r="A1264">
        <v>34</v>
      </c>
      <c r="B1264" s="1" t="s">
        <v>374</v>
      </c>
      <c r="C1264" s="1" t="s">
        <v>375</v>
      </c>
      <c r="D1264" s="1" t="s">
        <v>376</v>
      </c>
      <c r="E1264" s="1" t="s">
        <v>32</v>
      </c>
      <c r="F1264" s="1" t="s">
        <v>32</v>
      </c>
      <c r="G1264" s="1" t="s">
        <v>207</v>
      </c>
      <c r="H1264" s="1" t="s">
        <v>208</v>
      </c>
      <c r="I1264" s="1" t="s">
        <v>191</v>
      </c>
      <c r="J1264" s="1" t="s">
        <v>192</v>
      </c>
      <c r="K1264">
        <v>98</v>
      </c>
      <c r="L1264" s="1" t="s">
        <v>209</v>
      </c>
      <c r="M1264" s="1" t="s">
        <v>38</v>
      </c>
      <c r="N1264" t="s">
        <v>39</v>
      </c>
      <c r="O1264" t="s">
        <v>39</v>
      </c>
      <c r="P1264">
        <v>7500</v>
      </c>
      <c r="Q1264">
        <v>0</v>
      </c>
      <c r="R1264">
        <v>1.449142338494394</v>
      </c>
      <c r="S1264">
        <v>0</v>
      </c>
      <c r="T1264" s="1" t="s">
        <v>194</v>
      </c>
      <c r="U1264">
        <v>0</v>
      </c>
      <c r="V1264">
        <v>0</v>
      </c>
      <c r="W1264">
        <v>0.95640083295336664</v>
      </c>
      <c r="X1264">
        <v>0</v>
      </c>
      <c r="Y1264" t="b">
        <v>1</v>
      </c>
      <c r="Z1264" t="b">
        <v>0</v>
      </c>
      <c r="AA1264" s="1" t="s">
        <v>66</v>
      </c>
      <c r="AB1264" s="1" t="s">
        <v>66</v>
      </c>
      <c r="AC1264" s="1" t="s">
        <v>73</v>
      </c>
      <c r="AD1264" t="s">
        <v>66</v>
      </c>
    </row>
    <row r="1265" spans="1:30" x14ac:dyDescent="0.25">
      <c r="A1265">
        <v>34</v>
      </c>
      <c r="B1265" s="1" t="s">
        <v>374</v>
      </c>
      <c r="C1265" s="1" t="s">
        <v>377</v>
      </c>
      <c r="D1265" s="1" t="s">
        <v>105</v>
      </c>
      <c r="E1265" s="1" t="s">
        <v>32</v>
      </c>
      <c r="F1265" s="1" t="s">
        <v>32</v>
      </c>
      <c r="G1265" s="1" t="s">
        <v>207</v>
      </c>
      <c r="H1265" s="1" t="s">
        <v>208</v>
      </c>
      <c r="I1265" s="1" t="s">
        <v>191</v>
      </c>
      <c r="J1265" s="1" t="s">
        <v>192</v>
      </c>
      <c r="K1265">
        <v>98</v>
      </c>
      <c r="L1265" s="1" t="s">
        <v>209</v>
      </c>
      <c r="M1265" s="1" t="s">
        <v>38</v>
      </c>
      <c r="N1265" t="s">
        <v>39</v>
      </c>
      <c r="O1265" t="s">
        <v>39</v>
      </c>
      <c r="P1265">
        <v>25500</v>
      </c>
      <c r="Q1265">
        <v>0</v>
      </c>
      <c r="R1265">
        <v>1.4210537105613985</v>
      </c>
      <c r="S1265">
        <v>0</v>
      </c>
      <c r="T1265" s="1" t="s">
        <v>194</v>
      </c>
      <c r="U1265">
        <v>0</v>
      </c>
      <c r="V1265">
        <v>0</v>
      </c>
      <c r="W1265">
        <v>0.95839587616008814</v>
      </c>
      <c r="X1265">
        <v>0</v>
      </c>
      <c r="Y1265" t="b">
        <v>1</v>
      </c>
      <c r="Z1265" t="b">
        <v>0</v>
      </c>
      <c r="AA1265" s="1" t="s">
        <v>66</v>
      </c>
      <c r="AB1265" s="1" t="s">
        <v>66</v>
      </c>
      <c r="AC1265" s="1" t="s">
        <v>73</v>
      </c>
      <c r="AD1265" t="s">
        <v>66</v>
      </c>
    </row>
    <row r="1266" spans="1:30" x14ac:dyDescent="0.25">
      <c r="A1266">
        <v>35</v>
      </c>
      <c r="B1266" s="1" t="s">
        <v>97</v>
      </c>
      <c r="C1266" s="1" t="s">
        <v>98</v>
      </c>
      <c r="D1266" s="1" t="s">
        <v>44</v>
      </c>
      <c r="E1266" s="1" t="s">
        <v>32</v>
      </c>
      <c r="F1266" s="1" t="s">
        <v>32</v>
      </c>
      <c r="G1266" s="1" t="s">
        <v>207</v>
      </c>
      <c r="H1266" s="1" t="s">
        <v>208</v>
      </c>
      <c r="I1266" s="1" t="s">
        <v>191</v>
      </c>
      <c r="J1266" s="1" t="s">
        <v>192</v>
      </c>
      <c r="K1266">
        <v>98</v>
      </c>
      <c r="L1266" s="1" t="s">
        <v>209</v>
      </c>
      <c r="M1266" s="1" t="s">
        <v>38</v>
      </c>
      <c r="N1266" t="s">
        <v>39</v>
      </c>
      <c r="O1266" t="s">
        <v>39</v>
      </c>
      <c r="P1266">
        <v>59500</v>
      </c>
      <c r="Q1266">
        <v>0</v>
      </c>
      <c r="R1266">
        <v>0.61178098484848487</v>
      </c>
      <c r="S1266">
        <v>0</v>
      </c>
      <c r="T1266" s="1" t="s">
        <v>194</v>
      </c>
      <c r="U1266">
        <v>0</v>
      </c>
      <c r="V1266">
        <v>0</v>
      </c>
      <c r="W1266">
        <v>0.93733013234450313</v>
      </c>
      <c r="X1266">
        <v>0</v>
      </c>
      <c r="Y1266" t="b">
        <v>0</v>
      </c>
      <c r="Z1266" t="b">
        <v>1</v>
      </c>
      <c r="AA1266" s="1" t="s">
        <v>66</v>
      </c>
      <c r="AB1266" s="1" t="s">
        <v>66</v>
      </c>
      <c r="AC1266" s="1" t="s">
        <v>73</v>
      </c>
      <c r="AD1266" t="s">
        <v>66</v>
      </c>
    </row>
    <row r="1267" spans="1:30" x14ac:dyDescent="0.25">
      <c r="A1267">
        <v>35</v>
      </c>
      <c r="B1267" s="1" t="s">
        <v>97</v>
      </c>
      <c r="C1267" s="1" t="s">
        <v>378</v>
      </c>
      <c r="D1267" s="1" t="s">
        <v>379</v>
      </c>
      <c r="E1267" s="1" t="s">
        <v>32</v>
      </c>
      <c r="F1267" s="1" t="s">
        <v>32</v>
      </c>
      <c r="G1267" s="1" t="s">
        <v>207</v>
      </c>
      <c r="H1267" s="1" t="s">
        <v>208</v>
      </c>
      <c r="I1267" s="1" t="s">
        <v>191</v>
      </c>
      <c r="J1267" s="1" t="s">
        <v>192</v>
      </c>
      <c r="K1267">
        <v>98</v>
      </c>
      <c r="L1267" s="1" t="s">
        <v>209</v>
      </c>
      <c r="M1267" s="1" t="s">
        <v>38</v>
      </c>
      <c r="N1267" t="s">
        <v>39</v>
      </c>
      <c r="O1267" t="s">
        <v>39</v>
      </c>
      <c r="P1267">
        <v>12000</v>
      </c>
      <c r="Q1267">
        <v>0</v>
      </c>
      <c r="R1267">
        <v>0.61029060150375947</v>
      </c>
      <c r="S1267">
        <v>0</v>
      </c>
      <c r="T1267" s="1" t="s">
        <v>194</v>
      </c>
      <c r="U1267">
        <v>0</v>
      </c>
      <c r="V1267">
        <v>0</v>
      </c>
      <c r="W1267">
        <v>0.93774376719779795</v>
      </c>
      <c r="X1267">
        <v>0</v>
      </c>
      <c r="Y1267" t="b">
        <v>0</v>
      </c>
      <c r="Z1267" t="b">
        <v>1</v>
      </c>
      <c r="AA1267" s="1" t="s">
        <v>66</v>
      </c>
      <c r="AB1267" s="1" t="s">
        <v>66</v>
      </c>
      <c r="AC1267" s="1" t="s">
        <v>73</v>
      </c>
      <c r="AD1267" t="s">
        <v>66</v>
      </c>
    </row>
    <row r="1268" spans="1:30" x14ac:dyDescent="0.25">
      <c r="A1268">
        <v>35</v>
      </c>
      <c r="B1268" s="1" t="s">
        <v>97</v>
      </c>
      <c r="C1268" s="1" t="s">
        <v>380</v>
      </c>
      <c r="D1268" s="1" t="s">
        <v>71</v>
      </c>
      <c r="E1268" s="1" t="s">
        <v>32</v>
      </c>
      <c r="F1268" s="1" t="s">
        <v>32</v>
      </c>
      <c r="G1268" s="1" t="s">
        <v>207</v>
      </c>
      <c r="H1268" s="1" t="s">
        <v>208</v>
      </c>
      <c r="I1268" s="1" t="s">
        <v>191</v>
      </c>
      <c r="J1268" s="1" t="s">
        <v>192</v>
      </c>
      <c r="K1268">
        <v>98</v>
      </c>
      <c r="L1268" s="1" t="s">
        <v>209</v>
      </c>
      <c r="M1268" s="1" t="s">
        <v>38</v>
      </c>
      <c r="N1268" t="s">
        <v>39</v>
      </c>
      <c r="O1268" t="s">
        <v>39</v>
      </c>
      <c r="P1268">
        <v>118500</v>
      </c>
      <c r="Q1268">
        <v>0</v>
      </c>
      <c r="R1268">
        <v>0.60947064336372847</v>
      </c>
      <c r="S1268">
        <v>0</v>
      </c>
      <c r="T1268" s="1" t="s">
        <v>194</v>
      </c>
      <c r="U1268">
        <v>0</v>
      </c>
      <c r="V1268">
        <v>0</v>
      </c>
      <c r="W1268">
        <v>0.93783629482536257</v>
      </c>
      <c r="X1268">
        <v>0</v>
      </c>
      <c r="Y1268" t="b">
        <v>0</v>
      </c>
      <c r="Z1268" t="b">
        <v>1</v>
      </c>
      <c r="AA1268" s="1" t="s">
        <v>66</v>
      </c>
      <c r="AB1268" s="1" t="s">
        <v>66</v>
      </c>
      <c r="AC1268" s="1" t="s">
        <v>73</v>
      </c>
      <c r="AD1268" t="s">
        <v>66</v>
      </c>
    </row>
    <row r="1269" spans="1:30" x14ac:dyDescent="0.25">
      <c r="A1269">
        <v>35</v>
      </c>
      <c r="B1269" s="1" t="s">
        <v>97</v>
      </c>
      <c r="C1269" s="1" t="s">
        <v>381</v>
      </c>
      <c r="D1269" s="1" t="s">
        <v>105</v>
      </c>
      <c r="E1269" s="1" t="s">
        <v>32</v>
      </c>
      <c r="F1269" s="1" t="s">
        <v>32</v>
      </c>
      <c r="G1269" s="1" t="s">
        <v>207</v>
      </c>
      <c r="H1269" s="1" t="s">
        <v>208</v>
      </c>
      <c r="I1269" s="1" t="s">
        <v>191</v>
      </c>
      <c r="J1269" s="1" t="s">
        <v>192</v>
      </c>
      <c r="K1269">
        <v>98</v>
      </c>
      <c r="L1269" s="1" t="s">
        <v>209</v>
      </c>
      <c r="M1269" s="1" t="s">
        <v>38</v>
      </c>
      <c r="N1269" t="s">
        <v>39</v>
      </c>
      <c r="O1269" t="s">
        <v>39</v>
      </c>
      <c r="P1269">
        <v>36000</v>
      </c>
      <c r="Q1269">
        <v>0</v>
      </c>
      <c r="R1269">
        <v>0.61101110530168357</v>
      </c>
      <c r="S1269">
        <v>0</v>
      </c>
      <c r="T1269" s="1" t="s">
        <v>194</v>
      </c>
      <c r="U1269">
        <v>0</v>
      </c>
      <c r="V1269">
        <v>0</v>
      </c>
      <c r="W1269">
        <v>0.93768701684070688</v>
      </c>
      <c r="X1269">
        <v>0</v>
      </c>
      <c r="Y1269" t="b">
        <v>0</v>
      </c>
      <c r="Z1269" t="b">
        <v>1</v>
      </c>
      <c r="AA1269" s="1" t="s">
        <v>66</v>
      </c>
      <c r="AB1269" s="1" t="s">
        <v>66</v>
      </c>
      <c r="AC1269" s="1" t="s">
        <v>73</v>
      </c>
      <c r="AD1269" t="s">
        <v>66</v>
      </c>
    </row>
    <row r="1270" spans="1:30" x14ac:dyDescent="0.25">
      <c r="A1270">
        <v>36</v>
      </c>
      <c r="B1270" s="1" t="s">
        <v>128</v>
      </c>
      <c r="C1270" s="1" t="s">
        <v>140</v>
      </c>
      <c r="D1270" s="1" t="s">
        <v>141</v>
      </c>
      <c r="E1270" s="1" t="s">
        <v>32</v>
      </c>
      <c r="F1270" s="1" t="s">
        <v>32</v>
      </c>
      <c r="G1270" s="1" t="s">
        <v>207</v>
      </c>
      <c r="H1270" s="1" t="s">
        <v>208</v>
      </c>
      <c r="I1270" s="1" t="s">
        <v>191</v>
      </c>
      <c r="J1270" s="1" t="s">
        <v>192</v>
      </c>
      <c r="K1270">
        <v>98</v>
      </c>
      <c r="L1270" s="1" t="s">
        <v>209</v>
      </c>
      <c r="M1270" s="1" t="s">
        <v>38</v>
      </c>
      <c r="N1270" t="s">
        <v>39</v>
      </c>
      <c r="O1270" t="s">
        <v>39</v>
      </c>
      <c r="P1270">
        <v>17000</v>
      </c>
      <c r="Q1270">
        <v>0</v>
      </c>
      <c r="R1270">
        <v>0.61699555675238993</v>
      </c>
      <c r="S1270">
        <v>0</v>
      </c>
      <c r="T1270" s="1" t="s">
        <v>194</v>
      </c>
      <c r="U1270">
        <v>0</v>
      </c>
      <c r="V1270">
        <v>0</v>
      </c>
      <c r="W1270">
        <v>0.93616125644417425</v>
      </c>
      <c r="X1270">
        <v>0</v>
      </c>
      <c r="Y1270" t="b">
        <v>0</v>
      </c>
      <c r="Z1270" t="b">
        <v>0</v>
      </c>
      <c r="AA1270" s="1" t="s">
        <v>66</v>
      </c>
      <c r="AB1270" s="1" t="s">
        <v>66</v>
      </c>
      <c r="AC1270" s="1" t="s">
        <v>73</v>
      </c>
      <c r="AD1270" t="s">
        <v>66</v>
      </c>
    </row>
    <row r="1271" spans="1:30" x14ac:dyDescent="0.25">
      <c r="A1271">
        <v>36</v>
      </c>
      <c r="B1271" s="1" t="s">
        <v>128</v>
      </c>
      <c r="C1271" s="1" t="s">
        <v>382</v>
      </c>
      <c r="D1271" s="1" t="s">
        <v>329</v>
      </c>
      <c r="E1271" s="1" t="s">
        <v>32</v>
      </c>
      <c r="F1271" s="1" t="s">
        <v>32</v>
      </c>
      <c r="G1271" s="1" t="s">
        <v>207</v>
      </c>
      <c r="H1271" s="1" t="s">
        <v>208</v>
      </c>
      <c r="I1271" s="1" t="s">
        <v>191</v>
      </c>
      <c r="J1271" s="1" t="s">
        <v>192</v>
      </c>
      <c r="K1271">
        <v>98</v>
      </c>
      <c r="L1271" s="1" t="s">
        <v>209</v>
      </c>
      <c r="M1271" s="1" t="s">
        <v>38</v>
      </c>
      <c r="N1271" t="s">
        <v>39</v>
      </c>
      <c r="O1271" t="s">
        <v>39</v>
      </c>
      <c r="P1271">
        <v>12000</v>
      </c>
      <c r="Q1271">
        <v>0</v>
      </c>
      <c r="R1271">
        <v>0.62393232597184556</v>
      </c>
      <c r="S1271">
        <v>0</v>
      </c>
      <c r="T1271" s="1" t="s">
        <v>194</v>
      </c>
      <c r="U1271">
        <v>0</v>
      </c>
      <c r="V1271">
        <v>0</v>
      </c>
      <c r="W1271">
        <v>0.93637719669657682</v>
      </c>
      <c r="X1271">
        <v>0</v>
      </c>
      <c r="Y1271" t="b">
        <v>0</v>
      </c>
      <c r="Z1271" t="b">
        <v>0</v>
      </c>
      <c r="AA1271" s="1" t="s">
        <v>66</v>
      </c>
      <c r="AB1271" s="1" t="s">
        <v>66</v>
      </c>
      <c r="AC1271" s="1" t="s">
        <v>73</v>
      </c>
      <c r="AD1271" t="s">
        <v>66</v>
      </c>
    </row>
    <row r="1272" spans="1:30" x14ac:dyDescent="0.25">
      <c r="A1272">
        <v>36</v>
      </c>
      <c r="B1272" s="1" t="s">
        <v>128</v>
      </c>
      <c r="C1272" s="1" t="s">
        <v>129</v>
      </c>
      <c r="D1272" s="1" t="s">
        <v>130</v>
      </c>
      <c r="E1272" s="1" t="s">
        <v>32</v>
      </c>
      <c r="F1272" s="1" t="s">
        <v>32</v>
      </c>
      <c r="G1272" s="1" t="s">
        <v>207</v>
      </c>
      <c r="H1272" s="1" t="s">
        <v>208</v>
      </c>
      <c r="I1272" s="1" t="s">
        <v>191</v>
      </c>
      <c r="J1272" s="1" t="s">
        <v>192</v>
      </c>
      <c r="K1272">
        <v>98</v>
      </c>
      <c r="L1272" s="1" t="s">
        <v>209</v>
      </c>
      <c r="M1272" s="1" t="s">
        <v>38</v>
      </c>
      <c r="N1272" t="s">
        <v>39</v>
      </c>
      <c r="O1272" t="s">
        <v>39</v>
      </c>
      <c r="P1272">
        <v>8500</v>
      </c>
      <c r="Q1272">
        <v>0</v>
      </c>
      <c r="R1272">
        <v>0.62779656211235157</v>
      </c>
      <c r="S1272">
        <v>0</v>
      </c>
      <c r="T1272" s="1" t="s">
        <v>194</v>
      </c>
      <c r="U1272">
        <v>0</v>
      </c>
      <c r="V1272">
        <v>0</v>
      </c>
      <c r="W1272">
        <v>0.93468076749227269</v>
      </c>
      <c r="X1272">
        <v>0</v>
      </c>
      <c r="Y1272" t="b">
        <v>0</v>
      </c>
      <c r="Z1272" t="b">
        <v>0</v>
      </c>
      <c r="AA1272" s="1" t="s">
        <v>66</v>
      </c>
      <c r="AB1272" s="1" t="s">
        <v>66</v>
      </c>
      <c r="AC1272" s="1" t="s">
        <v>73</v>
      </c>
      <c r="AD1272" t="s">
        <v>66</v>
      </c>
    </row>
    <row r="1273" spans="1:30" x14ac:dyDescent="0.25">
      <c r="A1273">
        <v>36</v>
      </c>
      <c r="B1273" s="1" t="s">
        <v>128</v>
      </c>
      <c r="C1273" s="1" t="s">
        <v>383</v>
      </c>
      <c r="D1273" s="1" t="s">
        <v>105</v>
      </c>
      <c r="E1273" s="1" t="s">
        <v>32</v>
      </c>
      <c r="F1273" s="1" t="s">
        <v>32</v>
      </c>
      <c r="G1273" s="1" t="s">
        <v>207</v>
      </c>
      <c r="H1273" s="1" t="s">
        <v>208</v>
      </c>
      <c r="I1273" s="1" t="s">
        <v>191</v>
      </c>
      <c r="J1273" s="1" t="s">
        <v>192</v>
      </c>
      <c r="K1273">
        <v>98</v>
      </c>
      <c r="L1273" s="1" t="s">
        <v>209</v>
      </c>
      <c r="M1273" s="1" t="s">
        <v>38</v>
      </c>
      <c r="N1273" t="s">
        <v>39</v>
      </c>
      <c r="O1273" t="s">
        <v>39</v>
      </c>
      <c r="P1273">
        <v>84500</v>
      </c>
      <c r="Q1273">
        <v>0</v>
      </c>
      <c r="R1273">
        <v>0.61161841435877295</v>
      </c>
      <c r="S1273">
        <v>0</v>
      </c>
      <c r="T1273" s="1" t="s">
        <v>194</v>
      </c>
      <c r="U1273">
        <v>0</v>
      </c>
      <c r="V1273">
        <v>0</v>
      </c>
      <c r="W1273">
        <v>0.93742058575417186</v>
      </c>
      <c r="X1273">
        <v>0</v>
      </c>
      <c r="Y1273" t="b">
        <v>0</v>
      </c>
      <c r="Z1273" t="b">
        <v>0</v>
      </c>
      <c r="AA1273" s="1" t="s">
        <v>66</v>
      </c>
      <c r="AB1273" s="1" t="s">
        <v>66</v>
      </c>
      <c r="AC1273" s="1" t="s">
        <v>73</v>
      </c>
      <c r="AD1273" t="s">
        <v>66</v>
      </c>
    </row>
    <row r="1274" spans="1:30" x14ac:dyDescent="0.25">
      <c r="A1274">
        <v>37</v>
      </c>
      <c r="B1274" s="1" t="s">
        <v>384</v>
      </c>
      <c r="C1274" s="1" t="s">
        <v>385</v>
      </c>
      <c r="D1274" s="1" t="s">
        <v>242</v>
      </c>
      <c r="E1274" s="1" t="s">
        <v>32</v>
      </c>
      <c r="F1274" s="1" t="s">
        <v>32</v>
      </c>
      <c r="G1274" s="1" t="s">
        <v>207</v>
      </c>
      <c r="H1274" s="1" t="s">
        <v>208</v>
      </c>
      <c r="I1274" s="1" t="s">
        <v>191</v>
      </c>
      <c r="J1274" s="1" t="s">
        <v>192</v>
      </c>
      <c r="K1274">
        <v>98</v>
      </c>
      <c r="L1274" s="1" t="s">
        <v>209</v>
      </c>
      <c r="M1274" s="1" t="s">
        <v>38</v>
      </c>
      <c r="N1274" t="s">
        <v>39</v>
      </c>
      <c r="O1274" t="s">
        <v>39</v>
      </c>
      <c r="P1274">
        <v>62000</v>
      </c>
      <c r="Q1274">
        <v>0</v>
      </c>
      <c r="R1274">
        <v>0.6915223100303951</v>
      </c>
      <c r="S1274">
        <v>0</v>
      </c>
      <c r="T1274" s="1" t="s">
        <v>194</v>
      </c>
      <c r="U1274">
        <v>0</v>
      </c>
      <c r="V1274">
        <v>1</v>
      </c>
      <c r="W1274">
        <v>0.94034258164674744</v>
      </c>
      <c r="X1274">
        <v>0</v>
      </c>
      <c r="Y1274" t="b">
        <v>0</v>
      </c>
      <c r="Z1274" t="b">
        <v>0</v>
      </c>
      <c r="AA1274" s="1" t="s">
        <v>66</v>
      </c>
      <c r="AB1274" s="1" t="s">
        <v>66</v>
      </c>
      <c r="AC1274" s="1" t="s">
        <v>42</v>
      </c>
      <c r="AD1274" t="s">
        <v>66</v>
      </c>
    </row>
    <row r="1275" spans="1:30" x14ac:dyDescent="0.25">
      <c r="A1275">
        <v>37</v>
      </c>
      <c r="B1275" s="1" t="s">
        <v>384</v>
      </c>
      <c r="C1275" s="1" t="s">
        <v>386</v>
      </c>
      <c r="D1275" s="1" t="s">
        <v>387</v>
      </c>
      <c r="E1275" s="1" t="s">
        <v>32</v>
      </c>
      <c r="F1275" s="1" t="s">
        <v>32</v>
      </c>
      <c r="G1275" s="1" t="s">
        <v>207</v>
      </c>
      <c r="H1275" s="1" t="s">
        <v>208</v>
      </c>
      <c r="I1275" s="1" t="s">
        <v>191</v>
      </c>
      <c r="J1275" s="1" t="s">
        <v>192</v>
      </c>
      <c r="K1275">
        <v>98</v>
      </c>
      <c r="L1275" s="1" t="s">
        <v>209</v>
      </c>
      <c r="M1275" s="1" t="s">
        <v>38</v>
      </c>
      <c r="N1275" t="s">
        <v>39</v>
      </c>
      <c r="O1275" t="s">
        <v>39</v>
      </c>
      <c r="P1275">
        <v>2500</v>
      </c>
      <c r="Q1275">
        <v>0</v>
      </c>
      <c r="R1275">
        <v>0.75154405594405604</v>
      </c>
      <c r="S1275">
        <v>0</v>
      </c>
      <c r="T1275" s="1" t="s">
        <v>194</v>
      </c>
      <c r="U1275">
        <v>0</v>
      </c>
      <c r="V1275">
        <v>1</v>
      </c>
      <c r="W1275">
        <v>0.94011277961343198</v>
      </c>
      <c r="X1275">
        <v>0</v>
      </c>
      <c r="Y1275" t="b">
        <v>0</v>
      </c>
      <c r="Z1275" t="b">
        <v>0</v>
      </c>
      <c r="AA1275" s="1" t="s">
        <v>66</v>
      </c>
      <c r="AB1275" s="1" t="s">
        <v>66</v>
      </c>
      <c r="AC1275" s="1" t="s">
        <v>42</v>
      </c>
      <c r="AD1275" t="s">
        <v>66</v>
      </c>
    </row>
    <row r="1276" spans="1:30" x14ac:dyDescent="0.25">
      <c r="A1276">
        <v>37</v>
      </c>
      <c r="B1276" s="1" t="s">
        <v>384</v>
      </c>
      <c r="C1276" s="1" t="s">
        <v>388</v>
      </c>
      <c r="D1276" s="1" t="s">
        <v>101</v>
      </c>
      <c r="E1276" s="1" t="s">
        <v>32</v>
      </c>
      <c r="F1276" s="1" t="s">
        <v>32</v>
      </c>
      <c r="G1276" s="1" t="s">
        <v>207</v>
      </c>
      <c r="H1276" s="1" t="s">
        <v>208</v>
      </c>
      <c r="I1276" s="1" t="s">
        <v>191</v>
      </c>
      <c r="J1276" s="1" t="s">
        <v>192</v>
      </c>
      <c r="K1276">
        <v>98</v>
      </c>
      <c r="L1276" s="1" t="s">
        <v>209</v>
      </c>
      <c r="M1276" s="1" t="s">
        <v>38</v>
      </c>
      <c r="N1276" t="s">
        <v>39</v>
      </c>
      <c r="O1276" t="s">
        <v>39</v>
      </c>
      <c r="P1276">
        <v>73000</v>
      </c>
      <c r="Q1276">
        <v>0</v>
      </c>
      <c r="R1276">
        <v>0.69174982492276005</v>
      </c>
      <c r="S1276">
        <v>0</v>
      </c>
      <c r="T1276" s="1" t="s">
        <v>194</v>
      </c>
      <c r="U1276">
        <v>0</v>
      </c>
      <c r="V1276">
        <v>1</v>
      </c>
      <c r="W1276">
        <v>0.94034172309710606</v>
      </c>
      <c r="X1276">
        <v>0</v>
      </c>
      <c r="Y1276" t="b">
        <v>0</v>
      </c>
      <c r="Z1276" t="b">
        <v>0</v>
      </c>
      <c r="AA1276" s="1" t="s">
        <v>66</v>
      </c>
      <c r="AB1276" s="1" t="s">
        <v>66</v>
      </c>
      <c r="AC1276" s="1" t="s">
        <v>42</v>
      </c>
      <c r="AD1276" t="s">
        <v>66</v>
      </c>
    </row>
    <row r="1277" spans="1:30" x14ac:dyDescent="0.25">
      <c r="A1277">
        <v>38</v>
      </c>
      <c r="B1277" s="1" t="s">
        <v>389</v>
      </c>
      <c r="C1277" s="1" t="s">
        <v>390</v>
      </c>
      <c r="D1277" s="1" t="s">
        <v>105</v>
      </c>
      <c r="E1277" s="1" t="s">
        <v>32</v>
      </c>
      <c r="F1277" s="1" t="s">
        <v>32</v>
      </c>
      <c r="G1277" s="1" t="s">
        <v>207</v>
      </c>
      <c r="H1277" s="1" t="s">
        <v>208</v>
      </c>
      <c r="I1277" s="1" t="s">
        <v>191</v>
      </c>
      <c r="J1277" s="1" t="s">
        <v>192</v>
      </c>
      <c r="K1277">
        <v>98</v>
      </c>
      <c r="L1277" s="1" t="s">
        <v>209</v>
      </c>
      <c r="M1277" s="1" t="s">
        <v>38</v>
      </c>
      <c r="N1277" t="s">
        <v>39</v>
      </c>
      <c r="O1277" t="s">
        <v>39</v>
      </c>
      <c r="P1277">
        <v>46500</v>
      </c>
      <c r="Q1277">
        <v>0</v>
      </c>
      <c r="R1277">
        <v>0.772101308405169</v>
      </c>
      <c r="S1277">
        <v>0</v>
      </c>
      <c r="T1277" s="1" t="s">
        <v>194</v>
      </c>
      <c r="U1277">
        <v>0</v>
      </c>
      <c r="V1277">
        <v>0</v>
      </c>
      <c r="W1277">
        <v>0.94341557945786936</v>
      </c>
      <c r="X1277">
        <v>0</v>
      </c>
      <c r="Y1277" t="b">
        <v>1</v>
      </c>
      <c r="Z1277" t="b">
        <v>0</v>
      </c>
      <c r="AA1277" s="1" t="s">
        <v>66</v>
      </c>
      <c r="AB1277" s="1" t="s">
        <v>66</v>
      </c>
      <c r="AC1277" s="1" t="s">
        <v>73</v>
      </c>
      <c r="AD1277" t="s">
        <v>66</v>
      </c>
    </row>
    <row r="1278" spans="1:30" x14ac:dyDescent="0.25">
      <c r="A1278">
        <v>39</v>
      </c>
      <c r="B1278" s="1" t="s">
        <v>151</v>
      </c>
      <c r="C1278" s="1" t="s">
        <v>391</v>
      </c>
      <c r="D1278" s="1" t="s">
        <v>114</v>
      </c>
      <c r="E1278" s="1" t="s">
        <v>32</v>
      </c>
      <c r="F1278" s="1" t="s">
        <v>32</v>
      </c>
      <c r="G1278" s="1" t="s">
        <v>207</v>
      </c>
      <c r="H1278" s="1" t="s">
        <v>208</v>
      </c>
      <c r="I1278" s="1" t="s">
        <v>191</v>
      </c>
      <c r="J1278" s="1" t="s">
        <v>192</v>
      </c>
      <c r="K1278">
        <v>98</v>
      </c>
      <c r="L1278" s="1" t="s">
        <v>209</v>
      </c>
      <c r="M1278" s="1" t="s">
        <v>38</v>
      </c>
      <c r="N1278" t="s">
        <v>39</v>
      </c>
      <c r="O1278" t="s">
        <v>39</v>
      </c>
      <c r="P1278">
        <v>500</v>
      </c>
      <c r="Q1278">
        <v>0</v>
      </c>
      <c r="R1278">
        <v>1.04</v>
      </c>
      <c r="S1278">
        <v>0</v>
      </c>
      <c r="T1278" s="1" t="s">
        <v>194</v>
      </c>
      <c r="U1278">
        <v>0</v>
      </c>
      <c r="V1278">
        <v>0</v>
      </c>
      <c r="W1278">
        <v>0.90196078431372551</v>
      </c>
      <c r="X1278">
        <v>0</v>
      </c>
      <c r="Y1278" t="b">
        <v>1</v>
      </c>
      <c r="Z1278" t="b">
        <v>0</v>
      </c>
      <c r="AA1278" s="1" t="s">
        <v>66</v>
      </c>
      <c r="AB1278" s="1" t="s">
        <v>66</v>
      </c>
      <c r="AC1278" s="1" t="s">
        <v>73</v>
      </c>
      <c r="AD1278" t="s">
        <v>66</v>
      </c>
    </row>
    <row r="1279" spans="1:30" x14ac:dyDescent="0.25">
      <c r="A1279">
        <v>39</v>
      </c>
      <c r="B1279" s="1" t="s">
        <v>151</v>
      </c>
      <c r="C1279" s="1" t="s">
        <v>392</v>
      </c>
      <c r="D1279" s="1" t="s">
        <v>393</v>
      </c>
      <c r="E1279" s="1" t="s">
        <v>32</v>
      </c>
      <c r="F1279" s="1" t="s">
        <v>32</v>
      </c>
      <c r="G1279" s="1" t="s">
        <v>207</v>
      </c>
      <c r="H1279" s="1" t="s">
        <v>208</v>
      </c>
      <c r="I1279" s="1" t="s">
        <v>191</v>
      </c>
      <c r="J1279" s="1" t="s">
        <v>192</v>
      </c>
      <c r="K1279">
        <v>98</v>
      </c>
      <c r="L1279" s="1" t="s">
        <v>209</v>
      </c>
      <c r="M1279" s="1" t="s">
        <v>38</v>
      </c>
      <c r="N1279" t="s">
        <v>39</v>
      </c>
      <c r="O1279" t="s">
        <v>39</v>
      </c>
      <c r="P1279">
        <v>2000</v>
      </c>
      <c r="Q1279">
        <v>0</v>
      </c>
      <c r="R1279">
        <v>0.78139534883720929</v>
      </c>
      <c r="S1279">
        <v>0</v>
      </c>
      <c r="T1279" s="1" t="s">
        <v>194</v>
      </c>
      <c r="U1279">
        <v>0</v>
      </c>
      <c r="V1279">
        <v>0</v>
      </c>
      <c r="W1279">
        <v>0.92167101827676245</v>
      </c>
      <c r="X1279">
        <v>0</v>
      </c>
      <c r="Y1279" t="b">
        <v>1</v>
      </c>
      <c r="Z1279" t="b">
        <v>0</v>
      </c>
      <c r="AA1279" s="1" t="s">
        <v>66</v>
      </c>
      <c r="AB1279" s="1" t="s">
        <v>66</v>
      </c>
      <c r="AC1279" s="1" t="s">
        <v>73</v>
      </c>
      <c r="AD1279" t="s">
        <v>66</v>
      </c>
    </row>
    <row r="1280" spans="1:30" x14ac:dyDescent="0.25">
      <c r="A1280">
        <v>39</v>
      </c>
      <c r="B1280" s="1" t="s">
        <v>151</v>
      </c>
      <c r="C1280" s="1" t="s">
        <v>152</v>
      </c>
      <c r="D1280" s="1" t="s">
        <v>71</v>
      </c>
      <c r="E1280" s="1" t="s">
        <v>32</v>
      </c>
      <c r="F1280" s="1" t="s">
        <v>32</v>
      </c>
      <c r="G1280" s="1" t="s">
        <v>207</v>
      </c>
      <c r="H1280" s="1" t="s">
        <v>208</v>
      </c>
      <c r="I1280" s="1" t="s">
        <v>191</v>
      </c>
      <c r="J1280" s="1" t="s">
        <v>192</v>
      </c>
      <c r="K1280">
        <v>98</v>
      </c>
      <c r="L1280" s="1" t="s">
        <v>209</v>
      </c>
      <c r="M1280" s="1" t="s">
        <v>38</v>
      </c>
      <c r="N1280" t="s">
        <v>39</v>
      </c>
      <c r="O1280" t="s">
        <v>39</v>
      </c>
      <c r="P1280">
        <v>2000</v>
      </c>
      <c r="Q1280">
        <v>0</v>
      </c>
      <c r="R1280">
        <v>0.73098301987360081</v>
      </c>
      <c r="S1280">
        <v>0</v>
      </c>
      <c r="T1280" s="1" t="s">
        <v>194</v>
      </c>
      <c r="U1280">
        <v>0</v>
      </c>
      <c r="V1280">
        <v>0</v>
      </c>
      <c r="W1280">
        <v>0.93401662780979189</v>
      </c>
      <c r="X1280">
        <v>0</v>
      </c>
      <c r="Y1280" t="b">
        <v>1</v>
      </c>
      <c r="Z1280" t="b">
        <v>0</v>
      </c>
      <c r="AA1280" s="1" t="s">
        <v>66</v>
      </c>
      <c r="AB1280" s="1" t="s">
        <v>66</v>
      </c>
      <c r="AC1280" s="1" t="s">
        <v>73</v>
      </c>
      <c r="AD1280" t="s">
        <v>66</v>
      </c>
    </row>
    <row r="1281" spans="1:30" x14ac:dyDescent="0.25">
      <c r="A1281">
        <v>39</v>
      </c>
      <c r="B1281" s="1" t="s">
        <v>151</v>
      </c>
      <c r="C1281" s="1" t="s">
        <v>394</v>
      </c>
      <c r="D1281" s="1" t="s">
        <v>303</v>
      </c>
      <c r="E1281" s="1" t="s">
        <v>32</v>
      </c>
      <c r="F1281" s="1" t="s">
        <v>32</v>
      </c>
      <c r="G1281" s="1" t="s">
        <v>207</v>
      </c>
      <c r="H1281" s="1" t="s">
        <v>208</v>
      </c>
      <c r="I1281" s="1" t="s">
        <v>191</v>
      </c>
      <c r="J1281" s="1" t="s">
        <v>192</v>
      </c>
      <c r="K1281">
        <v>98</v>
      </c>
      <c r="L1281" s="1" t="s">
        <v>209</v>
      </c>
      <c r="M1281" s="1" t="s">
        <v>38</v>
      </c>
      <c r="N1281" t="s">
        <v>39</v>
      </c>
      <c r="O1281" t="s">
        <v>39</v>
      </c>
      <c r="P1281">
        <v>10000</v>
      </c>
      <c r="Q1281">
        <v>0</v>
      </c>
      <c r="R1281">
        <v>0.53230769230769226</v>
      </c>
      <c r="S1281">
        <v>0</v>
      </c>
      <c r="T1281" s="1" t="s">
        <v>194</v>
      </c>
      <c r="U1281">
        <v>0</v>
      </c>
      <c r="V1281">
        <v>0</v>
      </c>
      <c r="W1281">
        <v>0.93473895582329314</v>
      </c>
      <c r="X1281">
        <v>0</v>
      </c>
      <c r="Y1281" t="b">
        <v>1</v>
      </c>
      <c r="Z1281" t="b">
        <v>0</v>
      </c>
      <c r="AA1281" s="1" t="s">
        <v>66</v>
      </c>
      <c r="AB1281" s="1" t="s">
        <v>66</v>
      </c>
      <c r="AC1281" s="1" t="s">
        <v>73</v>
      </c>
      <c r="AD1281" t="s">
        <v>66</v>
      </c>
    </row>
    <row r="1282" spans="1:30" x14ac:dyDescent="0.25">
      <c r="A1282">
        <v>39</v>
      </c>
      <c r="B1282" s="1" t="s">
        <v>151</v>
      </c>
      <c r="C1282" s="1" t="s">
        <v>395</v>
      </c>
      <c r="D1282" s="1" t="s">
        <v>105</v>
      </c>
      <c r="E1282" s="1" t="s">
        <v>32</v>
      </c>
      <c r="F1282" s="1" t="s">
        <v>32</v>
      </c>
      <c r="G1282" s="1" t="s">
        <v>207</v>
      </c>
      <c r="H1282" s="1" t="s">
        <v>208</v>
      </c>
      <c r="I1282" s="1" t="s">
        <v>191</v>
      </c>
      <c r="J1282" s="1" t="s">
        <v>192</v>
      </c>
      <c r="K1282">
        <v>98</v>
      </c>
      <c r="L1282" s="1" t="s">
        <v>209</v>
      </c>
      <c r="M1282" s="1" t="s">
        <v>38</v>
      </c>
      <c r="N1282" t="s">
        <v>39</v>
      </c>
      <c r="O1282" t="s">
        <v>39</v>
      </c>
      <c r="P1282">
        <v>47000</v>
      </c>
      <c r="Q1282">
        <v>0</v>
      </c>
      <c r="R1282">
        <v>0.67533051677884692</v>
      </c>
      <c r="S1282">
        <v>0</v>
      </c>
      <c r="T1282" s="1" t="s">
        <v>194</v>
      </c>
      <c r="U1282">
        <v>0</v>
      </c>
      <c r="V1282">
        <v>0</v>
      </c>
      <c r="W1282">
        <v>0.93959210286601913</v>
      </c>
      <c r="X1282">
        <v>0</v>
      </c>
      <c r="Y1282" t="b">
        <v>1</v>
      </c>
      <c r="Z1282" t="b">
        <v>0</v>
      </c>
      <c r="AA1282" s="1" t="s">
        <v>66</v>
      </c>
      <c r="AB1282" s="1" t="s">
        <v>66</v>
      </c>
      <c r="AC1282" s="1" t="s">
        <v>73</v>
      </c>
      <c r="AD1282" t="s">
        <v>66</v>
      </c>
    </row>
    <row r="1283" spans="1:30" x14ac:dyDescent="0.25">
      <c r="A1283">
        <v>40</v>
      </c>
      <c r="B1283" s="1" t="s">
        <v>103</v>
      </c>
      <c r="C1283" s="1" t="s">
        <v>396</v>
      </c>
      <c r="D1283" s="1" t="s">
        <v>376</v>
      </c>
      <c r="E1283" s="1" t="s">
        <v>32</v>
      </c>
      <c r="F1283" s="1" t="s">
        <v>32</v>
      </c>
      <c r="G1283" s="1" t="s">
        <v>207</v>
      </c>
      <c r="H1283" s="1" t="s">
        <v>208</v>
      </c>
      <c r="I1283" s="1" t="s">
        <v>191</v>
      </c>
      <c r="J1283" s="1" t="s">
        <v>192</v>
      </c>
      <c r="K1283">
        <v>98</v>
      </c>
      <c r="L1283" s="1" t="s">
        <v>209</v>
      </c>
      <c r="M1283" s="1" t="s">
        <v>38</v>
      </c>
      <c r="N1283" t="s">
        <v>39</v>
      </c>
      <c r="O1283" t="s">
        <v>39</v>
      </c>
      <c r="P1283">
        <v>111500</v>
      </c>
      <c r="Q1283">
        <v>0</v>
      </c>
      <c r="R1283">
        <v>0.85250058076715296</v>
      </c>
      <c r="S1283">
        <v>0</v>
      </c>
      <c r="T1283" s="1" t="s">
        <v>194</v>
      </c>
      <c r="U1283">
        <v>0</v>
      </c>
      <c r="V1283">
        <v>0</v>
      </c>
      <c r="W1283">
        <v>0.94568353347031342</v>
      </c>
      <c r="X1283">
        <v>0</v>
      </c>
      <c r="Y1283" t="b">
        <v>0</v>
      </c>
      <c r="Z1283" t="b">
        <v>0</v>
      </c>
      <c r="AA1283" s="1" t="s">
        <v>66</v>
      </c>
      <c r="AB1283" s="1" t="s">
        <v>66</v>
      </c>
      <c r="AC1283" s="1" t="s">
        <v>73</v>
      </c>
      <c r="AD1283" t="s">
        <v>66</v>
      </c>
    </row>
    <row r="1284" spans="1:30" x14ac:dyDescent="0.25">
      <c r="A1284">
        <v>40</v>
      </c>
      <c r="B1284" s="1" t="s">
        <v>103</v>
      </c>
      <c r="C1284" s="1" t="s">
        <v>104</v>
      </c>
      <c r="D1284" s="1" t="s">
        <v>105</v>
      </c>
      <c r="E1284" s="1" t="s">
        <v>32</v>
      </c>
      <c r="F1284" s="1" t="s">
        <v>32</v>
      </c>
      <c r="G1284" s="1" t="s">
        <v>207</v>
      </c>
      <c r="H1284" s="1" t="s">
        <v>208</v>
      </c>
      <c r="I1284" s="1" t="s">
        <v>191</v>
      </c>
      <c r="J1284" s="1" t="s">
        <v>192</v>
      </c>
      <c r="K1284">
        <v>98</v>
      </c>
      <c r="L1284" s="1" t="s">
        <v>209</v>
      </c>
      <c r="M1284" s="1" t="s">
        <v>38</v>
      </c>
      <c r="N1284" t="s">
        <v>39</v>
      </c>
      <c r="O1284" t="s">
        <v>39</v>
      </c>
      <c r="P1284">
        <v>54000</v>
      </c>
      <c r="Q1284">
        <v>0</v>
      </c>
      <c r="R1284">
        <v>0.85120110737041266</v>
      </c>
      <c r="S1284">
        <v>0</v>
      </c>
      <c r="T1284" s="1" t="s">
        <v>194</v>
      </c>
      <c r="U1284">
        <v>0</v>
      </c>
      <c r="V1284">
        <v>0</v>
      </c>
      <c r="W1284">
        <v>0.94589234117963028</v>
      </c>
      <c r="X1284">
        <v>0</v>
      </c>
      <c r="Y1284" t="b">
        <v>0</v>
      </c>
      <c r="Z1284" t="b">
        <v>0</v>
      </c>
      <c r="AA1284" s="1" t="s">
        <v>66</v>
      </c>
      <c r="AB1284" s="1" t="s">
        <v>66</v>
      </c>
      <c r="AC1284" s="1" t="s">
        <v>73</v>
      </c>
      <c r="AD1284" t="s">
        <v>66</v>
      </c>
    </row>
    <row r="1285" spans="1:30" x14ac:dyDescent="0.25">
      <c r="A1285">
        <v>41</v>
      </c>
      <c r="B1285" s="1" t="s">
        <v>397</v>
      </c>
      <c r="C1285" s="1" t="s">
        <v>398</v>
      </c>
      <c r="D1285" s="1" t="s">
        <v>399</v>
      </c>
      <c r="E1285" s="1" t="s">
        <v>32</v>
      </c>
      <c r="F1285" s="1" t="s">
        <v>32</v>
      </c>
      <c r="G1285" s="1" t="s">
        <v>207</v>
      </c>
      <c r="H1285" s="1" t="s">
        <v>208</v>
      </c>
      <c r="I1285" s="1" t="s">
        <v>191</v>
      </c>
      <c r="J1285" s="1" t="s">
        <v>192</v>
      </c>
      <c r="K1285">
        <v>98</v>
      </c>
      <c r="L1285" s="1" t="s">
        <v>209</v>
      </c>
      <c r="M1285" s="1" t="s">
        <v>38</v>
      </c>
      <c r="N1285" t="s">
        <v>39</v>
      </c>
      <c r="O1285" t="s">
        <v>39</v>
      </c>
      <c r="P1285">
        <v>210000</v>
      </c>
      <c r="Q1285">
        <v>0</v>
      </c>
      <c r="R1285">
        <v>0.60878675714285713</v>
      </c>
      <c r="S1285">
        <v>0</v>
      </c>
      <c r="T1285" s="1" t="s">
        <v>194</v>
      </c>
      <c r="U1285">
        <v>1</v>
      </c>
      <c r="V1285">
        <v>1</v>
      </c>
      <c r="W1285">
        <v>0.93784135805692725</v>
      </c>
      <c r="X1285">
        <v>0</v>
      </c>
      <c r="Y1285" t="b">
        <v>0</v>
      </c>
      <c r="Z1285" t="b">
        <v>1</v>
      </c>
      <c r="AA1285" s="1" t="s">
        <v>66</v>
      </c>
      <c r="AB1285" s="1" t="s">
        <v>66</v>
      </c>
      <c r="AC1285" s="1" t="s">
        <v>42</v>
      </c>
      <c r="AD1285" t="s">
        <v>850</v>
      </c>
    </row>
    <row r="1286" spans="1:30" x14ac:dyDescent="0.25">
      <c r="A1286">
        <v>41</v>
      </c>
      <c r="B1286" s="1" t="s">
        <v>397</v>
      </c>
      <c r="C1286" s="1" t="s">
        <v>400</v>
      </c>
      <c r="D1286" s="1" t="s">
        <v>303</v>
      </c>
      <c r="E1286" s="1" t="s">
        <v>32</v>
      </c>
      <c r="F1286" s="1" t="s">
        <v>32</v>
      </c>
      <c r="G1286" s="1" t="s">
        <v>207</v>
      </c>
      <c r="H1286" s="1" t="s">
        <v>208</v>
      </c>
      <c r="I1286" s="1" t="s">
        <v>191</v>
      </c>
      <c r="J1286" s="1" t="s">
        <v>192</v>
      </c>
      <c r="K1286">
        <v>98</v>
      </c>
      <c r="L1286" s="1" t="s">
        <v>209</v>
      </c>
      <c r="M1286" s="1" t="s">
        <v>38</v>
      </c>
      <c r="N1286" t="s">
        <v>39</v>
      </c>
      <c r="O1286" t="s">
        <v>39</v>
      </c>
      <c r="P1286">
        <v>10000</v>
      </c>
      <c r="Q1286">
        <v>0</v>
      </c>
      <c r="R1286">
        <v>0.62021538461538461</v>
      </c>
      <c r="S1286">
        <v>0</v>
      </c>
      <c r="T1286" s="1" t="s">
        <v>194</v>
      </c>
      <c r="U1286">
        <v>1</v>
      </c>
      <c r="V1286">
        <v>1</v>
      </c>
      <c r="W1286">
        <v>0.93827981085135881</v>
      </c>
      <c r="X1286">
        <v>0</v>
      </c>
      <c r="Y1286" t="b">
        <v>0</v>
      </c>
      <c r="Z1286" t="b">
        <v>1</v>
      </c>
      <c r="AA1286" s="1" t="s">
        <v>66</v>
      </c>
      <c r="AB1286" s="1" t="s">
        <v>66</v>
      </c>
      <c r="AC1286" s="1" t="s">
        <v>42</v>
      </c>
      <c r="AD1286" t="s">
        <v>850</v>
      </c>
    </row>
    <row r="1287" spans="1:30" x14ac:dyDescent="0.25">
      <c r="A1287">
        <v>41</v>
      </c>
      <c r="B1287" s="1" t="s">
        <v>397</v>
      </c>
      <c r="C1287" s="1" t="s">
        <v>401</v>
      </c>
      <c r="D1287" s="1" t="s">
        <v>101</v>
      </c>
      <c r="E1287" s="1" t="s">
        <v>32</v>
      </c>
      <c r="F1287" s="1" t="s">
        <v>32</v>
      </c>
      <c r="G1287" s="1" t="s">
        <v>207</v>
      </c>
      <c r="H1287" s="1" t="s">
        <v>208</v>
      </c>
      <c r="I1287" s="1" t="s">
        <v>191</v>
      </c>
      <c r="J1287" s="1" t="s">
        <v>192</v>
      </c>
      <c r="K1287">
        <v>98</v>
      </c>
      <c r="L1287" s="1" t="s">
        <v>209</v>
      </c>
      <c r="M1287" s="1" t="s">
        <v>38</v>
      </c>
      <c r="N1287" t="s">
        <v>39</v>
      </c>
      <c r="O1287" t="s">
        <v>39</v>
      </c>
      <c r="P1287">
        <v>428500</v>
      </c>
      <c r="Q1287">
        <v>0</v>
      </c>
      <c r="R1287">
        <v>0.60890183887915938</v>
      </c>
      <c r="S1287">
        <v>0</v>
      </c>
      <c r="T1287" s="1" t="s">
        <v>194</v>
      </c>
      <c r="U1287">
        <v>1</v>
      </c>
      <c r="V1287">
        <v>1</v>
      </c>
      <c r="W1287">
        <v>0.93784580414821017</v>
      </c>
      <c r="X1287">
        <v>0</v>
      </c>
      <c r="Y1287" t="b">
        <v>0</v>
      </c>
      <c r="Z1287" t="b">
        <v>1</v>
      </c>
      <c r="AA1287" s="1" t="s">
        <v>66</v>
      </c>
      <c r="AB1287" s="1" t="s">
        <v>66</v>
      </c>
      <c r="AC1287" s="1" t="s">
        <v>42</v>
      </c>
      <c r="AD1287" t="s">
        <v>850</v>
      </c>
    </row>
    <row r="1288" spans="1:30" x14ac:dyDescent="0.25">
      <c r="A1288">
        <v>20</v>
      </c>
      <c r="B1288" s="1" t="s">
        <v>316</v>
      </c>
      <c r="C1288" s="1" t="s">
        <v>317</v>
      </c>
      <c r="D1288" s="1" t="s">
        <v>44</v>
      </c>
      <c r="E1288" s="1" t="s">
        <v>32</v>
      </c>
      <c r="F1288" s="1" t="s">
        <v>32</v>
      </c>
      <c r="G1288" s="1" t="s">
        <v>572</v>
      </c>
      <c r="H1288" s="1" t="s">
        <v>573</v>
      </c>
      <c r="I1288" s="1" t="s">
        <v>91</v>
      </c>
      <c r="J1288" s="1" t="s">
        <v>92</v>
      </c>
      <c r="K1288">
        <v>120</v>
      </c>
      <c r="L1288" s="1" t="s">
        <v>574</v>
      </c>
      <c r="M1288" s="1" t="s">
        <v>38</v>
      </c>
      <c r="N1288" t="s">
        <v>39</v>
      </c>
      <c r="O1288" t="s">
        <v>39</v>
      </c>
      <c r="P1288">
        <v>2500</v>
      </c>
      <c r="Q1288">
        <v>0</v>
      </c>
      <c r="R1288">
        <v>0.85205364624076485</v>
      </c>
      <c r="S1288">
        <v>4630.1341156019125</v>
      </c>
      <c r="T1288" s="1" t="s">
        <v>40</v>
      </c>
      <c r="U1288">
        <v>0</v>
      </c>
      <c r="V1288">
        <v>0</v>
      </c>
      <c r="W1288">
        <v>0.94556003917649756</v>
      </c>
      <c r="X1288">
        <v>4378.069795740982</v>
      </c>
      <c r="Y1288" t="b">
        <v>1</v>
      </c>
      <c r="Z1288" t="b">
        <v>0</v>
      </c>
      <c r="AA1288" s="1" t="s">
        <v>66</v>
      </c>
      <c r="AB1288" s="1" t="s">
        <v>66</v>
      </c>
      <c r="AC1288" s="1" t="s">
        <v>73</v>
      </c>
      <c r="AD1288" t="s">
        <v>66</v>
      </c>
    </row>
    <row r="1289" spans="1:30" x14ac:dyDescent="0.25">
      <c r="A1289">
        <v>20</v>
      </c>
      <c r="B1289" s="1" t="s">
        <v>316</v>
      </c>
      <c r="C1289" s="1" t="s">
        <v>317</v>
      </c>
      <c r="D1289" s="1" t="s">
        <v>44</v>
      </c>
      <c r="E1289" s="1" t="s">
        <v>32</v>
      </c>
      <c r="F1289" s="1" t="s">
        <v>32</v>
      </c>
      <c r="G1289" s="1" t="s">
        <v>572</v>
      </c>
      <c r="H1289" s="1" t="s">
        <v>573</v>
      </c>
      <c r="I1289" s="1" t="s">
        <v>91</v>
      </c>
      <c r="J1289" s="1" t="s">
        <v>92</v>
      </c>
      <c r="K1289">
        <v>123</v>
      </c>
      <c r="L1289" s="1" t="s">
        <v>575</v>
      </c>
      <c r="M1289" s="1" t="s">
        <v>38</v>
      </c>
      <c r="N1289" t="s">
        <v>39</v>
      </c>
      <c r="O1289" t="s">
        <v>39</v>
      </c>
      <c r="P1289">
        <v>750</v>
      </c>
      <c r="Q1289">
        <v>0</v>
      </c>
      <c r="R1289">
        <v>0.85205364624076485</v>
      </c>
      <c r="S1289">
        <v>1389.0402346805736</v>
      </c>
      <c r="T1289" s="1" t="s">
        <v>40</v>
      </c>
      <c r="U1289">
        <v>0</v>
      </c>
      <c r="V1289">
        <v>0</v>
      </c>
      <c r="W1289">
        <v>0.94556003917649756</v>
      </c>
      <c r="X1289">
        <v>1313.4209387222945</v>
      </c>
      <c r="Y1289" t="b">
        <v>1</v>
      </c>
      <c r="Z1289" t="b">
        <v>0</v>
      </c>
      <c r="AA1289" s="1" t="s">
        <v>66</v>
      </c>
      <c r="AB1289" s="1" t="s">
        <v>66</v>
      </c>
      <c r="AC1289" s="1" t="s">
        <v>73</v>
      </c>
      <c r="AD1289" t="s">
        <v>66</v>
      </c>
    </row>
    <row r="1290" spans="1:30" x14ac:dyDescent="0.25">
      <c r="A1290">
        <v>7</v>
      </c>
      <c r="B1290" s="1" t="s">
        <v>29</v>
      </c>
      <c r="C1290" s="1" t="s">
        <v>43</v>
      </c>
      <c r="D1290" s="1" t="s">
        <v>44</v>
      </c>
      <c r="E1290" s="1" t="s">
        <v>32</v>
      </c>
      <c r="F1290" s="1" t="s">
        <v>32</v>
      </c>
      <c r="G1290" s="1" t="s">
        <v>572</v>
      </c>
      <c r="H1290" s="1" t="s">
        <v>573</v>
      </c>
      <c r="I1290" s="1" t="s">
        <v>91</v>
      </c>
      <c r="J1290" s="1" t="s">
        <v>92</v>
      </c>
      <c r="K1290">
        <v>310</v>
      </c>
      <c r="L1290" s="1" t="s">
        <v>576</v>
      </c>
      <c r="M1290" s="1" t="s">
        <v>38</v>
      </c>
      <c r="N1290" t="s">
        <v>39</v>
      </c>
      <c r="O1290" t="s">
        <v>39</v>
      </c>
      <c r="P1290">
        <v>7500</v>
      </c>
      <c r="Q1290">
        <v>0</v>
      </c>
      <c r="R1290">
        <v>0.60882316575975093</v>
      </c>
      <c r="S1290">
        <v>12066.173743198133</v>
      </c>
      <c r="T1290" s="1" t="s">
        <v>40</v>
      </c>
      <c r="U1290">
        <v>1</v>
      </c>
      <c r="V1290">
        <v>1</v>
      </c>
      <c r="W1290">
        <v>0.93783079843594719</v>
      </c>
      <c r="X1290">
        <v>11316.029355650366</v>
      </c>
      <c r="Y1290" t="b">
        <v>0</v>
      </c>
      <c r="Z1290" t="b">
        <v>0</v>
      </c>
      <c r="AA1290" s="1" t="s">
        <v>41</v>
      </c>
      <c r="AB1290" s="1" t="s">
        <v>44</v>
      </c>
      <c r="AC1290" s="1" t="s">
        <v>42</v>
      </c>
      <c r="AD1290" t="s">
        <v>850</v>
      </c>
    </row>
    <row r="1291" spans="1:30" x14ac:dyDescent="0.25">
      <c r="A1291">
        <v>7</v>
      </c>
      <c r="B1291" s="1" t="s">
        <v>29</v>
      </c>
      <c r="C1291" s="1" t="s">
        <v>43</v>
      </c>
      <c r="D1291" s="1" t="s">
        <v>44</v>
      </c>
      <c r="E1291" s="1" t="s">
        <v>32</v>
      </c>
      <c r="F1291" s="1" t="s">
        <v>32</v>
      </c>
      <c r="G1291" s="1" t="s">
        <v>572</v>
      </c>
      <c r="H1291" s="1" t="s">
        <v>573</v>
      </c>
      <c r="I1291" s="1" t="s">
        <v>91</v>
      </c>
      <c r="J1291" s="1" t="s">
        <v>92</v>
      </c>
      <c r="K1291">
        <v>312</v>
      </c>
      <c r="L1291" s="1" t="s">
        <v>577</v>
      </c>
      <c r="M1291" s="1" t="s">
        <v>38</v>
      </c>
      <c r="N1291" t="s">
        <v>39</v>
      </c>
      <c r="O1291" t="s">
        <v>39</v>
      </c>
      <c r="P1291">
        <v>15000</v>
      </c>
      <c r="Q1291">
        <v>0</v>
      </c>
      <c r="R1291">
        <v>0.60882316575975093</v>
      </c>
      <c r="S1291">
        <v>24132.347486396266</v>
      </c>
      <c r="T1291" s="1" t="s">
        <v>40</v>
      </c>
      <c r="U1291">
        <v>1</v>
      </c>
      <c r="V1291">
        <v>1</v>
      </c>
      <c r="W1291">
        <v>0.93783079843594719</v>
      </c>
      <c r="X1291">
        <v>22632.058711300731</v>
      </c>
      <c r="Y1291" t="b">
        <v>0</v>
      </c>
      <c r="Z1291" t="b">
        <v>0</v>
      </c>
      <c r="AA1291" s="1" t="s">
        <v>41</v>
      </c>
      <c r="AB1291" s="1" t="s">
        <v>44</v>
      </c>
      <c r="AC1291" s="1" t="s">
        <v>42</v>
      </c>
      <c r="AD1291" t="s">
        <v>850</v>
      </c>
    </row>
    <row r="1292" spans="1:30" x14ac:dyDescent="0.25">
      <c r="A1292">
        <v>21</v>
      </c>
      <c r="B1292" s="1" t="s">
        <v>69</v>
      </c>
      <c r="C1292" s="1" t="s">
        <v>176</v>
      </c>
      <c r="D1292" s="1" t="s">
        <v>177</v>
      </c>
      <c r="E1292" s="1" t="s">
        <v>32</v>
      </c>
      <c r="F1292" s="1" t="s">
        <v>32</v>
      </c>
      <c r="G1292" s="1" t="s">
        <v>572</v>
      </c>
      <c r="H1292" s="1" t="s">
        <v>573</v>
      </c>
      <c r="I1292" s="1" t="s">
        <v>91</v>
      </c>
      <c r="J1292" s="1" t="s">
        <v>92</v>
      </c>
      <c r="K1292">
        <v>172</v>
      </c>
      <c r="L1292" s="1" t="s">
        <v>578</v>
      </c>
      <c r="M1292" s="1" t="s">
        <v>38</v>
      </c>
      <c r="N1292" t="s">
        <v>39</v>
      </c>
      <c r="O1292" t="s">
        <v>39</v>
      </c>
      <c r="P1292">
        <v>500</v>
      </c>
      <c r="Q1292">
        <v>0</v>
      </c>
      <c r="R1292">
        <v>0.86483182198212116</v>
      </c>
      <c r="S1292">
        <v>932.41591099106063</v>
      </c>
      <c r="T1292" s="1" t="s">
        <v>40</v>
      </c>
      <c r="U1292">
        <v>0</v>
      </c>
      <c r="V1292">
        <v>0</v>
      </c>
      <c r="W1292">
        <v>0.94482048898013438</v>
      </c>
      <c r="X1292">
        <v>880.96565695543131</v>
      </c>
      <c r="Y1292" t="b">
        <v>0</v>
      </c>
      <c r="Z1292" t="b">
        <v>0</v>
      </c>
      <c r="AA1292" s="1" t="s">
        <v>66</v>
      </c>
      <c r="AB1292" s="1" t="s">
        <v>66</v>
      </c>
      <c r="AC1292" s="1" t="s">
        <v>73</v>
      </c>
      <c r="AD1292" t="s">
        <v>66</v>
      </c>
    </row>
    <row r="1293" spans="1:30" x14ac:dyDescent="0.25">
      <c r="A1293">
        <v>21</v>
      </c>
      <c r="B1293" s="1" t="s">
        <v>69</v>
      </c>
      <c r="C1293" s="1" t="s">
        <v>135</v>
      </c>
      <c r="D1293" s="1" t="s">
        <v>105</v>
      </c>
      <c r="E1293" s="1" t="s">
        <v>32</v>
      </c>
      <c r="F1293" s="1" t="s">
        <v>32</v>
      </c>
      <c r="G1293" s="1" t="s">
        <v>572</v>
      </c>
      <c r="H1293" s="1" t="s">
        <v>573</v>
      </c>
      <c r="I1293" s="1" t="s">
        <v>91</v>
      </c>
      <c r="J1293" s="1" t="s">
        <v>92</v>
      </c>
      <c r="K1293">
        <v>172</v>
      </c>
      <c r="L1293" s="1" t="s">
        <v>578</v>
      </c>
      <c r="M1293" s="1" t="s">
        <v>38</v>
      </c>
      <c r="N1293" t="s">
        <v>39</v>
      </c>
      <c r="O1293" t="s">
        <v>39</v>
      </c>
      <c r="P1293">
        <v>4500</v>
      </c>
      <c r="Q1293">
        <v>0</v>
      </c>
      <c r="R1293">
        <v>0.85389854395110565</v>
      </c>
      <c r="S1293">
        <v>8342.5434477799754</v>
      </c>
      <c r="T1293" s="1" t="s">
        <v>40</v>
      </c>
      <c r="U1293">
        <v>0</v>
      </c>
      <c r="V1293">
        <v>0</v>
      </c>
      <c r="W1293">
        <v>0.94570085343520061</v>
      </c>
      <c r="X1293">
        <v>7889.5504583857637</v>
      </c>
      <c r="Y1293" t="b">
        <v>0</v>
      </c>
      <c r="Z1293" t="b">
        <v>0</v>
      </c>
      <c r="AA1293" s="1" t="s">
        <v>66</v>
      </c>
      <c r="AB1293" s="1" t="s">
        <v>66</v>
      </c>
      <c r="AC1293" s="1" t="s">
        <v>73</v>
      </c>
      <c r="AD1293" t="s">
        <v>66</v>
      </c>
    </row>
    <row r="1294" spans="1:30" x14ac:dyDescent="0.25">
      <c r="A1294">
        <v>29</v>
      </c>
      <c r="B1294" s="1" t="s">
        <v>348</v>
      </c>
      <c r="C1294" s="1" t="s">
        <v>350</v>
      </c>
      <c r="D1294" s="1" t="s">
        <v>329</v>
      </c>
      <c r="E1294" s="1" t="s">
        <v>32</v>
      </c>
      <c r="F1294" s="1" t="s">
        <v>32</v>
      </c>
      <c r="G1294" s="1" t="s">
        <v>572</v>
      </c>
      <c r="H1294" s="1" t="s">
        <v>573</v>
      </c>
      <c r="I1294" s="1" t="s">
        <v>91</v>
      </c>
      <c r="J1294" s="1" t="s">
        <v>92</v>
      </c>
      <c r="K1294">
        <v>126</v>
      </c>
      <c r="L1294" s="1" t="s">
        <v>579</v>
      </c>
      <c r="M1294" s="1" t="s">
        <v>38</v>
      </c>
      <c r="N1294" t="s">
        <v>39</v>
      </c>
      <c r="O1294" t="s">
        <v>39</v>
      </c>
      <c r="P1294">
        <v>1500</v>
      </c>
      <c r="Q1294">
        <v>0</v>
      </c>
      <c r="R1294">
        <v>0.97562825688073396</v>
      </c>
      <c r="S1294">
        <v>2963.442385321101</v>
      </c>
      <c r="T1294" s="1" t="s">
        <v>40</v>
      </c>
      <c r="U1294">
        <v>0</v>
      </c>
      <c r="V1294">
        <v>0</v>
      </c>
      <c r="W1294">
        <v>0.9442750716204642</v>
      </c>
      <c r="X1294">
        <v>2798.3047706422021</v>
      </c>
      <c r="Y1294" t="b">
        <v>0</v>
      </c>
      <c r="Z1294" t="b">
        <v>0</v>
      </c>
      <c r="AA1294" s="1" t="s">
        <v>66</v>
      </c>
      <c r="AB1294" s="1" t="s">
        <v>66</v>
      </c>
      <c r="AC1294" s="1" t="s">
        <v>73</v>
      </c>
      <c r="AD1294" t="s">
        <v>66</v>
      </c>
    </row>
    <row r="1295" spans="1:30" x14ac:dyDescent="0.25">
      <c r="A1295">
        <v>39</v>
      </c>
      <c r="B1295" s="1" t="s">
        <v>151</v>
      </c>
      <c r="C1295" s="1" t="s">
        <v>395</v>
      </c>
      <c r="D1295" s="1" t="s">
        <v>105</v>
      </c>
      <c r="E1295" s="1" t="s">
        <v>32</v>
      </c>
      <c r="F1295" s="1" t="s">
        <v>32</v>
      </c>
      <c r="G1295" s="1" t="s">
        <v>572</v>
      </c>
      <c r="H1295" s="1" t="s">
        <v>573</v>
      </c>
      <c r="I1295" s="1" t="s">
        <v>91</v>
      </c>
      <c r="J1295" s="1" t="s">
        <v>92</v>
      </c>
      <c r="K1295">
        <v>126</v>
      </c>
      <c r="L1295" s="1" t="s">
        <v>579</v>
      </c>
      <c r="M1295" s="1" t="s">
        <v>38</v>
      </c>
      <c r="N1295" t="s">
        <v>39</v>
      </c>
      <c r="O1295" t="s">
        <v>39</v>
      </c>
      <c r="P1295">
        <v>4250</v>
      </c>
      <c r="Q1295">
        <v>0</v>
      </c>
      <c r="R1295">
        <v>0.67533051677884692</v>
      </c>
      <c r="S1295">
        <v>7120.1546963101</v>
      </c>
      <c r="T1295" s="1" t="s">
        <v>40</v>
      </c>
      <c r="U1295">
        <v>0</v>
      </c>
      <c r="V1295">
        <v>0</v>
      </c>
      <c r="W1295">
        <v>0.93959210286601913</v>
      </c>
      <c r="X1295">
        <v>6690.041123837369</v>
      </c>
      <c r="Y1295" t="b">
        <v>1</v>
      </c>
      <c r="Z1295" t="b">
        <v>0</v>
      </c>
      <c r="AA1295" s="1" t="s">
        <v>66</v>
      </c>
      <c r="AB1295" s="1" t="s">
        <v>66</v>
      </c>
      <c r="AC1295" s="1" t="s">
        <v>73</v>
      </c>
      <c r="AD1295" t="s">
        <v>66</v>
      </c>
    </row>
    <row r="1296" spans="1:30" x14ac:dyDescent="0.25">
      <c r="A1296">
        <v>11</v>
      </c>
      <c r="B1296" s="1" t="s">
        <v>58</v>
      </c>
      <c r="C1296" s="1" t="s">
        <v>252</v>
      </c>
      <c r="D1296" s="1" t="s">
        <v>253</v>
      </c>
      <c r="E1296" s="1" t="s">
        <v>32</v>
      </c>
      <c r="F1296" s="1" t="s">
        <v>32</v>
      </c>
      <c r="G1296" s="1" t="s">
        <v>572</v>
      </c>
      <c r="H1296" s="1" t="s">
        <v>573</v>
      </c>
      <c r="I1296" s="1" t="s">
        <v>91</v>
      </c>
      <c r="J1296" s="1" t="s">
        <v>92</v>
      </c>
      <c r="K1296">
        <v>68</v>
      </c>
      <c r="L1296" s="1" t="s">
        <v>580</v>
      </c>
      <c r="M1296" s="1" t="s">
        <v>38</v>
      </c>
      <c r="N1296" t="s">
        <v>39</v>
      </c>
      <c r="O1296" t="s">
        <v>39</v>
      </c>
      <c r="P1296">
        <v>2750</v>
      </c>
      <c r="Q1296">
        <v>0</v>
      </c>
      <c r="R1296">
        <v>0.61104665055107144</v>
      </c>
      <c r="S1296">
        <v>4430.3782890154462</v>
      </c>
      <c r="T1296" s="1" t="s">
        <v>40</v>
      </c>
      <c r="U1296">
        <v>1</v>
      </c>
      <c r="V1296">
        <v>1</v>
      </c>
      <c r="W1296">
        <v>0.93743771683108224</v>
      </c>
      <c r="X1296">
        <v>4153.2037079526363</v>
      </c>
      <c r="Y1296" t="b">
        <v>0</v>
      </c>
      <c r="Z1296" t="b">
        <v>0</v>
      </c>
      <c r="AA1296" s="1" t="s">
        <v>62</v>
      </c>
      <c r="AB1296" s="1" t="s">
        <v>55</v>
      </c>
      <c r="AC1296" s="1" t="s">
        <v>42</v>
      </c>
      <c r="AD1296" t="s">
        <v>850</v>
      </c>
    </row>
    <row r="1297" spans="1:30" x14ac:dyDescent="0.25">
      <c r="A1297">
        <v>36</v>
      </c>
      <c r="B1297" s="1" t="s">
        <v>128</v>
      </c>
      <c r="C1297" s="1" t="s">
        <v>129</v>
      </c>
      <c r="D1297" s="1" t="s">
        <v>130</v>
      </c>
      <c r="E1297" s="1" t="s">
        <v>32</v>
      </c>
      <c r="F1297" s="1" t="s">
        <v>32</v>
      </c>
      <c r="G1297" s="1" t="s">
        <v>572</v>
      </c>
      <c r="H1297" s="1" t="s">
        <v>573</v>
      </c>
      <c r="I1297" s="1" t="s">
        <v>160</v>
      </c>
      <c r="J1297" s="1" t="s">
        <v>161</v>
      </c>
      <c r="K1297">
        <v>228</v>
      </c>
      <c r="L1297" s="1" t="s">
        <v>581</v>
      </c>
      <c r="M1297" s="1" t="s">
        <v>38</v>
      </c>
      <c r="N1297" t="s">
        <v>39</v>
      </c>
      <c r="O1297" t="s">
        <v>39</v>
      </c>
      <c r="P1297">
        <v>25000</v>
      </c>
      <c r="Q1297">
        <v>0</v>
      </c>
      <c r="R1297">
        <v>0.62779656211235157</v>
      </c>
      <c r="S1297">
        <v>40694.914052808788</v>
      </c>
      <c r="T1297" s="1" t="s">
        <v>40</v>
      </c>
      <c r="U1297">
        <v>0</v>
      </c>
      <c r="V1297">
        <v>0</v>
      </c>
      <c r="W1297">
        <v>0.93468076749227269</v>
      </c>
      <c r="X1297">
        <v>38036.753499911392</v>
      </c>
      <c r="Y1297" t="b">
        <v>0</v>
      </c>
      <c r="Z1297" t="b">
        <v>0</v>
      </c>
      <c r="AA1297" s="1" t="s">
        <v>66</v>
      </c>
      <c r="AB1297" s="1" t="s">
        <v>66</v>
      </c>
      <c r="AC1297" s="1" t="s">
        <v>73</v>
      </c>
      <c r="AD1297" t="s">
        <v>66</v>
      </c>
    </row>
    <row r="1298" spans="1:30" x14ac:dyDescent="0.25">
      <c r="A1298">
        <v>7</v>
      </c>
      <c r="B1298" s="1" t="s">
        <v>29</v>
      </c>
      <c r="C1298" s="1" t="s">
        <v>43</v>
      </c>
      <c r="D1298" s="1" t="s">
        <v>44</v>
      </c>
      <c r="E1298" s="1" t="s">
        <v>32</v>
      </c>
      <c r="F1298" s="1" t="s">
        <v>32</v>
      </c>
      <c r="G1298" s="1" t="s">
        <v>572</v>
      </c>
      <c r="H1298" s="1" t="s">
        <v>573</v>
      </c>
      <c r="I1298" s="1" t="s">
        <v>91</v>
      </c>
      <c r="J1298" s="1" t="s">
        <v>92</v>
      </c>
      <c r="K1298">
        <v>311</v>
      </c>
      <c r="L1298" s="1" t="s">
        <v>582</v>
      </c>
      <c r="M1298" s="1" t="s">
        <v>38</v>
      </c>
      <c r="N1298" t="s">
        <v>39</v>
      </c>
      <c r="O1298" t="s">
        <v>39</v>
      </c>
      <c r="P1298">
        <v>10000</v>
      </c>
      <c r="Q1298">
        <v>0</v>
      </c>
      <c r="R1298">
        <v>0.60882316575975093</v>
      </c>
      <c r="S1298">
        <v>16088.231657597509</v>
      </c>
      <c r="T1298" s="1" t="s">
        <v>40</v>
      </c>
      <c r="U1298">
        <v>1</v>
      </c>
      <c r="V1298">
        <v>1</v>
      </c>
      <c r="W1298">
        <v>0.93783079843594719</v>
      </c>
      <c r="X1298">
        <v>15088.039140867155</v>
      </c>
      <c r="Y1298" t="b">
        <v>0</v>
      </c>
      <c r="Z1298" t="b">
        <v>0</v>
      </c>
      <c r="AA1298" s="1" t="s">
        <v>41</v>
      </c>
      <c r="AB1298" s="1" t="s">
        <v>44</v>
      </c>
      <c r="AC1298" s="1" t="s">
        <v>42</v>
      </c>
      <c r="AD1298" t="s">
        <v>850</v>
      </c>
    </row>
    <row r="1299" spans="1:30" x14ac:dyDescent="0.25">
      <c r="A1299">
        <v>11</v>
      </c>
      <c r="B1299" s="1" t="s">
        <v>58</v>
      </c>
      <c r="C1299" s="1" t="s">
        <v>266</v>
      </c>
      <c r="D1299" s="1" t="s">
        <v>267</v>
      </c>
      <c r="E1299" s="1" t="s">
        <v>32</v>
      </c>
      <c r="F1299" s="1" t="s">
        <v>32</v>
      </c>
      <c r="G1299" s="1" t="s">
        <v>572</v>
      </c>
      <c r="H1299" s="1" t="s">
        <v>573</v>
      </c>
      <c r="I1299" s="1" t="s">
        <v>91</v>
      </c>
      <c r="J1299" s="1" t="s">
        <v>92</v>
      </c>
      <c r="K1299">
        <v>70</v>
      </c>
      <c r="L1299" s="1" t="s">
        <v>583</v>
      </c>
      <c r="M1299" s="1" t="s">
        <v>38</v>
      </c>
      <c r="N1299" t="s">
        <v>39</v>
      </c>
      <c r="O1299" t="s">
        <v>39</v>
      </c>
      <c r="P1299">
        <v>900</v>
      </c>
      <c r="Q1299">
        <v>0</v>
      </c>
      <c r="R1299">
        <v>0.61351805236564083</v>
      </c>
      <c r="S1299">
        <v>1452.1662471290767</v>
      </c>
      <c r="T1299" s="1" t="s">
        <v>40</v>
      </c>
      <c r="U1299">
        <v>1</v>
      </c>
      <c r="V1299">
        <v>1</v>
      </c>
      <c r="W1299">
        <v>0.93736884466699133</v>
      </c>
      <c r="X1299">
        <v>1361.2153973357833</v>
      </c>
      <c r="Y1299" t="b">
        <v>0</v>
      </c>
      <c r="Z1299" t="b">
        <v>0</v>
      </c>
      <c r="AA1299" s="1" t="s">
        <v>62</v>
      </c>
      <c r="AB1299" s="1" t="s">
        <v>55</v>
      </c>
      <c r="AC1299" s="1" t="s">
        <v>42</v>
      </c>
      <c r="AD1299" t="s">
        <v>850</v>
      </c>
    </row>
    <row r="1300" spans="1:30" x14ac:dyDescent="0.25">
      <c r="A1300">
        <v>2</v>
      </c>
      <c r="B1300" s="1" t="s">
        <v>86</v>
      </c>
      <c r="C1300" s="1" t="s">
        <v>87</v>
      </c>
      <c r="D1300" s="1" t="s">
        <v>88</v>
      </c>
      <c r="E1300" s="1" t="s">
        <v>32</v>
      </c>
      <c r="F1300" s="1" t="s">
        <v>32</v>
      </c>
      <c r="G1300" s="1" t="s">
        <v>572</v>
      </c>
      <c r="H1300" s="1" t="s">
        <v>573</v>
      </c>
      <c r="I1300" s="1" t="s">
        <v>91</v>
      </c>
      <c r="J1300" s="1" t="s">
        <v>92</v>
      </c>
      <c r="K1300">
        <v>241</v>
      </c>
      <c r="L1300" s="1" t="s">
        <v>584</v>
      </c>
      <c r="M1300" s="1" t="s">
        <v>38</v>
      </c>
      <c r="N1300" t="s">
        <v>39</v>
      </c>
      <c r="O1300" t="s">
        <v>39</v>
      </c>
      <c r="P1300">
        <v>100000</v>
      </c>
      <c r="Q1300">
        <v>0</v>
      </c>
      <c r="R1300">
        <v>0.61115857163181109</v>
      </c>
      <c r="S1300">
        <v>161115.85716318112</v>
      </c>
      <c r="T1300" s="1" t="s">
        <v>40</v>
      </c>
      <c r="U1300">
        <v>0</v>
      </c>
      <c r="V1300">
        <v>1</v>
      </c>
      <c r="W1300">
        <v>0.9373059220931953</v>
      </c>
      <c r="X1300">
        <v>151014.84706217103</v>
      </c>
      <c r="Y1300" t="b">
        <v>0</v>
      </c>
      <c r="Z1300" t="b">
        <v>0</v>
      </c>
      <c r="AA1300" s="1" t="s">
        <v>66</v>
      </c>
      <c r="AB1300" s="1" t="s">
        <v>66</v>
      </c>
      <c r="AC1300" s="1" t="s">
        <v>42</v>
      </c>
      <c r="AD1300" t="s">
        <v>66</v>
      </c>
    </row>
    <row r="1301" spans="1:30" x14ac:dyDescent="0.25">
      <c r="A1301">
        <v>20</v>
      </c>
      <c r="B1301" s="1" t="s">
        <v>316</v>
      </c>
      <c r="C1301" s="1" t="s">
        <v>319</v>
      </c>
      <c r="D1301" s="1" t="s">
        <v>105</v>
      </c>
      <c r="E1301" s="1" t="s">
        <v>32</v>
      </c>
      <c r="F1301" s="1" t="s">
        <v>32</v>
      </c>
      <c r="G1301" s="1" t="s">
        <v>572</v>
      </c>
      <c r="H1301" s="1" t="s">
        <v>573</v>
      </c>
      <c r="I1301" s="1" t="s">
        <v>160</v>
      </c>
      <c r="J1301" s="1" t="s">
        <v>161</v>
      </c>
      <c r="K1301">
        <v>117</v>
      </c>
      <c r="L1301" s="1" t="s">
        <v>585</v>
      </c>
      <c r="M1301" s="1" t="s">
        <v>38</v>
      </c>
      <c r="N1301" t="s">
        <v>39</v>
      </c>
      <c r="O1301" t="s">
        <v>39</v>
      </c>
      <c r="P1301">
        <v>3500</v>
      </c>
      <c r="Q1301">
        <v>0</v>
      </c>
      <c r="R1301">
        <v>0.85420873979310619</v>
      </c>
      <c r="S1301">
        <v>6489.7305892758714</v>
      </c>
      <c r="T1301" s="1" t="s">
        <v>40</v>
      </c>
      <c r="U1301">
        <v>0</v>
      </c>
      <c r="V1301">
        <v>0</v>
      </c>
      <c r="W1301">
        <v>0.94538491392226898</v>
      </c>
      <c r="X1301">
        <v>6135.2933945212853</v>
      </c>
      <c r="Y1301" t="b">
        <v>0</v>
      </c>
      <c r="Z1301" t="b">
        <v>0</v>
      </c>
      <c r="AA1301" s="1" t="s">
        <v>66</v>
      </c>
      <c r="AB1301" s="1" t="s">
        <v>66</v>
      </c>
      <c r="AC1301" s="1" t="s">
        <v>73</v>
      </c>
      <c r="AD1301" t="s">
        <v>66</v>
      </c>
    </row>
    <row r="1302" spans="1:30" x14ac:dyDescent="0.25">
      <c r="A1302">
        <v>21</v>
      </c>
      <c r="B1302" s="1" t="s">
        <v>69</v>
      </c>
      <c r="C1302" s="1" t="s">
        <v>70</v>
      </c>
      <c r="D1302" s="1" t="s">
        <v>71</v>
      </c>
      <c r="E1302" s="1" t="s">
        <v>32</v>
      </c>
      <c r="F1302" s="1" t="s">
        <v>32</v>
      </c>
      <c r="G1302" s="1" t="s">
        <v>572</v>
      </c>
      <c r="H1302" s="1" t="s">
        <v>573</v>
      </c>
      <c r="I1302" s="1" t="s">
        <v>160</v>
      </c>
      <c r="J1302" s="1" t="s">
        <v>161</v>
      </c>
      <c r="K1302">
        <v>117</v>
      </c>
      <c r="L1302" s="1" t="s">
        <v>585</v>
      </c>
      <c r="M1302" s="1" t="s">
        <v>38</v>
      </c>
      <c r="N1302" t="s">
        <v>39</v>
      </c>
      <c r="O1302" t="s">
        <v>39</v>
      </c>
      <c r="P1302">
        <v>21000</v>
      </c>
      <c r="Q1302">
        <v>0</v>
      </c>
      <c r="R1302">
        <v>0.8551278476091746</v>
      </c>
      <c r="S1302">
        <v>38957.684799792667</v>
      </c>
      <c r="T1302" s="1" t="s">
        <v>40</v>
      </c>
      <c r="U1302">
        <v>0</v>
      </c>
      <c r="V1302">
        <v>0</v>
      </c>
      <c r="W1302">
        <v>0.94551558933104707</v>
      </c>
      <c r="X1302">
        <v>36835.098302449136</v>
      </c>
      <c r="Y1302" t="b">
        <v>0</v>
      </c>
      <c r="Z1302" t="b">
        <v>0</v>
      </c>
      <c r="AA1302" s="1" t="s">
        <v>66</v>
      </c>
      <c r="AB1302" s="1" t="s">
        <v>66</v>
      </c>
      <c r="AC1302" s="1" t="s">
        <v>73</v>
      </c>
      <c r="AD1302" t="s">
        <v>66</v>
      </c>
    </row>
    <row r="1303" spans="1:30" x14ac:dyDescent="0.25">
      <c r="A1303">
        <v>21</v>
      </c>
      <c r="B1303" s="1" t="s">
        <v>69</v>
      </c>
      <c r="C1303" s="1" t="s">
        <v>176</v>
      </c>
      <c r="D1303" s="1" t="s">
        <v>177</v>
      </c>
      <c r="E1303" s="1" t="s">
        <v>32</v>
      </c>
      <c r="F1303" s="1" t="s">
        <v>32</v>
      </c>
      <c r="G1303" s="1" t="s">
        <v>572</v>
      </c>
      <c r="H1303" s="1" t="s">
        <v>573</v>
      </c>
      <c r="I1303" s="1" t="s">
        <v>160</v>
      </c>
      <c r="J1303" s="1" t="s">
        <v>161</v>
      </c>
      <c r="K1303">
        <v>117</v>
      </c>
      <c r="L1303" s="1" t="s">
        <v>585</v>
      </c>
      <c r="M1303" s="1" t="s">
        <v>38</v>
      </c>
      <c r="N1303" t="s">
        <v>39</v>
      </c>
      <c r="O1303" t="s">
        <v>39</v>
      </c>
      <c r="P1303">
        <v>3500</v>
      </c>
      <c r="Q1303">
        <v>0</v>
      </c>
      <c r="R1303">
        <v>0.86483182198212116</v>
      </c>
      <c r="S1303">
        <v>6526.9113769374244</v>
      </c>
      <c r="T1303" s="1" t="s">
        <v>40</v>
      </c>
      <c r="U1303">
        <v>0</v>
      </c>
      <c r="V1303">
        <v>0</v>
      </c>
      <c r="W1303">
        <v>0.94482048898013438</v>
      </c>
      <c r="X1303">
        <v>6166.7595986880197</v>
      </c>
      <c r="Y1303" t="b">
        <v>0</v>
      </c>
      <c r="Z1303" t="b">
        <v>0</v>
      </c>
      <c r="AA1303" s="1" t="s">
        <v>66</v>
      </c>
      <c r="AB1303" s="1" t="s">
        <v>66</v>
      </c>
      <c r="AC1303" s="1" t="s">
        <v>73</v>
      </c>
      <c r="AD1303" t="s">
        <v>66</v>
      </c>
    </row>
    <row r="1304" spans="1:30" x14ac:dyDescent="0.25">
      <c r="A1304">
        <v>21</v>
      </c>
      <c r="B1304" s="1" t="s">
        <v>69</v>
      </c>
      <c r="C1304" s="1" t="s">
        <v>135</v>
      </c>
      <c r="D1304" s="1" t="s">
        <v>105</v>
      </c>
      <c r="E1304" s="1" t="s">
        <v>32</v>
      </c>
      <c r="F1304" s="1" t="s">
        <v>32</v>
      </c>
      <c r="G1304" s="1" t="s">
        <v>572</v>
      </c>
      <c r="H1304" s="1" t="s">
        <v>573</v>
      </c>
      <c r="I1304" s="1" t="s">
        <v>160</v>
      </c>
      <c r="J1304" s="1" t="s">
        <v>161</v>
      </c>
      <c r="K1304">
        <v>117</v>
      </c>
      <c r="L1304" s="1" t="s">
        <v>585</v>
      </c>
      <c r="M1304" s="1" t="s">
        <v>38</v>
      </c>
      <c r="N1304" t="s">
        <v>39</v>
      </c>
      <c r="O1304" t="s">
        <v>39</v>
      </c>
      <c r="P1304">
        <v>3250</v>
      </c>
      <c r="Q1304">
        <v>0</v>
      </c>
      <c r="R1304">
        <v>0.85389854395110565</v>
      </c>
      <c r="S1304">
        <v>6025.1702678410929</v>
      </c>
      <c r="T1304" s="1" t="s">
        <v>40</v>
      </c>
      <c r="U1304">
        <v>0</v>
      </c>
      <c r="V1304">
        <v>0</v>
      </c>
      <c r="W1304">
        <v>0.94570085343520061</v>
      </c>
      <c r="X1304">
        <v>5698.0086643897175</v>
      </c>
      <c r="Y1304" t="b">
        <v>0</v>
      </c>
      <c r="Z1304" t="b">
        <v>0</v>
      </c>
      <c r="AA1304" s="1" t="s">
        <v>66</v>
      </c>
      <c r="AB1304" s="1" t="s">
        <v>66</v>
      </c>
      <c r="AC1304" s="1" t="s">
        <v>73</v>
      </c>
      <c r="AD1304" t="s">
        <v>66</v>
      </c>
    </row>
    <row r="1305" spans="1:30" x14ac:dyDescent="0.25">
      <c r="A1305">
        <v>22</v>
      </c>
      <c r="B1305" s="1" t="s">
        <v>136</v>
      </c>
      <c r="C1305" s="1" t="s">
        <v>137</v>
      </c>
      <c r="D1305" s="1" t="s">
        <v>105</v>
      </c>
      <c r="E1305" s="1" t="s">
        <v>32</v>
      </c>
      <c r="F1305" s="1" t="s">
        <v>32</v>
      </c>
      <c r="G1305" s="1" t="s">
        <v>572</v>
      </c>
      <c r="H1305" s="1" t="s">
        <v>573</v>
      </c>
      <c r="I1305" s="1" t="s">
        <v>160</v>
      </c>
      <c r="J1305" s="1" t="s">
        <v>161</v>
      </c>
      <c r="K1305">
        <v>117</v>
      </c>
      <c r="L1305" s="1" t="s">
        <v>585</v>
      </c>
      <c r="M1305" s="1" t="s">
        <v>38</v>
      </c>
      <c r="N1305" t="s">
        <v>39</v>
      </c>
      <c r="O1305" t="s">
        <v>39</v>
      </c>
      <c r="P1305">
        <v>3000</v>
      </c>
      <c r="Q1305">
        <v>0</v>
      </c>
      <c r="R1305">
        <v>0.85124977011494252</v>
      </c>
      <c r="S1305">
        <v>5553.7493103448278</v>
      </c>
      <c r="T1305" s="1" t="s">
        <v>40</v>
      </c>
      <c r="U1305">
        <v>0</v>
      </c>
      <c r="V1305">
        <v>0</v>
      </c>
      <c r="W1305">
        <v>0.94598243758658718</v>
      </c>
      <c r="X1305">
        <v>5253.7493103448278</v>
      </c>
      <c r="Y1305" t="b">
        <v>0</v>
      </c>
      <c r="Z1305" t="b">
        <v>0</v>
      </c>
      <c r="AA1305" s="1" t="s">
        <v>66</v>
      </c>
      <c r="AB1305" s="1" t="s">
        <v>66</v>
      </c>
      <c r="AC1305" s="1" t="s">
        <v>73</v>
      </c>
      <c r="AD1305" t="s">
        <v>66</v>
      </c>
    </row>
    <row r="1306" spans="1:30" x14ac:dyDescent="0.25">
      <c r="A1306">
        <v>23</v>
      </c>
      <c r="B1306" s="1" t="s">
        <v>178</v>
      </c>
      <c r="C1306" s="1" t="s">
        <v>179</v>
      </c>
      <c r="D1306" s="1" t="s">
        <v>180</v>
      </c>
      <c r="E1306" s="1" t="s">
        <v>32</v>
      </c>
      <c r="F1306" s="1" t="s">
        <v>32</v>
      </c>
      <c r="G1306" s="1" t="s">
        <v>572</v>
      </c>
      <c r="H1306" s="1" t="s">
        <v>573</v>
      </c>
      <c r="I1306" s="1" t="s">
        <v>160</v>
      </c>
      <c r="J1306" s="1" t="s">
        <v>161</v>
      </c>
      <c r="K1306">
        <v>117</v>
      </c>
      <c r="L1306" s="1" t="s">
        <v>585</v>
      </c>
      <c r="M1306" s="1" t="s">
        <v>38</v>
      </c>
      <c r="N1306" t="s">
        <v>39</v>
      </c>
      <c r="O1306" t="s">
        <v>39</v>
      </c>
      <c r="P1306">
        <v>15000</v>
      </c>
      <c r="Q1306">
        <v>0</v>
      </c>
      <c r="R1306">
        <v>0.87723044776119408</v>
      </c>
      <c r="S1306">
        <v>28158.45671641791</v>
      </c>
      <c r="T1306" s="1" t="s">
        <v>40</v>
      </c>
      <c r="U1306">
        <v>0</v>
      </c>
      <c r="V1306">
        <v>0</v>
      </c>
      <c r="W1306">
        <v>0.94434481282524496</v>
      </c>
      <c r="X1306">
        <v>26591.292537313431</v>
      </c>
      <c r="Y1306" t="b">
        <v>0</v>
      </c>
      <c r="Z1306" t="b">
        <v>0</v>
      </c>
      <c r="AA1306" s="1" t="s">
        <v>66</v>
      </c>
      <c r="AB1306" s="1" t="s">
        <v>66</v>
      </c>
      <c r="AC1306" s="1" t="s">
        <v>73</v>
      </c>
      <c r="AD1306" t="s">
        <v>66</v>
      </c>
    </row>
    <row r="1307" spans="1:30" x14ac:dyDescent="0.25">
      <c r="A1307">
        <v>23</v>
      </c>
      <c r="B1307" s="1" t="s">
        <v>178</v>
      </c>
      <c r="C1307" s="1" t="s">
        <v>330</v>
      </c>
      <c r="D1307" s="1" t="s">
        <v>105</v>
      </c>
      <c r="E1307" s="1" t="s">
        <v>32</v>
      </c>
      <c r="F1307" s="1" t="s">
        <v>32</v>
      </c>
      <c r="G1307" s="1" t="s">
        <v>572</v>
      </c>
      <c r="H1307" s="1" t="s">
        <v>573</v>
      </c>
      <c r="I1307" s="1" t="s">
        <v>160</v>
      </c>
      <c r="J1307" s="1" t="s">
        <v>161</v>
      </c>
      <c r="K1307">
        <v>117</v>
      </c>
      <c r="L1307" s="1" t="s">
        <v>585</v>
      </c>
      <c r="M1307" s="1" t="s">
        <v>38</v>
      </c>
      <c r="N1307" t="s">
        <v>39</v>
      </c>
      <c r="O1307" t="s">
        <v>39</v>
      </c>
      <c r="P1307">
        <v>750</v>
      </c>
      <c r="Q1307">
        <v>0</v>
      </c>
      <c r="R1307">
        <v>0.85517256346179138</v>
      </c>
      <c r="S1307">
        <v>1391.3794225963436</v>
      </c>
      <c r="T1307" s="1" t="s">
        <v>40</v>
      </c>
      <c r="U1307">
        <v>0</v>
      </c>
      <c r="V1307">
        <v>0</v>
      </c>
      <c r="W1307">
        <v>0.94540895322943974</v>
      </c>
      <c r="X1307">
        <v>1315.4225634617915</v>
      </c>
      <c r="Y1307" t="b">
        <v>0</v>
      </c>
      <c r="Z1307" t="b">
        <v>0</v>
      </c>
      <c r="AA1307" s="1" t="s">
        <v>66</v>
      </c>
      <c r="AB1307" s="1" t="s">
        <v>66</v>
      </c>
      <c r="AC1307" s="1" t="s">
        <v>73</v>
      </c>
      <c r="AD1307" t="s">
        <v>66</v>
      </c>
    </row>
    <row r="1308" spans="1:30" x14ac:dyDescent="0.25">
      <c r="A1308">
        <v>30</v>
      </c>
      <c r="B1308" s="1" t="s">
        <v>356</v>
      </c>
      <c r="C1308" s="1" t="s">
        <v>358</v>
      </c>
      <c r="D1308" s="1" t="s">
        <v>359</v>
      </c>
      <c r="E1308" s="1" t="s">
        <v>32</v>
      </c>
      <c r="F1308" s="1" t="s">
        <v>32</v>
      </c>
      <c r="G1308" s="1" t="s">
        <v>572</v>
      </c>
      <c r="H1308" s="1" t="s">
        <v>573</v>
      </c>
      <c r="I1308" s="1" t="s">
        <v>160</v>
      </c>
      <c r="J1308" s="1" t="s">
        <v>161</v>
      </c>
      <c r="K1308">
        <v>117</v>
      </c>
      <c r="L1308" s="1" t="s">
        <v>585</v>
      </c>
      <c r="M1308" s="1" t="s">
        <v>38</v>
      </c>
      <c r="N1308" t="s">
        <v>39</v>
      </c>
      <c r="O1308" t="s">
        <v>39</v>
      </c>
      <c r="P1308">
        <v>2300</v>
      </c>
      <c r="Q1308">
        <v>0</v>
      </c>
      <c r="R1308">
        <v>1.6328473684210525</v>
      </c>
      <c r="S1308">
        <v>6055.5489473684211</v>
      </c>
      <c r="T1308" s="1" t="s">
        <v>40</v>
      </c>
      <c r="U1308">
        <v>0</v>
      </c>
      <c r="V1308">
        <v>0</v>
      </c>
      <c r="W1308">
        <v>0.95002408838939634</v>
      </c>
      <c r="X1308">
        <v>5752.9173684210527</v>
      </c>
      <c r="Y1308" t="b">
        <v>0</v>
      </c>
      <c r="Z1308" t="b">
        <v>0</v>
      </c>
      <c r="AA1308" s="1" t="s">
        <v>66</v>
      </c>
      <c r="AB1308" s="1" t="s">
        <v>66</v>
      </c>
      <c r="AC1308" s="1" t="s">
        <v>73</v>
      </c>
      <c r="AD1308" t="s">
        <v>66</v>
      </c>
    </row>
    <row r="1309" spans="1:30" x14ac:dyDescent="0.25">
      <c r="A1309">
        <v>31</v>
      </c>
      <c r="B1309" s="1" t="s">
        <v>361</v>
      </c>
      <c r="C1309" s="1" t="s">
        <v>363</v>
      </c>
      <c r="D1309" s="1" t="s">
        <v>364</v>
      </c>
      <c r="E1309" s="1" t="s">
        <v>32</v>
      </c>
      <c r="F1309" s="1" t="s">
        <v>32</v>
      </c>
      <c r="G1309" s="1" t="s">
        <v>572</v>
      </c>
      <c r="H1309" s="1" t="s">
        <v>573</v>
      </c>
      <c r="I1309" s="1" t="s">
        <v>160</v>
      </c>
      <c r="J1309" s="1" t="s">
        <v>161</v>
      </c>
      <c r="K1309">
        <v>117</v>
      </c>
      <c r="L1309" s="1" t="s">
        <v>585</v>
      </c>
      <c r="M1309" s="1" t="s">
        <v>38</v>
      </c>
      <c r="N1309" t="s">
        <v>39</v>
      </c>
      <c r="O1309" t="s">
        <v>39</v>
      </c>
      <c r="P1309">
        <v>1500</v>
      </c>
      <c r="Q1309">
        <v>0</v>
      </c>
      <c r="R1309">
        <v>0.79719658580413277</v>
      </c>
      <c r="S1309">
        <v>2695.7948787061991</v>
      </c>
      <c r="T1309" s="1" t="s">
        <v>40</v>
      </c>
      <c r="U1309">
        <v>1</v>
      </c>
      <c r="V1309">
        <v>0</v>
      </c>
      <c r="W1309">
        <v>0.9400083928258437</v>
      </c>
      <c r="X1309">
        <v>2534.0698113207545</v>
      </c>
      <c r="Y1309" t="b">
        <v>0</v>
      </c>
      <c r="Z1309" t="b">
        <v>0</v>
      </c>
      <c r="AA1309" s="1" t="s">
        <v>62</v>
      </c>
      <c r="AB1309" s="1" t="s">
        <v>55</v>
      </c>
      <c r="AC1309" s="1" t="s">
        <v>73</v>
      </c>
      <c r="AD1309" t="s">
        <v>850</v>
      </c>
    </row>
    <row r="1310" spans="1:30" x14ac:dyDescent="0.25">
      <c r="A1310">
        <v>32</v>
      </c>
      <c r="B1310" s="1" t="s">
        <v>181</v>
      </c>
      <c r="C1310" s="1" t="s">
        <v>182</v>
      </c>
      <c r="D1310" s="1" t="s">
        <v>183</v>
      </c>
      <c r="E1310" s="1" t="s">
        <v>32</v>
      </c>
      <c r="F1310" s="1" t="s">
        <v>32</v>
      </c>
      <c r="G1310" s="1" t="s">
        <v>572</v>
      </c>
      <c r="H1310" s="1" t="s">
        <v>573</v>
      </c>
      <c r="I1310" s="1" t="s">
        <v>160</v>
      </c>
      <c r="J1310" s="1" t="s">
        <v>161</v>
      </c>
      <c r="K1310">
        <v>117</v>
      </c>
      <c r="L1310" s="1" t="s">
        <v>585</v>
      </c>
      <c r="M1310" s="1" t="s">
        <v>38</v>
      </c>
      <c r="N1310" t="s">
        <v>39</v>
      </c>
      <c r="O1310" t="s">
        <v>39</v>
      </c>
      <c r="P1310">
        <v>9500</v>
      </c>
      <c r="Q1310">
        <v>0</v>
      </c>
      <c r="R1310">
        <v>1.0422144716293598</v>
      </c>
      <c r="S1310">
        <v>19401.037480478921</v>
      </c>
      <c r="T1310" s="1" t="s">
        <v>40</v>
      </c>
      <c r="U1310">
        <v>0</v>
      </c>
      <c r="V1310">
        <v>0</v>
      </c>
      <c r="W1310">
        <v>0.94901982975681953</v>
      </c>
      <c r="X1310">
        <v>18411.969286829779</v>
      </c>
      <c r="Y1310" t="b">
        <v>0</v>
      </c>
      <c r="Z1310" t="b">
        <v>0</v>
      </c>
      <c r="AA1310" s="1" t="s">
        <v>66</v>
      </c>
      <c r="AB1310" s="1" t="s">
        <v>66</v>
      </c>
      <c r="AC1310" s="1" t="s">
        <v>73</v>
      </c>
      <c r="AD1310" t="s">
        <v>66</v>
      </c>
    </row>
    <row r="1311" spans="1:30" x14ac:dyDescent="0.25">
      <c r="A1311">
        <v>33</v>
      </c>
      <c r="B1311" s="1" t="s">
        <v>116</v>
      </c>
      <c r="C1311" s="1" t="s">
        <v>372</v>
      </c>
      <c r="D1311" s="1" t="s">
        <v>71</v>
      </c>
      <c r="E1311" s="1" t="s">
        <v>32</v>
      </c>
      <c r="F1311" s="1" t="s">
        <v>32</v>
      </c>
      <c r="G1311" s="1" t="s">
        <v>572</v>
      </c>
      <c r="H1311" s="1" t="s">
        <v>573</v>
      </c>
      <c r="I1311" s="1" t="s">
        <v>160</v>
      </c>
      <c r="J1311" s="1" t="s">
        <v>161</v>
      </c>
      <c r="K1311">
        <v>117</v>
      </c>
      <c r="L1311" s="1" t="s">
        <v>585</v>
      </c>
      <c r="M1311" s="1" t="s">
        <v>38</v>
      </c>
      <c r="N1311" t="s">
        <v>39</v>
      </c>
      <c r="O1311" t="s">
        <v>39</v>
      </c>
      <c r="P1311">
        <v>12500</v>
      </c>
      <c r="Q1311">
        <v>0</v>
      </c>
      <c r="R1311">
        <v>0.89676747967479675</v>
      </c>
      <c r="S1311">
        <v>23709.593495934962</v>
      </c>
      <c r="T1311" s="1" t="s">
        <v>40</v>
      </c>
      <c r="U1311">
        <v>0</v>
      </c>
      <c r="V1311">
        <v>0</v>
      </c>
      <c r="W1311">
        <v>0.94284956634250938</v>
      </c>
      <c r="X1311">
        <v>22354.579945799458</v>
      </c>
      <c r="Y1311" t="b">
        <v>1</v>
      </c>
      <c r="Z1311" t="b">
        <v>0</v>
      </c>
      <c r="AA1311" s="1" t="s">
        <v>66</v>
      </c>
      <c r="AB1311" s="1" t="s">
        <v>66</v>
      </c>
      <c r="AC1311" s="1" t="s">
        <v>73</v>
      </c>
      <c r="AD1311" t="s">
        <v>66</v>
      </c>
    </row>
    <row r="1312" spans="1:30" x14ac:dyDescent="0.25">
      <c r="A1312">
        <v>36</v>
      </c>
      <c r="B1312" s="1" t="s">
        <v>128</v>
      </c>
      <c r="C1312" s="1" t="s">
        <v>383</v>
      </c>
      <c r="D1312" s="1" t="s">
        <v>105</v>
      </c>
      <c r="E1312" s="1" t="s">
        <v>32</v>
      </c>
      <c r="F1312" s="1" t="s">
        <v>32</v>
      </c>
      <c r="G1312" s="1" t="s">
        <v>572</v>
      </c>
      <c r="H1312" s="1" t="s">
        <v>573</v>
      </c>
      <c r="I1312" s="1" t="s">
        <v>160</v>
      </c>
      <c r="J1312" s="1" t="s">
        <v>161</v>
      </c>
      <c r="K1312">
        <v>117</v>
      </c>
      <c r="L1312" s="1" t="s">
        <v>585</v>
      </c>
      <c r="M1312" s="1" t="s">
        <v>38</v>
      </c>
      <c r="N1312" t="s">
        <v>39</v>
      </c>
      <c r="O1312" t="s">
        <v>39</v>
      </c>
      <c r="P1312">
        <v>3500</v>
      </c>
      <c r="Q1312">
        <v>0</v>
      </c>
      <c r="R1312">
        <v>0.61161841435877295</v>
      </c>
      <c r="S1312">
        <v>5640.6644502557056</v>
      </c>
      <c r="T1312" s="1" t="s">
        <v>40</v>
      </c>
      <c r="U1312">
        <v>0</v>
      </c>
      <c r="V1312">
        <v>0</v>
      </c>
      <c r="W1312">
        <v>0.93742058575417186</v>
      </c>
      <c r="X1312">
        <v>5287.6749730014371</v>
      </c>
      <c r="Y1312" t="b">
        <v>0</v>
      </c>
      <c r="Z1312" t="b">
        <v>0</v>
      </c>
      <c r="AA1312" s="1" t="s">
        <v>66</v>
      </c>
      <c r="AB1312" s="1" t="s">
        <v>66</v>
      </c>
      <c r="AC1312" s="1" t="s">
        <v>73</v>
      </c>
      <c r="AD1312" t="s">
        <v>66</v>
      </c>
    </row>
    <row r="1313" spans="1:30" x14ac:dyDescent="0.25">
      <c r="A1313">
        <v>37</v>
      </c>
      <c r="B1313" s="1" t="s">
        <v>384</v>
      </c>
      <c r="C1313" s="1" t="s">
        <v>386</v>
      </c>
      <c r="D1313" s="1" t="s">
        <v>387</v>
      </c>
      <c r="E1313" s="1" t="s">
        <v>32</v>
      </c>
      <c r="F1313" s="1" t="s">
        <v>32</v>
      </c>
      <c r="G1313" s="1" t="s">
        <v>572</v>
      </c>
      <c r="H1313" s="1" t="s">
        <v>573</v>
      </c>
      <c r="I1313" s="1" t="s">
        <v>160</v>
      </c>
      <c r="J1313" s="1" t="s">
        <v>161</v>
      </c>
      <c r="K1313">
        <v>117</v>
      </c>
      <c r="L1313" s="1" t="s">
        <v>585</v>
      </c>
      <c r="M1313" s="1" t="s">
        <v>38</v>
      </c>
      <c r="N1313" t="s">
        <v>39</v>
      </c>
      <c r="O1313" t="s">
        <v>39</v>
      </c>
      <c r="P1313">
        <v>3800</v>
      </c>
      <c r="Q1313">
        <v>0</v>
      </c>
      <c r="R1313">
        <v>0.75154405594405604</v>
      </c>
      <c r="S1313">
        <v>6655.8674125874131</v>
      </c>
      <c r="T1313" s="1" t="s">
        <v>40</v>
      </c>
      <c r="U1313">
        <v>0</v>
      </c>
      <c r="V1313">
        <v>1</v>
      </c>
      <c r="W1313">
        <v>0.94011277961343198</v>
      </c>
      <c r="X1313">
        <v>6257.2660139860145</v>
      </c>
      <c r="Y1313" t="b">
        <v>0</v>
      </c>
      <c r="Z1313" t="b">
        <v>0</v>
      </c>
      <c r="AA1313" s="1" t="s">
        <v>66</v>
      </c>
      <c r="AB1313" s="1" t="s">
        <v>66</v>
      </c>
      <c r="AC1313" s="1" t="s">
        <v>42</v>
      </c>
      <c r="AD1313" t="s">
        <v>66</v>
      </c>
    </row>
    <row r="1314" spans="1:30" x14ac:dyDescent="0.25">
      <c r="A1314">
        <v>39</v>
      </c>
      <c r="B1314" s="1" t="s">
        <v>151</v>
      </c>
      <c r="C1314" s="1" t="s">
        <v>152</v>
      </c>
      <c r="D1314" s="1" t="s">
        <v>71</v>
      </c>
      <c r="E1314" s="1" t="s">
        <v>32</v>
      </c>
      <c r="F1314" s="1" t="s">
        <v>32</v>
      </c>
      <c r="G1314" s="1" t="s">
        <v>572</v>
      </c>
      <c r="H1314" s="1" t="s">
        <v>573</v>
      </c>
      <c r="I1314" s="1" t="s">
        <v>160</v>
      </c>
      <c r="J1314" s="1" t="s">
        <v>161</v>
      </c>
      <c r="K1314">
        <v>117</v>
      </c>
      <c r="L1314" s="1" t="s">
        <v>585</v>
      </c>
      <c r="M1314" s="1" t="s">
        <v>38</v>
      </c>
      <c r="N1314" t="s">
        <v>39</v>
      </c>
      <c r="O1314" t="s">
        <v>39</v>
      </c>
      <c r="P1314">
        <v>2500</v>
      </c>
      <c r="Q1314">
        <v>0</v>
      </c>
      <c r="R1314">
        <v>0.73098301987360081</v>
      </c>
      <c r="S1314">
        <v>4327.4575496840016</v>
      </c>
      <c r="T1314" s="1" t="s">
        <v>40</v>
      </c>
      <c r="U1314">
        <v>0</v>
      </c>
      <c r="V1314">
        <v>0</v>
      </c>
      <c r="W1314">
        <v>0.93401662780979189</v>
      </c>
      <c r="X1314">
        <v>4041.9173075458762</v>
      </c>
      <c r="Y1314" t="b">
        <v>1</v>
      </c>
      <c r="Z1314" t="b">
        <v>0</v>
      </c>
      <c r="AA1314" s="1" t="s">
        <v>66</v>
      </c>
      <c r="AB1314" s="1" t="s">
        <v>66</v>
      </c>
      <c r="AC1314" s="1" t="s">
        <v>73</v>
      </c>
      <c r="AD1314" t="s">
        <v>66</v>
      </c>
    </row>
    <row r="1315" spans="1:30" x14ac:dyDescent="0.25">
      <c r="A1315">
        <v>1</v>
      </c>
      <c r="B1315" s="1" t="s">
        <v>184</v>
      </c>
      <c r="C1315" s="1" t="s">
        <v>185</v>
      </c>
      <c r="D1315" s="1" t="s">
        <v>186</v>
      </c>
      <c r="E1315" s="1" t="s">
        <v>550</v>
      </c>
      <c r="F1315" s="1" t="s">
        <v>551</v>
      </c>
      <c r="G1315" s="1" t="s">
        <v>438</v>
      </c>
      <c r="H1315" s="1" t="s">
        <v>439</v>
      </c>
      <c r="I1315" s="1" t="s">
        <v>160</v>
      </c>
      <c r="J1315" s="1" t="s">
        <v>161</v>
      </c>
      <c r="K1315">
        <v>45</v>
      </c>
      <c r="L1315" s="1" t="s">
        <v>586</v>
      </c>
      <c r="M1315" s="1" t="s">
        <v>441</v>
      </c>
      <c r="N1315">
        <v>27</v>
      </c>
      <c r="O1315">
        <v>1000</v>
      </c>
      <c r="P1315">
        <v>27000</v>
      </c>
      <c r="Q1315">
        <v>43470.884300202837</v>
      </c>
      <c r="R1315">
        <v>0.61003275185936445</v>
      </c>
      <c r="S1315">
        <v>43470.884300202837</v>
      </c>
      <c r="T1315" s="1" t="s">
        <v>40</v>
      </c>
      <c r="U1315">
        <v>1</v>
      </c>
      <c r="V1315">
        <v>1</v>
      </c>
      <c r="W1315">
        <v>0.93784746730361035</v>
      </c>
      <c r="X1315">
        <v>40769.058742393507</v>
      </c>
      <c r="Y1315" t="b">
        <v>0</v>
      </c>
      <c r="Z1315" t="b">
        <v>0</v>
      </c>
      <c r="AA1315" s="1" t="s">
        <v>54</v>
      </c>
      <c r="AB1315" s="1" t="s">
        <v>483</v>
      </c>
      <c r="AC1315" s="1" t="s">
        <v>42</v>
      </c>
      <c r="AD1315" t="s">
        <v>850</v>
      </c>
    </row>
    <row r="1316" spans="1:30" x14ac:dyDescent="0.25">
      <c r="A1316">
        <v>1</v>
      </c>
      <c r="B1316" s="1" t="s">
        <v>184</v>
      </c>
      <c r="C1316" s="1" t="s">
        <v>185</v>
      </c>
      <c r="D1316" s="1" t="s">
        <v>186</v>
      </c>
      <c r="E1316" s="1" t="s">
        <v>550</v>
      </c>
      <c r="F1316" s="1" t="s">
        <v>551</v>
      </c>
      <c r="G1316" s="1" t="s">
        <v>438</v>
      </c>
      <c r="H1316" s="1" t="s">
        <v>439</v>
      </c>
      <c r="I1316" s="1" t="s">
        <v>160</v>
      </c>
      <c r="J1316" s="1" t="s">
        <v>161</v>
      </c>
      <c r="K1316">
        <v>49</v>
      </c>
      <c r="L1316" s="1" t="s">
        <v>587</v>
      </c>
      <c r="M1316" s="1" t="s">
        <v>441</v>
      </c>
      <c r="N1316">
        <v>18</v>
      </c>
      <c r="O1316">
        <v>1250</v>
      </c>
      <c r="P1316">
        <v>22500</v>
      </c>
      <c r="Q1316">
        <v>36225.736916835704</v>
      </c>
      <c r="R1316">
        <v>0.61003275185936445</v>
      </c>
      <c r="S1316">
        <v>36225.736916835704</v>
      </c>
      <c r="T1316" s="1" t="s">
        <v>40</v>
      </c>
      <c r="U1316">
        <v>1</v>
      </c>
      <c r="V1316">
        <v>1</v>
      </c>
      <c r="W1316">
        <v>0.93784746730361035</v>
      </c>
      <c r="X1316">
        <v>33974.215618661263</v>
      </c>
      <c r="Y1316" t="b">
        <v>0</v>
      </c>
      <c r="Z1316" t="b">
        <v>0</v>
      </c>
      <c r="AA1316" s="1" t="s">
        <v>54</v>
      </c>
      <c r="AB1316" s="1" t="s">
        <v>483</v>
      </c>
      <c r="AC1316" s="1" t="s">
        <v>42</v>
      </c>
      <c r="AD1316" t="s">
        <v>850</v>
      </c>
    </row>
    <row r="1317" spans="1:30" x14ac:dyDescent="0.25">
      <c r="A1317">
        <v>4</v>
      </c>
      <c r="B1317" s="1" t="s">
        <v>131</v>
      </c>
      <c r="C1317" s="1" t="s">
        <v>132</v>
      </c>
      <c r="D1317" s="1" t="s">
        <v>133</v>
      </c>
      <c r="E1317" s="1" t="s">
        <v>32</v>
      </c>
      <c r="F1317" s="1" t="s">
        <v>32</v>
      </c>
      <c r="G1317" s="1" t="s">
        <v>513</v>
      </c>
      <c r="H1317" s="1" t="s">
        <v>514</v>
      </c>
      <c r="I1317" s="1" t="s">
        <v>160</v>
      </c>
      <c r="J1317" s="1" t="s">
        <v>161</v>
      </c>
      <c r="K1317">
        <v>39</v>
      </c>
      <c r="L1317" s="1" t="s">
        <v>566</v>
      </c>
      <c r="M1317" s="1" t="s">
        <v>38</v>
      </c>
      <c r="N1317" t="s">
        <v>39</v>
      </c>
      <c r="O1317" t="s">
        <v>39</v>
      </c>
      <c r="P1317">
        <v>1200</v>
      </c>
      <c r="Q1317">
        <v>0</v>
      </c>
      <c r="R1317">
        <v>0.61530311890838207</v>
      </c>
      <c r="S1317">
        <v>1938.3637426900586</v>
      </c>
      <c r="T1317" s="1" t="s">
        <v>40</v>
      </c>
      <c r="U1317">
        <v>0</v>
      </c>
      <c r="V1317">
        <v>1</v>
      </c>
      <c r="W1317">
        <v>0.93664397716528258</v>
      </c>
      <c r="X1317">
        <v>1815.5567251461989</v>
      </c>
      <c r="Y1317" t="b">
        <v>0</v>
      </c>
      <c r="Z1317" t="b">
        <v>0</v>
      </c>
      <c r="AA1317" s="1" t="s">
        <v>66</v>
      </c>
      <c r="AB1317" s="1" t="s">
        <v>66</v>
      </c>
      <c r="AC1317" s="1" t="s">
        <v>42</v>
      </c>
      <c r="AD1317" t="s">
        <v>66</v>
      </c>
    </row>
    <row r="1318" spans="1:30" x14ac:dyDescent="0.25">
      <c r="A1318">
        <v>11</v>
      </c>
      <c r="B1318" s="1" t="s">
        <v>58</v>
      </c>
      <c r="C1318" s="1" t="s">
        <v>252</v>
      </c>
      <c r="D1318" s="1" t="s">
        <v>253</v>
      </c>
      <c r="E1318" s="1" t="s">
        <v>32</v>
      </c>
      <c r="F1318" s="1" t="s">
        <v>32</v>
      </c>
      <c r="G1318" s="1" t="s">
        <v>513</v>
      </c>
      <c r="H1318" s="1" t="s">
        <v>514</v>
      </c>
      <c r="I1318" s="1" t="s">
        <v>160</v>
      </c>
      <c r="J1318" s="1" t="s">
        <v>161</v>
      </c>
      <c r="K1318">
        <v>39</v>
      </c>
      <c r="L1318" s="1" t="s">
        <v>566</v>
      </c>
      <c r="M1318" s="1" t="s">
        <v>38</v>
      </c>
      <c r="N1318" t="s">
        <v>39</v>
      </c>
      <c r="O1318" t="s">
        <v>39</v>
      </c>
      <c r="P1318">
        <v>10000</v>
      </c>
      <c r="Q1318">
        <v>0</v>
      </c>
      <c r="R1318">
        <v>0.61104665055107144</v>
      </c>
      <c r="S1318">
        <v>16110.466505510714</v>
      </c>
      <c r="T1318" s="1" t="s">
        <v>40</v>
      </c>
      <c r="U1318">
        <v>1</v>
      </c>
      <c r="V1318">
        <v>1</v>
      </c>
      <c r="W1318">
        <v>0.93743771683108224</v>
      </c>
      <c r="X1318">
        <v>15102.558938009588</v>
      </c>
      <c r="Y1318" t="b">
        <v>0</v>
      </c>
      <c r="Z1318" t="b">
        <v>0</v>
      </c>
      <c r="AA1318" s="1" t="s">
        <v>62</v>
      </c>
      <c r="AB1318" s="1" t="s">
        <v>55</v>
      </c>
      <c r="AC1318" s="1" t="s">
        <v>42</v>
      </c>
      <c r="AD1318" t="s">
        <v>850</v>
      </c>
    </row>
    <row r="1319" spans="1:30" x14ac:dyDescent="0.25">
      <c r="A1319">
        <v>11</v>
      </c>
      <c r="B1319" s="1" t="s">
        <v>58</v>
      </c>
      <c r="C1319" s="1" t="s">
        <v>59</v>
      </c>
      <c r="D1319" s="1" t="s">
        <v>60</v>
      </c>
      <c r="E1319" s="1" t="s">
        <v>32</v>
      </c>
      <c r="F1319" s="1" t="s">
        <v>32</v>
      </c>
      <c r="G1319" s="1" t="s">
        <v>513</v>
      </c>
      <c r="H1319" s="1" t="s">
        <v>514</v>
      </c>
      <c r="I1319" s="1" t="s">
        <v>160</v>
      </c>
      <c r="J1319" s="1" t="s">
        <v>161</v>
      </c>
      <c r="K1319">
        <v>39</v>
      </c>
      <c r="L1319" s="1" t="s">
        <v>566</v>
      </c>
      <c r="M1319" s="1" t="s">
        <v>38</v>
      </c>
      <c r="N1319" t="s">
        <v>39</v>
      </c>
      <c r="O1319" t="s">
        <v>39</v>
      </c>
      <c r="P1319">
        <v>32500</v>
      </c>
      <c r="Q1319">
        <v>0</v>
      </c>
      <c r="R1319">
        <v>0.61324529076056544</v>
      </c>
      <c r="S1319">
        <v>52430.471949718376</v>
      </c>
      <c r="T1319" s="1" t="s">
        <v>40</v>
      </c>
      <c r="U1319">
        <v>1</v>
      </c>
      <c r="V1319">
        <v>1</v>
      </c>
      <c r="W1319">
        <v>0.93757152251472631</v>
      </c>
      <c r="X1319">
        <v>49157.317412063108</v>
      </c>
      <c r="Y1319" t="b">
        <v>0</v>
      </c>
      <c r="Z1319" t="b">
        <v>0</v>
      </c>
      <c r="AA1319" s="1" t="s">
        <v>62</v>
      </c>
      <c r="AB1319" s="1" t="s">
        <v>55</v>
      </c>
      <c r="AC1319" s="1" t="s">
        <v>42</v>
      </c>
      <c r="AD1319" t="s">
        <v>850</v>
      </c>
    </row>
    <row r="1320" spans="1:30" x14ac:dyDescent="0.25">
      <c r="A1320">
        <v>20</v>
      </c>
      <c r="B1320" s="1" t="s">
        <v>316</v>
      </c>
      <c r="C1320" s="1" t="s">
        <v>319</v>
      </c>
      <c r="D1320" s="1" t="s">
        <v>105</v>
      </c>
      <c r="E1320" s="1" t="s">
        <v>32</v>
      </c>
      <c r="F1320" s="1" t="s">
        <v>32</v>
      </c>
      <c r="G1320" s="1" t="s">
        <v>513</v>
      </c>
      <c r="H1320" s="1" t="s">
        <v>514</v>
      </c>
      <c r="I1320" s="1" t="s">
        <v>160</v>
      </c>
      <c r="J1320" s="1" t="s">
        <v>161</v>
      </c>
      <c r="K1320">
        <v>39</v>
      </c>
      <c r="L1320" s="1" t="s">
        <v>566</v>
      </c>
      <c r="M1320" s="1" t="s">
        <v>38</v>
      </c>
      <c r="N1320" t="s">
        <v>39</v>
      </c>
      <c r="O1320" t="s">
        <v>39</v>
      </c>
      <c r="P1320">
        <v>5000</v>
      </c>
      <c r="Q1320">
        <v>0</v>
      </c>
      <c r="R1320">
        <v>0.85420873979310619</v>
      </c>
      <c r="S1320">
        <v>9271.0436989655318</v>
      </c>
      <c r="T1320" s="1" t="s">
        <v>40</v>
      </c>
      <c r="U1320">
        <v>0</v>
      </c>
      <c r="V1320">
        <v>0</v>
      </c>
      <c r="W1320">
        <v>0.94538491392226898</v>
      </c>
      <c r="X1320">
        <v>8764.7048493161237</v>
      </c>
      <c r="Y1320" t="b">
        <v>0</v>
      </c>
      <c r="Z1320" t="b">
        <v>0</v>
      </c>
      <c r="AA1320" s="1" t="s">
        <v>66</v>
      </c>
      <c r="AB1320" s="1" t="s">
        <v>66</v>
      </c>
      <c r="AC1320" s="1" t="s">
        <v>73</v>
      </c>
      <c r="AD1320" t="s">
        <v>66</v>
      </c>
    </row>
    <row r="1321" spans="1:30" x14ac:dyDescent="0.25">
      <c r="A1321">
        <v>21</v>
      </c>
      <c r="B1321" s="1" t="s">
        <v>69</v>
      </c>
      <c r="C1321" s="1" t="s">
        <v>70</v>
      </c>
      <c r="D1321" s="1" t="s">
        <v>71</v>
      </c>
      <c r="E1321" s="1" t="s">
        <v>32</v>
      </c>
      <c r="F1321" s="1" t="s">
        <v>32</v>
      </c>
      <c r="G1321" s="1" t="s">
        <v>513</v>
      </c>
      <c r="H1321" s="1" t="s">
        <v>514</v>
      </c>
      <c r="I1321" s="1" t="s">
        <v>160</v>
      </c>
      <c r="J1321" s="1" t="s">
        <v>161</v>
      </c>
      <c r="K1321">
        <v>39</v>
      </c>
      <c r="L1321" s="1" t="s">
        <v>566</v>
      </c>
      <c r="M1321" s="1" t="s">
        <v>38</v>
      </c>
      <c r="N1321" t="s">
        <v>39</v>
      </c>
      <c r="O1321" t="s">
        <v>39</v>
      </c>
      <c r="P1321">
        <v>5000</v>
      </c>
      <c r="Q1321">
        <v>0</v>
      </c>
      <c r="R1321">
        <v>0.8551278476091746</v>
      </c>
      <c r="S1321">
        <v>9275.6392380458728</v>
      </c>
      <c r="T1321" s="1" t="s">
        <v>40</v>
      </c>
      <c r="U1321">
        <v>0</v>
      </c>
      <c r="V1321">
        <v>0</v>
      </c>
      <c r="W1321">
        <v>0.94551558933104707</v>
      </c>
      <c r="X1321">
        <v>8770.2615005831285</v>
      </c>
      <c r="Y1321" t="b">
        <v>0</v>
      </c>
      <c r="Z1321" t="b">
        <v>0</v>
      </c>
      <c r="AA1321" s="1" t="s">
        <v>66</v>
      </c>
      <c r="AB1321" s="1" t="s">
        <v>66</v>
      </c>
      <c r="AC1321" s="1" t="s">
        <v>73</v>
      </c>
      <c r="AD1321" t="s">
        <v>66</v>
      </c>
    </row>
    <row r="1322" spans="1:30" x14ac:dyDescent="0.25">
      <c r="A1322">
        <v>21</v>
      </c>
      <c r="B1322" s="1" t="s">
        <v>69</v>
      </c>
      <c r="C1322" s="1" t="s">
        <v>176</v>
      </c>
      <c r="D1322" s="1" t="s">
        <v>177</v>
      </c>
      <c r="E1322" s="1" t="s">
        <v>32</v>
      </c>
      <c r="F1322" s="1" t="s">
        <v>32</v>
      </c>
      <c r="G1322" s="1" t="s">
        <v>513</v>
      </c>
      <c r="H1322" s="1" t="s">
        <v>514</v>
      </c>
      <c r="I1322" s="1" t="s">
        <v>160</v>
      </c>
      <c r="J1322" s="1" t="s">
        <v>161</v>
      </c>
      <c r="K1322">
        <v>39</v>
      </c>
      <c r="L1322" s="1" t="s">
        <v>566</v>
      </c>
      <c r="M1322" s="1" t="s">
        <v>38</v>
      </c>
      <c r="N1322" t="s">
        <v>39</v>
      </c>
      <c r="O1322" t="s">
        <v>39</v>
      </c>
      <c r="P1322">
        <v>1500</v>
      </c>
      <c r="Q1322">
        <v>0</v>
      </c>
      <c r="R1322">
        <v>0.86483182198212116</v>
      </c>
      <c r="S1322">
        <v>2797.2477329731819</v>
      </c>
      <c r="T1322" s="1" t="s">
        <v>40</v>
      </c>
      <c r="U1322">
        <v>0</v>
      </c>
      <c r="V1322">
        <v>0</v>
      </c>
      <c r="W1322">
        <v>0.94482048898013438</v>
      </c>
      <c r="X1322">
        <v>2642.8969708662939</v>
      </c>
      <c r="Y1322" t="b">
        <v>0</v>
      </c>
      <c r="Z1322" t="b">
        <v>0</v>
      </c>
      <c r="AA1322" s="1" t="s">
        <v>66</v>
      </c>
      <c r="AB1322" s="1" t="s">
        <v>66</v>
      </c>
      <c r="AC1322" s="1" t="s">
        <v>73</v>
      </c>
      <c r="AD1322" t="s">
        <v>66</v>
      </c>
    </row>
    <row r="1323" spans="1:30" x14ac:dyDescent="0.25">
      <c r="A1323">
        <v>22</v>
      </c>
      <c r="B1323" s="1" t="s">
        <v>136</v>
      </c>
      <c r="C1323" s="1" t="s">
        <v>325</v>
      </c>
      <c r="D1323" s="1" t="s">
        <v>183</v>
      </c>
      <c r="E1323" s="1" t="s">
        <v>32</v>
      </c>
      <c r="F1323" s="1" t="s">
        <v>32</v>
      </c>
      <c r="G1323" s="1" t="s">
        <v>513</v>
      </c>
      <c r="H1323" s="1" t="s">
        <v>514</v>
      </c>
      <c r="I1323" s="1" t="s">
        <v>160</v>
      </c>
      <c r="J1323" s="1" t="s">
        <v>161</v>
      </c>
      <c r="K1323">
        <v>39</v>
      </c>
      <c r="L1323" s="1" t="s">
        <v>566</v>
      </c>
      <c r="M1323" s="1" t="s">
        <v>38</v>
      </c>
      <c r="N1323" t="s">
        <v>39</v>
      </c>
      <c r="O1323" t="s">
        <v>39</v>
      </c>
      <c r="P1323">
        <v>3250</v>
      </c>
      <c r="Q1323">
        <v>0</v>
      </c>
      <c r="R1323">
        <v>0.87870885122410547</v>
      </c>
      <c r="S1323">
        <v>6105.8037664783424</v>
      </c>
      <c r="T1323" s="1" t="s">
        <v>40</v>
      </c>
      <c r="U1323">
        <v>0</v>
      </c>
      <c r="V1323">
        <v>0</v>
      </c>
      <c r="W1323">
        <v>0.93985531594804461</v>
      </c>
      <c r="X1323">
        <v>5738.5721280602629</v>
      </c>
      <c r="Y1323" t="b">
        <v>0</v>
      </c>
      <c r="Z1323" t="b">
        <v>0</v>
      </c>
      <c r="AA1323" s="1" t="s">
        <v>66</v>
      </c>
      <c r="AB1323" s="1" t="s">
        <v>66</v>
      </c>
      <c r="AC1323" s="1" t="s">
        <v>73</v>
      </c>
      <c r="AD1323" t="s">
        <v>66</v>
      </c>
    </row>
    <row r="1324" spans="1:30" x14ac:dyDescent="0.25">
      <c r="A1324">
        <v>22</v>
      </c>
      <c r="B1324" s="1" t="s">
        <v>136</v>
      </c>
      <c r="C1324" s="1" t="s">
        <v>137</v>
      </c>
      <c r="D1324" s="1" t="s">
        <v>105</v>
      </c>
      <c r="E1324" s="1" t="s">
        <v>32</v>
      </c>
      <c r="F1324" s="1" t="s">
        <v>32</v>
      </c>
      <c r="G1324" s="1" t="s">
        <v>513</v>
      </c>
      <c r="H1324" s="1" t="s">
        <v>514</v>
      </c>
      <c r="I1324" s="1" t="s">
        <v>160</v>
      </c>
      <c r="J1324" s="1" t="s">
        <v>161</v>
      </c>
      <c r="K1324">
        <v>39</v>
      </c>
      <c r="L1324" s="1" t="s">
        <v>566</v>
      </c>
      <c r="M1324" s="1" t="s">
        <v>38</v>
      </c>
      <c r="N1324" t="s">
        <v>39</v>
      </c>
      <c r="O1324" t="s">
        <v>39</v>
      </c>
      <c r="P1324">
        <v>2000</v>
      </c>
      <c r="Q1324">
        <v>0</v>
      </c>
      <c r="R1324">
        <v>0.85124977011494252</v>
      </c>
      <c r="S1324">
        <v>3702.499540229885</v>
      </c>
      <c r="T1324" s="1" t="s">
        <v>40</v>
      </c>
      <c r="U1324">
        <v>0</v>
      </c>
      <c r="V1324">
        <v>0</v>
      </c>
      <c r="W1324">
        <v>0.94598243758658718</v>
      </c>
      <c r="X1324">
        <v>3502.499540229885</v>
      </c>
      <c r="Y1324" t="b">
        <v>0</v>
      </c>
      <c r="Z1324" t="b">
        <v>0</v>
      </c>
      <c r="AA1324" s="1" t="s">
        <v>66</v>
      </c>
      <c r="AB1324" s="1" t="s">
        <v>66</v>
      </c>
      <c r="AC1324" s="1" t="s">
        <v>73</v>
      </c>
      <c r="AD1324" t="s">
        <v>66</v>
      </c>
    </row>
    <row r="1325" spans="1:30" x14ac:dyDescent="0.25">
      <c r="A1325">
        <v>23</v>
      </c>
      <c r="B1325" s="1" t="s">
        <v>178</v>
      </c>
      <c r="C1325" s="1" t="s">
        <v>330</v>
      </c>
      <c r="D1325" s="1" t="s">
        <v>105</v>
      </c>
      <c r="E1325" s="1" t="s">
        <v>32</v>
      </c>
      <c r="F1325" s="1" t="s">
        <v>32</v>
      </c>
      <c r="G1325" s="1" t="s">
        <v>513</v>
      </c>
      <c r="H1325" s="1" t="s">
        <v>514</v>
      </c>
      <c r="I1325" s="1" t="s">
        <v>160</v>
      </c>
      <c r="J1325" s="1" t="s">
        <v>161</v>
      </c>
      <c r="K1325">
        <v>39</v>
      </c>
      <c r="L1325" s="1" t="s">
        <v>566</v>
      </c>
      <c r="M1325" s="1" t="s">
        <v>38</v>
      </c>
      <c r="N1325" t="s">
        <v>39</v>
      </c>
      <c r="O1325" t="s">
        <v>39</v>
      </c>
      <c r="P1325">
        <v>5000</v>
      </c>
      <c r="Q1325">
        <v>0</v>
      </c>
      <c r="R1325">
        <v>0.85517256346179138</v>
      </c>
      <c r="S1325">
        <v>9275.8628173089583</v>
      </c>
      <c r="T1325" s="1" t="s">
        <v>40</v>
      </c>
      <c r="U1325">
        <v>0</v>
      </c>
      <c r="V1325">
        <v>0</v>
      </c>
      <c r="W1325">
        <v>0.94540895322943974</v>
      </c>
      <c r="X1325">
        <v>8769.4837564119443</v>
      </c>
      <c r="Y1325" t="b">
        <v>0</v>
      </c>
      <c r="Z1325" t="b">
        <v>0</v>
      </c>
      <c r="AA1325" s="1" t="s">
        <v>66</v>
      </c>
      <c r="AB1325" s="1" t="s">
        <v>66</v>
      </c>
      <c r="AC1325" s="1" t="s">
        <v>73</v>
      </c>
      <c r="AD1325" t="s">
        <v>66</v>
      </c>
    </row>
    <row r="1326" spans="1:30" x14ac:dyDescent="0.25">
      <c r="A1326">
        <v>24</v>
      </c>
      <c r="B1326" s="1" t="s">
        <v>156</v>
      </c>
      <c r="C1326" s="1" t="s">
        <v>333</v>
      </c>
      <c r="D1326" s="1" t="s">
        <v>105</v>
      </c>
      <c r="E1326" s="1" t="s">
        <v>32</v>
      </c>
      <c r="F1326" s="1" t="s">
        <v>32</v>
      </c>
      <c r="G1326" s="1" t="s">
        <v>513</v>
      </c>
      <c r="H1326" s="1" t="s">
        <v>514</v>
      </c>
      <c r="I1326" s="1" t="s">
        <v>160</v>
      </c>
      <c r="J1326" s="1" t="s">
        <v>161</v>
      </c>
      <c r="K1326">
        <v>39</v>
      </c>
      <c r="L1326" s="1" t="s">
        <v>566</v>
      </c>
      <c r="M1326" s="1" t="s">
        <v>38</v>
      </c>
      <c r="N1326" t="s">
        <v>39</v>
      </c>
      <c r="O1326" t="s">
        <v>39</v>
      </c>
      <c r="P1326">
        <v>10000</v>
      </c>
      <c r="Q1326">
        <v>0</v>
      </c>
      <c r="R1326">
        <v>0.66022781021484034</v>
      </c>
      <c r="S1326">
        <v>16602.278102148404</v>
      </c>
      <c r="T1326" s="1" t="s">
        <v>40</v>
      </c>
      <c r="U1326">
        <v>0</v>
      </c>
      <c r="V1326">
        <v>0</v>
      </c>
      <c r="W1326">
        <v>0.9392244191858703</v>
      </c>
      <c r="X1326">
        <v>15593.265007652628</v>
      </c>
      <c r="Y1326" t="b">
        <v>0</v>
      </c>
      <c r="Z1326" t="b">
        <v>0</v>
      </c>
      <c r="AA1326" s="1" t="s">
        <v>66</v>
      </c>
      <c r="AB1326" s="1" t="s">
        <v>66</v>
      </c>
      <c r="AC1326" s="1" t="s">
        <v>73</v>
      </c>
      <c r="AD1326" t="s">
        <v>66</v>
      </c>
    </row>
    <row r="1327" spans="1:30" x14ac:dyDescent="0.25">
      <c r="A1327">
        <v>25</v>
      </c>
      <c r="B1327" s="1" t="s">
        <v>138</v>
      </c>
      <c r="C1327" s="1" t="s">
        <v>139</v>
      </c>
      <c r="D1327" s="1" t="s">
        <v>44</v>
      </c>
      <c r="E1327" s="1" t="s">
        <v>32</v>
      </c>
      <c r="F1327" s="1" t="s">
        <v>32</v>
      </c>
      <c r="G1327" s="1" t="s">
        <v>513</v>
      </c>
      <c r="H1327" s="1" t="s">
        <v>514</v>
      </c>
      <c r="I1327" s="1" t="s">
        <v>160</v>
      </c>
      <c r="J1327" s="1" t="s">
        <v>161</v>
      </c>
      <c r="K1327">
        <v>39</v>
      </c>
      <c r="L1327" s="1" t="s">
        <v>566</v>
      </c>
      <c r="M1327" s="1" t="s">
        <v>38</v>
      </c>
      <c r="N1327" t="s">
        <v>39</v>
      </c>
      <c r="O1327" t="s">
        <v>39</v>
      </c>
      <c r="P1327">
        <v>350</v>
      </c>
      <c r="Q1327">
        <v>0</v>
      </c>
      <c r="R1327">
        <v>0.90745813953488363</v>
      </c>
      <c r="S1327">
        <v>667.61034883720936</v>
      </c>
      <c r="T1327" s="1" t="s">
        <v>40</v>
      </c>
      <c r="U1327">
        <v>0</v>
      </c>
      <c r="V1327">
        <v>0</v>
      </c>
      <c r="W1327">
        <v>0.9390397789826227</v>
      </c>
      <c r="X1327">
        <v>626.91267441860475</v>
      </c>
      <c r="Y1327" t="b">
        <v>0</v>
      </c>
      <c r="Z1327" t="b">
        <v>0</v>
      </c>
      <c r="AA1327" s="1" t="s">
        <v>66</v>
      </c>
      <c r="AB1327" s="1" t="s">
        <v>66</v>
      </c>
      <c r="AC1327" s="1" t="s">
        <v>73</v>
      </c>
      <c r="AD1327" t="s">
        <v>66</v>
      </c>
    </row>
    <row r="1328" spans="1:30" x14ac:dyDescent="0.25">
      <c r="A1328">
        <v>30</v>
      </c>
      <c r="B1328" s="1" t="s">
        <v>356</v>
      </c>
      <c r="C1328" s="1" t="s">
        <v>357</v>
      </c>
      <c r="D1328" s="1" t="s">
        <v>242</v>
      </c>
      <c r="E1328" s="1" t="s">
        <v>32</v>
      </c>
      <c r="F1328" s="1" t="s">
        <v>32</v>
      </c>
      <c r="G1328" s="1" t="s">
        <v>513</v>
      </c>
      <c r="H1328" s="1" t="s">
        <v>514</v>
      </c>
      <c r="I1328" s="1" t="s">
        <v>160</v>
      </c>
      <c r="J1328" s="1" t="s">
        <v>161</v>
      </c>
      <c r="K1328">
        <v>39</v>
      </c>
      <c r="L1328" s="1" t="s">
        <v>566</v>
      </c>
      <c r="M1328" s="1" t="s">
        <v>38</v>
      </c>
      <c r="N1328" t="s">
        <v>39</v>
      </c>
      <c r="O1328" t="s">
        <v>39</v>
      </c>
      <c r="P1328">
        <v>1200</v>
      </c>
      <c r="Q1328">
        <v>0</v>
      </c>
      <c r="R1328">
        <v>1.1743183186951067</v>
      </c>
      <c r="S1328">
        <v>2609.1819824341283</v>
      </c>
      <c r="T1328" s="1" t="s">
        <v>40</v>
      </c>
      <c r="U1328">
        <v>0</v>
      </c>
      <c r="V1328">
        <v>0</v>
      </c>
      <c r="W1328">
        <v>0.9538354569888704</v>
      </c>
      <c r="X1328">
        <v>2488.7302885821837</v>
      </c>
      <c r="Y1328" t="b">
        <v>0</v>
      </c>
      <c r="Z1328" t="b">
        <v>0</v>
      </c>
      <c r="AA1328" s="1" t="s">
        <v>66</v>
      </c>
      <c r="AB1328" s="1" t="s">
        <v>66</v>
      </c>
      <c r="AC1328" s="1" t="s">
        <v>73</v>
      </c>
      <c r="AD1328" t="s">
        <v>66</v>
      </c>
    </row>
    <row r="1329" spans="1:30" x14ac:dyDescent="0.25">
      <c r="A1329">
        <v>33</v>
      </c>
      <c r="B1329" s="1" t="s">
        <v>116</v>
      </c>
      <c r="C1329" s="1" t="s">
        <v>372</v>
      </c>
      <c r="D1329" s="1" t="s">
        <v>71</v>
      </c>
      <c r="E1329" s="1" t="s">
        <v>32</v>
      </c>
      <c r="F1329" s="1" t="s">
        <v>32</v>
      </c>
      <c r="G1329" s="1" t="s">
        <v>513</v>
      </c>
      <c r="H1329" s="1" t="s">
        <v>514</v>
      </c>
      <c r="I1329" s="1" t="s">
        <v>160</v>
      </c>
      <c r="J1329" s="1" t="s">
        <v>161</v>
      </c>
      <c r="K1329">
        <v>39</v>
      </c>
      <c r="L1329" s="1" t="s">
        <v>566</v>
      </c>
      <c r="M1329" s="1" t="s">
        <v>38</v>
      </c>
      <c r="N1329" t="s">
        <v>39</v>
      </c>
      <c r="O1329" t="s">
        <v>39</v>
      </c>
      <c r="P1329">
        <v>950</v>
      </c>
      <c r="Q1329">
        <v>0</v>
      </c>
      <c r="R1329">
        <v>0.89676747967479675</v>
      </c>
      <c r="S1329">
        <v>1801.929105691057</v>
      </c>
      <c r="T1329" s="1" t="s">
        <v>40</v>
      </c>
      <c r="U1329">
        <v>0</v>
      </c>
      <c r="V1329">
        <v>0</v>
      </c>
      <c r="W1329">
        <v>0.94284956634250938</v>
      </c>
      <c r="X1329">
        <v>1698.9480758807588</v>
      </c>
      <c r="Y1329" t="b">
        <v>1</v>
      </c>
      <c r="Z1329" t="b">
        <v>0</v>
      </c>
      <c r="AA1329" s="1" t="s">
        <v>66</v>
      </c>
      <c r="AB1329" s="1" t="s">
        <v>66</v>
      </c>
      <c r="AC1329" s="1" t="s">
        <v>73</v>
      </c>
      <c r="AD1329" t="s">
        <v>66</v>
      </c>
    </row>
    <row r="1330" spans="1:30" x14ac:dyDescent="0.25">
      <c r="A1330">
        <v>12</v>
      </c>
      <c r="B1330" s="1" t="s">
        <v>63</v>
      </c>
      <c r="C1330" s="1" t="s">
        <v>280</v>
      </c>
      <c r="D1330" s="1" t="s">
        <v>281</v>
      </c>
      <c r="E1330" s="1" t="s">
        <v>32</v>
      </c>
      <c r="F1330" s="1" t="s">
        <v>32</v>
      </c>
      <c r="G1330" s="1" t="s">
        <v>513</v>
      </c>
      <c r="H1330" s="1" t="s">
        <v>514</v>
      </c>
      <c r="I1330" s="1" t="s">
        <v>160</v>
      </c>
      <c r="J1330" s="1" t="s">
        <v>161</v>
      </c>
      <c r="K1330">
        <v>392</v>
      </c>
      <c r="L1330" s="1" t="s">
        <v>588</v>
      </c>
      <c r="M1330" s="1" t="s">
        <v>38</v>
      </c>
      <c r="N1330" t="s">
        <v>39</v>
      </c>
      <c r="O1330" t="s">
        <v>39</v>
      </c>
      <c r="P1330">
        <v>36000</v>
      </c>
      <c r="Q1330">
        <v>0</v>
      </c>
      <c r="R1330">
        <v>0.6305510067114094</v>
      </c>
      <c r="S1330">
        <v>58699.836241610734</v>
      </c>
      <c r="T1330" s="1" t="s">
        <v>40</v>
      </c>
      <c r="U1330">
        <v>0</v>
      </c>
      <c r="V1330">
        <v>1</v>
      </c>
      <c r="W1330">
        <v>0.93825943467868766</v>
      </c>
      <c r="X1330">
        <v>55075.67516778523</v>
      </c>
      <c r="Y1330" t="b">
        <v>0</v>
      </c>
      <c r="Z1330" t="b">
        <v>0</v>
      </c>
      <c r="AA1330" s="1" t="s">
        <v>66</v>
      </c>
      <c r="AB1330" s="1" t="s">
        <v>66</v>
      </c>
      <c r="AC1330" s="1" t="s">
        <v>42</v>
      </c>
      <c r="AD1330" t="s">
        <v>66</v>
      </c>
    </row>
    <row r="1331" spans="1:30" x14ac:dyDescent="0.25">
      <c r="A1331">
        <v>7</v>
      </c>
      <c r="B1331" s="1" t="s">
        <v>29</v>
      </c>
      <c r="C1331" s="1" t="s">
        <v>30</v>
      </c>
      <c r="D1331" s="1" t="s">
        <v>31</v>
      </c>
      <c r="E1331" s="1" t="s">
        <v>32</v>
      </c>
      <c r="F1331" s="1" t="s">
        <v>32</v>
      </c>
      <c r="G1331" s="1" t="s">
        <v>513</v>
      </c>
      <c r="H1331" s="1" t="s">
        <v>514</v>
      </c>
      <c r="I1331" s="1" t="s">
        <v>106</v>
      </c>
      <c r="J1331" s="1" t="s">
        <v>107</v>
      </c>
      <c r="K1331">
        <v>387</v>
      </c>
      <c r="L1331" s="1" t="s">
        <v>589</v>
      </c>
      <c r="M1331" s="1" t="s">
        <v>38</v>
      </c>
      <c r="N1331" t="s">
        <v>39</v>
      </c>
      <c r="O1331" t="s">
        <v>39</v>
      </c>
      <c r="P1331">
        <v>30000</v>
      </c>
      <c r="Q1331">
        <v>0</v>
      </c>
      <c r="R1331">
        <v>0.61163824655979571</v>
      </c>
      <c r="S1331">
        <v>48349.147396793873</v>
      </c>
      <c r="T1331" s="1" t="s">
        <v>40</v>
      </c>
      <c r="U1331">
        <v>1</v>
      </c>
      <c r="V1331">
        <v>1</v>
      </c>
      <c r="W1331">
        <v>0.93750240967821841</v>
      </c>
      <c r="X1331">
        <v>45327.442190381618</v>
      </c>
      <c r="Y1331" t="b">
        <v>0</v>
      </c>
      <c r="Z1331" t="b">
        <v>0</v>
      </c>
      <c r="AA1331" s="1" t="s">
        <v>41</v>
      </c>
      <c r="AB1331" s="1" t="s">
        <v>31</v>
      </c>
      <c r="AC1331" s="1" t="s">
        <v>42</v>
      </c>
      <c r="AD1331" t="s">
        <v>850</v>
      </c>
    </row>
    <row r="1332" spans="1:30" x14ac:dyDescent="0.25">
      <c r="A1332">
        <v>3</v>
      </c>
      <c r="B1332" s="1" t="s">
        <v>75</v>
      </c>
      <c r="C1332" s="1" t="s">
        <v>76</v>
      </c>
      <c r="D1332" s="1" t="s">
        <v>77</v>
      </c>
      <c r="E1332" s="1" t="s">
        <v>32</v>
      </c>
      <c r="F1332" s="1" t="s">
        <v>32</v>
      </c>
      <c r="G1332" s="1" t="s">
        <v>513</v>
      </c>
      <c r="H1332" s="1" t="s">
        <v>514</v>
      </c>
      <c r="I1332" s="1" t="s">
        <v>160</v>
      </c>
      <c r="J1332" s="1" t="s">
        <v>161</v>
      </c>
      <c r="K1332">
        <v>64</v>
      </c>
      <c r="L1332" s="1" t="s">
        <v>590</v>
      </c>
      <c r="M1332" s="1" t="s">
        <v>38</v>
      </c>
      <c r="N1332" t="s">
        <v>39</v>
      </c>
      <c r="O1332" t="s">
        <v>39</v>
      </c>
      <c r="P1332">
        <v>10000</v>
      </c>
      <c r="Q1332">
        <v>0</v>
      </c>
      <c r="R1332">
        <v>0.61023433849497422</v>
      </c>
      <c r="S1332">
        <v>16102.343384949741</v>
      </c>
      <c r="T1332" s="1" t="s">
        <v>40</v>
      </c>
      <c r="U1332">
        <v>0</v>
      </c>
      <c r="V1332">
        <v>1</v>
      </c>
      <c r="W1332">
        <v>0.93757668577618647</v>
      </c>
      <c r="X1332">
        <v>15097.181744091278</v>
      </c>
      <c r="Y1332" t="b">
        <v>0</v>
      </c>
      <c r="Z1332" t="b">
        <v>0</v>
      </c>
      <c r="AA1332" s="1" t="s">
        <v>66</v>
      </c>
      <c r="AB1332" s="1" t="s">
        <v>66</v>
      </c>
      <c r="AC1332" s="1" t="s">
        <v>42</v>
      </c>
      <c r="AD1332" t="s">
        <v>66</v>
      </c>
    </row>
    <row r="1333" spans="1:30" x14ac:dyDescent="0.25">
      <c r="A1333">
        <v>6</v>
      </c>
      <c r="B1333" s="1" t="s">
        <v>112</v>
      </c>
      <c r="C1333" s="1" t="s">
        <v>167</v>
      </c>
      <c r="D1333" s="1" t="s">
        <v>71</v>
      </c>
      <c r="E1333" s="1" t="s">
        <v>32</v>
      </c>
      <c r="F1333" s="1" t="s">
        <v>32</v>
      </c>
      <c r="G1333" s="1" t="s">
        <v>513</v>
      </c>
      <c r="H1333" s="1" t="s">
        <v>514</v>
      </c>
      <c r="I1333" s="1" t="s">
        <v>160</v>
      </c>
      <c r="J1333" s="1" t="s">
        <v>161</v>
      </c>
      <c r="K1333">
        <v>64</v>
      </c>
      <c r="L1333" s="1" t="s">
        <v>590</v>
      </c>
      <c r="M1333" s="1" t="s">
        <v>38</v>
      </c>
      <c r="N1333" t="s">
        <v>39</v>
      </c>
      <c r="O1333" t="s">
        <v>39</v>
      </c>
      <c r="P1333">
        <v>5000</v>
      </c>
      <c r="Q1333">
        <v>0</v>
      </c>
      <c r="R1333">
        <v>0.65521535714285706</v>
      </c>
      <c r="S1333">
        <v>8276.0767857142855</v>
      </c>
      <c r="T1333" s="1" t="s">
        <v>40</v>
      </c>
      <c r="U1333">
        <v>0</v>
      </c>
      <c r="V1333">
        <v>1</v>
      </c>
      <c r="W1333">
        <v>0.93526953657087786</v>
      </c>
      <c r="X1333">
        <v>7740.3625000000002</v>
      </c>
      <c r="Y1333" t="b">
        <v>1</v>
      </c>
      <c r="Z1333" t="b">
        <v>0</v>
      </c>
      <c r="AA1333" s="1" t="s">
        <v>66</v>
      </c>
      <c r="AB1333" s="1" t="s">
        <v>66</v>
      </c>
      <c r="AC1333" s="1" t="s">
        <v>42</v>
      </c>
      <c r="AD1333" t="s">
        <v>66</v>
      </c>
    </row>
    <row r="1334" spans="1:30" x14ac:dyDescent="0.25">
      <c r="A1334">
        <v>3</v>
      </c>
      <c r="B1334" s="1" t="s">
        <v>75</v>
      </c>
      <c r="C1334" s="1" t="s">
        <v>231</v>
      </c>
      <c r="D1334" s="1" t="s">
        <v>232</v>
      </c>
      <c r="E1334" s="1" t="s">
        <v>32</v>
      </c>
      <c r="F1334" s="1" t="s">
        <v>32</v>
      </c>
      <c r="G1334" s="1" t="s">
        <v>513</v>
      </c>
      <c r="H1334" s="1" t="s">
        <v>514</v>
      </c>
      <c r="I1334" s="1" t="s">
        <v>106</v>
      </c>
      <c r="J1334" s="1" t="s">
        <v>107</v>
      </c>
      <c r="K1334">
        <v>111</v>
      </c>
      <c r="L1334" s="1" t="s">
        <v>591</v>
      </c>
      <c r="M1334" s="1" t="s">
        <v>38</v>
      </c>
      <c r="N1334" t="s">
        <v>39</v>
      </c>
      <c r="O1334" t="s">
        <v>39</v>
      </c>
      <c r="P1334">
        <v>15000</v>
      </c>
      <c r="Q1334">
        <v>0</v>
      </c>
      <c r="R1334">
        <v>0.61665601694915262</v>
      </c>
      <c r="S1334">
        <v>24249.84025423729</v>
      </c>
      <c r="T1334" s="1" t="s">
        <v>40</v>
      </c>
      <c r="U1334">
        <v>0</v>
      </c>
      <c r="V1334">
        <v>1</v>
      </c>
      <c r="W1334">
        <v>0.93709551432830507</v>
      </c>
      <c r="X1334">
        <v>22724.41652542373</v>
      </c>
      <c r="Y1334" t="b">
        <v>0</v>
      </c>
      <c r="Z1334" t="b">
        <v>0</v>
      </c>
      <c r="AA1334" s="1" t="s">
        <v>66</v>
      </c>
      <c r="AB1334" s="1" t="s">
        <v>66</v>
      </c>
      <c r="AC1334" s="1" t="s">
        <v>42</v>
      </c>
      <c r="AD1334" t="s">
        <v>66</v>
      </c>
    </row>
    <row r="1335" spans="1:30" x14ac:dyDescent="0.25">
      <c r="A1335">
        <v>11</v>
      </c>
      <c r="B1335" s="1" t="s">
        <v>58</v>
      </c>
      <c r="C1335" s="1" t="s">
        <v>272</v>
      </c>
      <c r="D1335" s="1" t="s">
        <v>273</v>
      </c>
      <c r="E1335" s="1" t="s">
        <v>32</v>
      </c>
      <c r="F1335" s="1" t="s">
        <v>32</v>
      </c>
      <c r="G1335" s="1" t="s">
        <v>513</v>
      </c>
      <c r="H1335" s="1" t="s">
        <v>514</v>
      </c>
      <c r="I1335" s="1" t="s">
        <v>106</v>
      </c>
      <c r="J1335" s="1" t="s">
        <v>107</v>
      </c>
      <c r="K1335">
        <v>111</v>
      </c>
      <c r="L1335" s="1" t="s">
        <v>591</v>
      </c>
      <c r="M1335" s="1" t="s">
        <v>38</v>
      </c>
      <c r="N1335" t="s">
        <v>39</v>
      </c>
      <c r="O1335" t="s">
        <v>39</v>
      </c>
      <c r="P1335">
        <v>5000</v>
      </c>
      <c r="Q1335">
        <v>0</v>
      </c>
      <c r="R1335">
        <v>0.61621539999999997</v>
      </c>
      <c r="S1335">
        <v>8081.0770000000002</v>
      </c>
      <c r="T1335" s="1" t="s">
        <v>40</v>
      </c>
      <c r="U1335">
        <v>1</v>
      </c>
      <c r="V1335">
        <v>1</v>
      </c>
      <c r="W1335">
        <v>0.93812705905413352</v>
      </c>
      <c r="X1335">
        <v>7581.0770000000002</v>
      </c>
      <c r="Y1335" t="b">
        <v>0</v>
      </c>
      <c r="Z1335" t="b">
        <v>0</v>
      </c>
      <c r="AA1335" s="1" t="s">
        <v>54</v>
      </c>
      <c r="AB1335" s="1" t="s">
        <v>55</v>
      </c>
      <c r="AC1335" s="1" t="s">
        <v>42</v>
      </c>
      <c r="AD1335" t="s">
        <v>850</v>
      </c>
    </row>
    <row r="1336" spans="1:30" x14ac:dyDescent="0.25">
      <c r="A1336">
        <v>7</v>
      </c>
      <c r="B1336" s="1" t="s">
        <v>29</v>
      </c>
      <c r="C1336" s="1" t="s">
        <v>30</v>
      </c>
      <c r="D1336" s="1" t="s">
        <v>31</v>
      </c>
      <c r="E1336" s="1" t="s">
        <v>32</v>
      </c>
      <c r="F1336" s="1" t="s">
        <v>32</v>
      </c>
      <c r="G1336" s="1" t="s">
        <v>491</v>
      </c>
      <c r="H1336" s="1" t="s">
        <v>492</v>
      </c>
      <c r="I1336" s="1" t="s">
        <v>160</v>
      </c>
      <c r="J1336" s="1" t="s">
        <v>161</v>
      </c>
      <c r="K1336">
        <v>370</v>
      </c>
      <c r="L1336" s="1" t="s">
        <v>592</v>
      </c>
      <c r="M1336" s="1" t="s">
        <v>38</v>
      </c>
      <c r="N1336" t="s">
        <v>39</v>
      </c>
      <c r="O1336" t="s">
        <v>39</v>
      </c>
      <c r="P1336">
        <v>1500</v>
      </c>
      <c r="Q1336">
        <v>0</v>
      </c>
      <c r="R1336">
        <v>0.61163824655979571</v>
      </c>
      <c r="S1336">
        <v>2417.4573698396939</v>
      </c>
      <c r="T1336" s="1" t="s">
        <v>40</v>
      </c>
      <c r="U1336">
        <v>1</v>
      </c>
      <c r="V1336">
        <v>1</v>
      </c>
      <c r="W1336">
        <v>0.93750240967821841</v>
      </c>
      <c r="X1336">
        <v>2266.3721095190813</v>
      </c>
      <c r="Y1336" t="b">
        <v>0</v>
      </c>
      <c r="Z1336" t="b">
        <v>0</v>
      </c>
      <c r="AA1336" s="1" t="s">
        <v>41</v>
      </c>
      <c r="AB1336" s="1" t="s">
        <v>31</v>
      </c>
      <c r="AC1336" s="1" t="s">
        <v>42</v>
      </c>
      <c r="AD1336" t="s">
        <v>850</v>
      </c>
    </row>
    <row r="1337" spans="1:30" x14ac:dyDescent="0.25">
      <c r="A1337">
        <v>11</v>
      </c>
      <c r="B1337" s="1" t="s">
        <v>58</v>
      </c>
      <c r="C1337" s="1" t="s">
        <v>270</v>
      </c>
      <c r="D1337" s="1" t="s">
        <v>271</v>
      </c>
      <c r="E1337" s="1" t="s">
        <v>32</v>
      </c>
      <c r="F1337" s="1" t="s">
        <v>32</v>
      </c>
      <c r="G1337" s="1" t="s">
        <v>491</v>
      </c>
      <c r="H1337" s="1" t="s">
        <v>492</v>
      </c>
      <c r="I1337" s="1" t="s">
        <v>91</v>
      </c>
      <c r="J1337" s="1" t="s">
        <v>92</v>
      </c>
      <c r="K1337">
        <v>73</v>
      </c>
      <c r="L1337" s="1" t="s">
        <v>593</v>
      </c>
      <c r="M1337" s="1" t="s">
        <v>38</v>
      </c>
      <c r="N1337" t="s">
        <v>39</v>
      </c>
      <c r="O1337" t="s">
        <v>39</v>
      </c>
      <c r="P1337">
        <v>7500</v>
      </c>
      <c r="Q1337">
        <v>0</v>
      </c>
      <c r="R1337">
        <v>0.65457435897435901</v>
      </c>
      <c r="S1337">
        <v>12409.307692307691</v>
      </c>
      <c r="T1337" s="1" t="s">
        <v>40</v>
      </c>
      <c r="U1337">
        <v>1</v>
      </c>
      <c r="V1337">
        <v>1</v>
      </c>
      <c r="W1337">
        <v>0.93801179015751202</v>
      </c>
      <c r="X1337">
        <v>11640.076923076922</v>
      </c>
      <c r="Y1337" t="b">
        <v>0</v>
      </c>
      <c r="Z1337" t="b">
        <v>0</v>
      </c>
      <c r="AA1337" s="1" t="s">
        <v>54</v>
      </c>
      <c r="AB1337" s="1" t="s">
        <v>55</v>
      </c>
      <c r="AC1337" s="1" t="s">
        <v>42</v>
      </c>
      <c r="AD1337" t="s">
        <v>850</v>
      </c>
    </row>
    <row r="1338" spans="1:30" x14ac:dyDescent="0.25">
      <c r="A1338">
        <v>12</v>
      </c>
      <c r="B1338" s="1" t="s">
        <v>63</v>
      </c>
      <c r="C1338" s="1" t="s">
        <v>64</v>
      </c>
      <c r="D1338" s="1" t="s">
        <v>65</v>
      </c>
      <c r="E1338" s="1" t="s">
        <v>32</v>
      </c>
      <c r="F1338" s="1" t="s">
        <v>32</v>
      </c>
      <c r="G1338" s="1" t="s">
        <v>491</v>
      </c>
      <c r="H1338" s="1" t="s">
        <v>492</v>
      </c>
      <c r="I1338" s="1" t="s">
        <v>91</v>
      </c>
      <c r="J1338" s="1" t="s">
        <v>92</v>
      </c>
      <c r="K1338">
        <v>83</v>
      </c>
      <c r="L1338" s="1" t="s">
        <v>594</v>
      </c>
      <c r="M1338" s="1" t="s">
        <v>38</v>
      </c>
      <c r="N1338" t="s">
        <v>39</v>
      </c>
      <c r="O1338" t="s">
        <v>39</v>
      </c>
      <c r="P1338">
        <v>10080</v>
      </c>
      <c r="Q1338">
        <v>0</v>
      </c>
      <c r="R1338">
        <v>0.62599123365146692</v>
      </c>
      <c r="S1338">
        <v>16389.991635206788</v>
      </c>
      <c r="T1338" s="1" t="s">
        <v>40</v>
      </c>
      <c r="U1338">
        <v>0</v>
      </c>
      <c r="V1338">
        <v>1</v>
      </c>
      <c r="W1338">
        <v>0.93478160489948414</v>
      </c>
      <c r="X1338">
        <v>15321.062685047722</v>
      </c>
      <c r="Y1338" t="b">
        <v>0</v>
      </c>
      <c r="Z1338" t="b">
        <v>0</v>
      </c>
      <c r="AA1338" s="1" t="s">
        <v>66</v>
      </c>
      <c r="AB1338" s="1" t="s">
        <v>66</v>
      </c>
      <c r="AC1338" s="1" t="s">
        <v>42</v>
      </c>
      <c r="AD1338" t="s">
        <v>66</v>
      </c>
    </row>
    <row r="1339" spans="1:30" x14ac:dyDescent="0.25">
      <c r="A1339">
        <v>1</v>
      </c>
      <c r="B1339" s="1" t="s">
        <v>184</v>
      </c>
      <c r="C1339" s="1" t="s">
        <v>595</v>
      </c>
      <c r="D1339" s="1" t="s">
        <v>596</v>
      </c>
      <c r="E1339" s="1" t="s">
        <v>597</v>
      </c>
      <c r="F1339" s="1" t="s">
        <v>598</v>
      </c>
      <c r="G1339" s="1" t="s">
        <v>189</v>
      </c>
      <c r="H1339" s="1" t="s">
        <v>190</v>
      </c>
      <c r="I1339" s="1" t="s">
        <v>191</v>
      </c>
      <c r="J1339" s="1" t="s">
        <v>192</v>
      </c>
      <c r="K1339">
        <v>97</v>
      </c>
      <c r="L1339" s="1" t="s">
        <v>193</v>
      </c>
      <c r="M1339" s="1" t="s">
        <v>38</v>
      </c>
      <c r="N1339" t="s">
        <v>39</v>
      </c>
      <c r="O1339" t="s">
        <v>39</v>
      </c>
      <c r="P1339">
        <v>24500</v>
      </c>
      <c r="Q1339">
        <v>39489.505680998045</v>
      </c>
      <c r="R1339">
        <v>0.61181655840808336</v>
      </c>
      <c r="S1339">
        <v>0</v>
      </c>
      <c r="T1339" s="1" t="s">
        <v>194</v>
      </c>
      <c r="U1339">
        <v>1</v>
      </c>
      <c r="V1339">
        <v>1</v>
      </c>
      <c r="W1339">
        <v>0.93731213149448234</v>
      </c>
      <c r="X1339">
        <v>0</v>
      </c>
      <c r="Y1339" t="b">
        <v>0</v>
      </c>
      <c r="Z1339" t="b">
        <v>0</v>
      </c>
      <c r="AA1339" s="1" t="s">
        <v>54</v>
      </c>
      <c r="AB1339" s="1" t="s">
        <v>599</v>
      </c>
      <c r="AC1339" s="1" t="s">
        <v>42</v>
      </c>
      <c r="AD1339" t="s">
        <v>850</v>
      </c>
    </row>
    <row r="1340" spans="1:30" x14ac:dyDescent="0.25">
      <c r="A1340">
        <v>2</v>
      </c>
      <c r="B1340" s="1" t="s">
        <v>86</v>
      </c>
      <c r="C1340" s="1" t="s">
        <v>220</v>
      </c>
      <c r="D1340" s="1" t="s">
        <v>221</v>
      </c>
      <c r="E1340" s="1" t="s">
        <v>32</v>
      </c>
      <c r="F1340" s="1" t="s">
        <v>32</v>
      </c>
      <c r="G1340" s="1" t="s">
        <v>491</v>
      </c>
      <c r="H1340" s="1" t="s">
        <v>492</v>
      </c>
      <c r="I1340" s="1" t="s">
        <v>91</v>
      </c>
      <c r="J1340" s="1" t="s">
        <v>92</v>
      </c>
      <c r="K1340">
        <v>145</v>
      </c>
      <c r="L1340" s="1" t="s">
        <v>493</v>
      </c>
      <c r="M1340" s="1" t="s">
        <v>38</v>
      </c>
      <c r="N1340" t="s">
        <v>39</v>
      </c>
      <c r="O1340" t="s">
        <v>39</v>
      </c>
      <c r="P1340">
        <v>1500</v>
      </c>
      <c r="Q1340">
        <v>0</v>
      </c>
      <c r="R1340">
        <v>0.62749010011123474</v>
      </c>
      <c r="S1340">
        <v>2441.2351501668522</v>
      </c>
      <c r="T1340" s="1" t="s">
        <v>40</v>
      </c>
      <c r="U1340">
        <v>0</v>
      </c>
      <c r="V1340">
        <v>1</v>
      </c>
      <c r="W1340">
        <v>0.93848734643707776</v>
      </c>
      <c r="X1340">
        <v>2291.0682981090104</v>
      </c>
      <c r="Y1340" t="b">
        <v>0</v>
      </c>
      <c r="Z1340" t="b">
        <v>0</v>
      </c>
      <c r="AA1340" s="1" t="s">
        <v>66</v>
      </c>
      <c r="AB1340" s="1" t="s">
        <v>66</v>
      </c>
      <c r="AC1340" s="1" t="s">
        <v>42</v>
      </c>
      <c r="AD1340" t="s">
        <v>66</v>
      </c>
    </row>
    <row r="1341" spans="1:30" x14ac:dyDescent="0.25">
      <c r="A1341">
        <v>2</v>
      </c>
      <c r="B1341" s="1" t="s">
        <v>86</v>
      </c>
      <c r="C1341" s="1" t="s">
        <v>222</v>
      </c>
      <c r="D1341" s="1" t="s">
        <v>223</v>
      </c>
      <c r="E1341" s="1" t="s">
        <v>32</v>
      </c>
      <c r="F1341" s="1" t="s">
        <v>32</v>
      </c>
      <c r="G1341" s="1" t="s">
        <v>491</v>
      </c>
      <c r="H1341" s="1" t="s">
        <v>492</v>
      </c>
      <c r="I1341" s="1" t="s">
        <v>91</v>
      </c>
      <c r="J1341" s="1" t="s">
        <v>92</v>
      </c>
      <c r="K1341">
        <v>145</v>
      </c>
      <c r="L1341" s="1" t="s">
        <v>493</v>
      </c>
      <c r="M1341" s="1" t="s">
        <v>38</v>
      </c>
      <c r="N1341" t="s">
        <v>39</v>
      </c>
      <c r="O1341" t="s">
        <v>39</v>
      </c>
      <c r="P1341">
        <v>1500</v>
      </c>
      <c r="Q1341">
        <v>0</v>
      </c>
      <c r="R1341">
        <v>0.63357523056653497</v>
      </c>
      <c r="S1341">
        <v>2450.3628458498024</v>
      </c>
      <c r="T1341" s="1" t="s">
        <v>40</v>
      </c>
      <c r="U1341">
        <v>0</v>
      </c>
      <c r="V1341">
        <v>1</v>
      </c>
      <c r="W1341">
        <v>0.9354778142077208</v>
      </c>
      <c r="X1341">
        <v>2292.2600790513834</v>
      </c>
      <c r="Y1341" t="b">
        <v>0</v>
      </c>
      <c r="Z1341" t="b">
        <v>0</v>
      </c>
      <c r="AA1341" s="1" t="s">
        <v>66</v>
      </c>
      <c r="AB1341" s="1" t="s">
        <v>66</v>
      </c>
      <c r="AC1341" s="1" t="s">
        <v>42</v>
      </c>
      <c r="AD1341" t="s">
        <v>66</v>
      </c>
    </row>
    <row r="1342" spans="1:30" x14ac:dyDescent="0.25">
      <c r="A1342">
        <v>1</v>
      </c>
      <c r="B1342" s="1" t="s">
        <v>184</v>
      </c>
      <c r="C1342" s="1" t="s">
        <v>595</v>
      </c>
      <c r="D1342" s="1" t="s">
        <v>596</v>
      </c>
      <c r="E1342" s="1" t="s">
        <v>597</v>
      </c>
      <c r="F1342" s="1" t="s">
        <v>598</v>
      </c>
      <c r="G1342" s="1" t="s">
        <v>196</v>
      </c>
      <c r="H1342" s="1" t="s">
        <v>197</v>
      </c>
      <c r="I1342" s="1" t="s">
        <v>191</v>
      </c>
      <c r="J1342" s="1" t="s">
        <v>192</v>
      </c>
      <c r="K1342">
        <v>114</v>
      </c>
      <c r="L1342" s="1" t="s">
        <v>198</v>
      </c>
      <c r="M1342" s="1" t="s">
        <v>38</v>
      </c>
      <c r="N1342" t="s">
        <v>39</v>
      </c>
      <c r="O1342" t="s">
        <v>39</v>
      </c>
      <c r="P1342">
        <v>35600</v>
      </c>
      <c r="Q1342">
        <v>57380.669479327771</v>
      </c>
      <c r="R1342">
        <v>0.61181655840808336</v>
      </c>
      <c r="S1342">
        <v>0</v>
      </c>
      <c r="T1342" s="1" t="s">
        <v>194</v>
      </c>
      <c r="U1342">
        <v>1</v>
      </c>
      <c r="V1342">
        <v>1</v>
      </c>
      <c r="W1342">
        <v>0.93731213149448234</v>
      </c>
      <c r="X1342">
        <v>0</v>
      </c>
      <c r="Y1342" t="b">
        <v>0</v>
      </c>
      <c r="Z1342" t="b">
        <v>0</v>
      </c>
      <c r="AA1342" s="1" t="s">
        <v>54</v>
      </c>
      <c r="AB1342" s="1" t="s">
        <v>599</v>
      </c>
      <c r="AC1342" s="1" t="s">
        <v>42</v>
      </c>
      <c r="AD1342" t="s">
        <v>850</v>
      </c>
    </row>
    <row r="1343" spans="1:30" x14ac:dyDescent="0.25">
      <c r="A1343">
        <v>1</v>
      </c>
      <c r="B1343" s="1" t="s">
        <v>184</v>
      </c>
      <c r="C1343" s="1" t="s">
        <v>595</v>
      </c>
      <c r="D1343" s="1" t="s">
        <v>596</v>
      </c>
      <c r="E1343" s="1" t="s">
        <v>597</v>
      </c>
      <c r="F1343" s="1" t="s">
        <v>598</v>
      </c>
      <c r="G1343" s="1" t="s">
        <v>199</v>
      </c>
      <c r="H1343" s="1" t="s">
        <v>200</v>
      </c>
      <c r="I1343" s="1" t="s">
        <v>191</v>
      </c>
      <c r="J1343" s="1" t="s">
        <v>192</v>
      </c>
      <c r="K1343">
        <v>116</v>
      </c>
      <c r="L1343" s="1" t="s">
        <v>200</v>
      </c>
      <c r="M1343" s="1" t="s">
        <v>38</v>
      </c>
      <c r="N1343" t="s">
        <v>39</v>
      </c>
      <c r="O1343" t="s">
        <v>39</v>
      </c>
      <c r="P1343" t="s">
        <v>46</v>
      </c>
      <c r="Q1343">
        <v>0</v>
      </c>
      <c r="R1343">
        <v>0.61181655840808336</v>
      </c>
      <c r="S1343">
        <v>0</v>
      </c>
      <c r="T1343" s="1" t="s">
        <v>194</v>
      </c>
      <c r="U1343">
        <v>1</v>
      </c>
      <c r="V1343">
        <v>1</v>
      </c>
      <c r="W1343">
        <v>0.93731213149448234</v>
      </c>
      <c r="X1343">
        <v>0</v>
      </c>
      <c r="Y1343" t="b">
        <v>0</v>
      </c>
      <c r="Z1343" t="b">
        <v>0</v>
      </c>
      <c r="AA1343" s="1" t="s">
        <v>54</v>
      </c>
      <c r="AB1343" s="1" t="s">
        <v>599</v>
      </c>
      <c r="AC1343" s="1" t="s">
        <v>42</v>
      </c>
      <c r="AD1343" t="s">
        <v>850</v>
      </c>
    </row>
    <row r="1344" spans="1:30" x14ac:dyDescent="0.25">
      <c r="A1344">
        <v>2</v>
      </c>
      <c r="B1344" s="1" t="s">
        <v>86</v>
      </c>
      <c r="C1344" s="1" t="s">
        <v>226</v>
      </c>
      <c r="D1344" s="1" t="s">
        <v>105</v>
      </c>
      <c r="E1344" s="1" t="s">
        <v>32</v>
      </c>
      <c r="F1344" s="1" t="s">
        <v>32</v>
      </c>
      <c r="G1344" s="1" t="s">
        <v>216</v>
      </c>
      <c r="H1344" s="1" t="s">
        <v>217</v>
      </c>
      <c r="I1344" s="1" t="s">
        <v>35</v>
      </c>
      <c r="J1344" s="1" t="s">
        <v>36</v>
      </c>
      <c r="K1344">
        <v>397</v>
      </c>
      <c r="L1344" s="1" t="s">
        <v>411</v>
      </c>
      <c r="M1344" s="1" t="s">
        <v>38</v>
      </c>
      <c r="N1344" t="s">
        <v>39</v>
      </c>
      <c r="O1344" t="s">
        <v>39</v>
      </c>
      <c r="P1344">
        <v>30000</v>
      </c>
      <c r="Q1344">
        <v>0</v>
      </c>
      <c r="R1344">
        <v>0.61287047812817896</v>
      </c>
      <c r="S1344">
        <v>48386.114343845366</v>
      </c>
      <c r="T1344" s="1" t="s">
        <v>40</v>
      </c>
      <c r="U1344">
        <v>0</v>
      </c>
      <c r="V1344">
        <v>1</v>
      </c>
      <c r="W1344">
        <v>0.93692649150934704</v>
      </c>
      <c r="X1344">
        <v>45334.232349949132</v>
      </c>
      <c r="Y1344" t="b">
        <v>0</v>
      </c>
      <c r="Z1344" t="b">
        <v>0</v>
      </c>
      <c r="AA1344" s="1" t="s">
        <v>66</v>
      </c>
      <c r="AB1344" s="1" t="s">
        <v>66</v>
      </c>
      <c r="AC1344" s="1" t="s">
        <v>42</v>
      </c>
      <c r="AD1344" t="s">
        <v>66</v>
      </c>
    </row>
    <row r="1345" spans="1:30" x14ac:dyDescent="0.25">
      <c r="A1345">
        <v>3</v>
      </c>
      <c r="B1345" s="1" t="s">
        <v>75</v>
      </c>
      <c r="C1345" s="1" t="s">
        <v>79</v>
      </c>
      <c r="D1345" s="1" t="s">
        <v>60</v>
      </c>
      <c r="E1345" s="1" t="s">
        <v>32</v>
      </c>
      <c r="F1345" s="1" t="s">
        <v>32</v>
      </c>
      <c r="G1345" s="1" t="s">
        <v>216</v>
      </c>
      <c r="H1345" s="1" t="s">
        <v>217</v>
      </c>
      <c r="I1345" s="1" t="s">
        <v>35</v>
      </c>
      <c r="J1345" s="1" t="s">
        <v>36</v>
      </c>
      <c r="K1345">
        <v>397</v>
      </c>
      <c r="L1345" s="1" t="s">
        <v>411</v>
      </c>
      <c r="M1345" s="1" t="s">
        <v>38</v>
      </c>
      <c r="N1345" t="s">
        <v>39</v>
      </c>
      <c r="O1345" t="s">
        <v>39</v>
      </c>
      <c r="P1345">
        <v>30000</v>
      </c>
      <c r="Q1345">
        <v>0</v>
      </c>
      <c r="R1345">
        <v>0.61354871794871801</v>
      </c>
      <c r="S1345">
        <v>48406.461538461539</v>
      </c>
      <c r="T1345" s="1" t="s">
        <v>40</v>
      </c>
      <c r="U1345">
        <v>0</v>
      </c>
      <c r="V1345">
        <v>1</v>
      </c>
      <c r="W1345">
        <v>0.93643569517101977</v>
      </c>
      <c r="X1345">
        <v>45329.538461538461</v>
      </c>
      <c r="Y1345" t="b">
        <v>0</v>
      </c>
      <c r="Z1345" t="b">
        <v>0</v>
      </c>
      <c r="AA1345" s="1" t="s">
        <v>66</v>
      </c>
      <c r="AB1345" s="1" t="s">
        <v>66</v>
      </c>
      <c r="AC1345" s="1" t="s">
        <v>42</v>
      </c>
      <c r="AD1345" t="s">
        <v>66</v>
      </c>
    </row>
    <row r="1346" spans="1:30" x14ac:dyDescent="0.25">
      <c r="A1346">
        <v>4</v>
      </c>
      <c r="B1346" s="1" t="s">
        <v>131</v>
      </c>
      <c r="C1346" s="1" t="s">
        <v>166</v>
      </c>
      <c r="D1346" s="1" t="s">
        <v>105</v>
      </c>
      <c r="E1346" s="1" t="s">
        <v>32</v>
      </c>
      <c r="F1346" s="1" t="s">
        <v>32</v>
      </c>
      <c r="G1346" s="1" t="s">
        <v>216</v>
      </c>
      <c r="H1346" s="1" t="s">
        <v>217</v>
      </c>
      <c r="I1346" s="1" t="s">
        <v>35</v>
      </c>
      <c r="J1346" s="1" t="s">
        <v>36</v>
      </c>
      <c r="K1346">
        <v>397</v>
      </c>
      <c r="L1346" s="1" t="s">
        <v>411</v>
      </c>
      <c r="M1346" s="1" t="s">
        <v>38</v>
      </c>
      <c r="N1346" t="s">
        <v>39</v>
      </c>
      <c r="O1346" t="s">
        <v>39</v>
      </c>
      <c r="P1346">
        <v>30000</v>
      </c>
      <c r="Q1346">
        <v>0</v>
      </c>
      <c r="R1346">
        <v>0.60990146274489099</v>
      </c>
      <c r="S1346">
        <v>48297.043882346734</v>
      </c>
      <c r="T1346" s="1" t="s">
        <v>40</v>
      </c>
      <c r="U1346">
        <v>0</v>
      </c>
      <c r="V1346">
        <v>1</v>
      </c>
      <c r="W1346">
        <v>0.9376777496183254</v>
      </c>
      <c r="X1346">
        <v>45287.063420816397</v>
      </c>
      <c r="Y1346" t="b">
        <v>0</v>
      </c>
      <c r="Z1346" t="b">
        <v>0</v>
      </c>
      <c r="AA1346" s="1" t="s">
        <v>66</v>
      </c>
      <c r="AB1346" s="1" t="s">
        <v>66</v>
      </c>
      <c r="AC1346" s="1" t="s">
        <v>42</v>
      </c>
      <c r="AD1346" t="s">
        <v>66</v>
      </c>
    </row>
    <row r="1347" spans="1:30" x14ac:dyDescent="0.25">
      <c r="A1347">
        <v>5</v>
      </c>
      <c r="B1347" s="1" t="s">
        <v>145</v>
      </c>
      <c r="C1347" s="1" t="s">
        <v>237</v>
      </c>
      <c r="D1347" s="1" t="s">
        <v>105</v>
      </c>
      <c r="E1347" s="1" t="s">
        <v>32</v>
      </c>
      <c r="F1347" s="1" t="s">
        <v>32</v>
      </c>
      <c r="G1347" s="1" t="s">
        <v>216</v>
      </c>
      <c r="H1347" s="1" t="s">
        <v>217</v>
      </c>
      <c r="I1347" s="1" t="s">
        <v>35</v>
      </c>
      <c r="J1347" s="1" t="s">
        <v>36</v>
      </c>
      <c r="K1347">
        <v>397</v>
      </c>
      <c r="L1347" s="1" t="s">
        <v>411</v>
      </c>
      <c r="M1347" s="1" t="s">
        <v>38</v>
      </c>
      <c r="N1347" t="s">
        <v>39</v>
      </c>
      <c r="O1347" t="s">
        <v>39</v>
      </c>
      <c r="P1347">
        <v>30000</v>
      </c>
      <c r="Q1347">
        <v>0</v>
      </c>
      <c r="R1347">
        <v>0.61142605781315451</v>
      </c>
      <c r="S1347">
        <v>48342.781734394637</v>
      </c>
      <c r="T1347" s="1" t="s">
        <v>40</v>
      </c>
      <c r="U1347">
        <v>0</v>
      </c>
      <c r="V1347">
        <v>1</v>
      </c>
      <c r="W1347">
        <v>0.93760519374367279</v>
      </c>
      <c r="X1347">
        <v>45326.443234185172</v>
      </c>
      <c r="Y1347" t="b">
        <v>0</v>
      </c>
      <c r="Z1347" t="b">
        <v>0</v>
      </c>
      <c r="AA1347" s="1" t="s">
        <v>66</v>
      </c>
      <c r="AB1347" s="1" t="s">
        <v>66</v>
      </c>
      <c r="AC1347" s="1" t="s">
        <v>42</v>
      </c>
      <c r="AD1347" t="s">
        <v>66</v>
      </c>
    </row>
    <row r="1348" spans="1:30" x14ac:dyDescent="0.25">
      <c r="A1348">
        <v>6</v>
      </c>
      <c r="B1348" s="1" t="s">
        <v>112</v>
      </c>
      <c r="C1348" s="1" t="s">
        <v>238</v>
      </c>
      <c r="D1348" s="1" t="s">
        <v>105</v>
      </c>
      <c r="E1348" s="1" t="s">
        <v>32</v>
      </c>
      <c r="F1348" s="1" t="s">
        <v>32</v>
      </c>
      <c r="G1348" s="1" t="s">
        <v>216</v>
      </c>
      <c r="H1348" s="1" t="s">
        <v>217</v>
      </c>
      <c r="I1348" s="1" t="s">
        <v>35</v>
      </c>
      <c r="J1348" s="1" t="s">
        <v>36</v>
      </c>
      <c r="K1348">
        <v>397</v>
      </c>
      <c r="L1348" s="1" t="s">
        <v>411</v>
      </c>
      <c r="M1348" s="1" t="s">
        <v>38</v>
      </c>
      <c r="N1348" t="s">
        <v>39</v>
      </c>
      <c r="O1348" t="s">
        <v>39</v>
      </c>
      <c r="P1348">
        <v>30000</v>
      </c>
      <c r="Q1348">
        <v>0</v>
      </c>
      <c r="R1348">
        <v>0.61775714968914397</v>
      </c>
      <c r="S1348">
        <v>48532.714490674312</v>
      </c>
      <c r="T1348" s="1" t="s">
        <v>40</v>
      </c>
      <c r="U1348">
        <v>0</v>
      </c>
      <c r="V1348">
        <v>1</v>
      </c>
      <c r="W1348">
        <v>0.93791996772311315</v>
      </c>
      <c r="X1348">
        <v>45519.80200860832</v>
      </c>
      <c r="Y1348" t="b">
        <v>1</v>
      </c>
      <c r="Z1348" t="b">
        <v>0</v>
      </c>
      <c r="AA1348" s="1" t="s">
        <v>66</v>
      </c>
      <c r="AB1348" s="1" t="s">
        <v>66</v>
      </c>
      <c r="AC1348" s="1" t="s">
        <v>42</v>
      </c>
      <c r="AD1348" t="s">
        <v>66</v>
      </c>
    </row>
    <row r="1349" spans="1:30" x14ac:dyDescent="0.25">
      <c r="A1349">
        <v>10</v>
      </c>
      <c r="B1349" s="1" t="s">
        <v>168</v>
      </c>
      <c r="C1349" s="1" t="s">
        <v>245</v>
      </c>
      <c r="D1349" s="1" t="s">
        <v>101</v>
      </c>
      <c r="E1349" s="1" t="s">
        <v>32</v>
      </c>
      <c r="F1349" s="1" t="s">
        <v>32</v>
      </c>
      <c r="G1349" s="1" t="s">
        <v>216</v>
      </c>
      <c r="H1349" s="1" t="s">
        <v>217</v>
      </c>
      <c r="I1349" s="1" t="s">
        <v>35</v>
      </c>
      <c r="J1349" s="1" t="s">
        <v>36</v>
      </c>
      <c r="K1349">
        <v>397</v>
      </c>
      <c r="L1349" s="1" t="s">
        <v>411</v>
      </c>
      <c r="M1349" s="1" t="s">
        <v>38</v>
      </c>
      <c r="N1349" t="s">
        <v>39</v>
      </c>
      <c r="O1349" t="s">
        <v>39</v>
      </c>
      <c r="P1349">
        <v>30000</v>
      </c>
      <c r="Q1349">
        <v>0</v>
      </c>
      <c r="R1349">
        <v>0.61025730693408753</v>
      </c>
      <c r="S1349">
        <v>48307.719208022623</v>
      </c>
      <c r="T1349" s="1" t="s">
        <v>40</v>
      </c>
      <c r="U1349">
        <v>0</v>
      </c>
      <c r="V1349">
        <v>1</v>
      </c>
      <c r="W1349">
        <v>0.93772246917954194</v>
      </c>
      <c r="X1349">
        <v>45299.233736178961</v>
      </c>
      <c r="Y1349" t="b">
        <v>1</v>
      </c>
      <c r="Z1349" t="b">
        <v>0</v>
      </c>
      <c r="AA1349" s="1" t="s">
        <v>66</v>
      </c>
      <c r="AB1349" s="1" t="s">
        <v>66</v>
      </c>
      <c r="AC1349" s="1" t="s">
        <v>42</v>
      </c>
      <c r="AD1349" t="s">
        <v>66</v>
      </c>
    </row>
    <row r="1350" spans="1:30" x14ac:dyDescent="0.25">
      <c r="A1350">
        <v>11</v>
      </c>
      <c r="B1350" s="1" t="s">
        <v>58</v>
      </c>
      <c r="C1350" s="1" t="s">
        <v>256</v>
      </c>
      <c r="D1350" s="1" t="s">
        <v>257</v>
      </c>
      <c r="E1350" s="1" t="s">
        <v>32</v>
      </c>
      <c r="F1350" s="1" t="s">
        <v>32</v>
      </c>
      <c r="G1350" s="1" t="s">
        <v>216</v>
      </c>
      <c r="H1350" s="1" t="s">
        <v>217</v>
      </c>
      <c r="I1350" s="1" t="s">
        <v>35</v>
      </c>
      <c r="J1350" s="1" t="s">
        <v>36</v>
      </c>
      <c r="K1350">
        <v>397</v>
      </c>
      <c r="L1350" s="1" t="s">
        <v>411</v>
      </c>
      <c r="M1350" s="1" t="s">
        <v>38</v>
      </c>
      <c r="N1350" t="s">
        <v>39</v>
      </c>
      <c r="O1350" t="s">
        <v>39</v>
      </c>
      <c r="P1350">
        <v>30000</v>
      </c>
      <c r="Q1350">
        <v>0</v>
      </c>
      <c r="R1350">
        <v>0.61617471863848472</v>
      </c>
      <c r="S1350">
        <v>48485.241559154543</v>
      </c>
      <c r="T1350" s="1" t="s">
        <v>40</v>
      </c>
      <c r="U1350">
        <v>1</v>
      </c>
      <c r="V1350">
        <v>1</v>
      </c>
      <c r="W1350">
        <v>0.93630816115801618</v>
      </c>
      <c r="X1350">
        <v>45397.127367554218</v>
      </c>
      <c r="Y1350" t="b">
        <v>0</v>
      </c>
      <c r="Z1350" t="b">
        <v>0</v>
      </c>
      <c r="AA1350" s="1" t="s">
        <v>54</v>
      </c>
      <c r="AB1350" s="1" t="s">
        <v>173</v>
      </c>
      <c r="AC1350" s="1" t="s">
        <v>42</v>
      </c>
      <c r="AD1350" t="s">
        <v>850</v>
      </c>
    </row>
    <row r="1351" spans="1:30" x14ac:dyDescent="0.25">
      <c r="A1351">
        <v>12</v>
      </c>
      <c r="B1351" s="1" t="s">
        <v>63</v>
      </c>
      <c r="C1351" s="1" t="s">
        <v>284</v>
      </c>
      <c r="D1351" s="1" t="s">
        <v>105</v>
      </c>
      <c r="E1351" s="1" t="s">
        <v>32</v>
      </c>
      <c r="F1351" s="1" t="s">
        <v>32</v>
      </c>
      <c r="G1351" s="1" t="s">
        <v>216</v>
      </c>
      <c r="H1351" s="1" t="s">
        <v>217</v>
      </c>
      <c r="I1351" s="1" t="s">
        <v>35</v>
      </c>
      <c r="J1351" s="1" t="s">
        <v>36</v>
      </c>
      <c r="K1351">
        <v>397</v>
      </c>
      <c r="L1351" s="1" t="s">
        <v>411</v>
      </c>
      <c r="M1351" s="1" t="s">
        <v>38</v>
      </c>
      <c r="N1351" t="s">
        <v>39</v>
      </c>
      <c r="O1351" t="s">
        <v>39</v>
      </c>
      <c r="P1351">
        <v>30000</v>
      </c>
      <c r="Q1351">
        <v>0</v>
      </c>
      <c r="R1351">
        <v>0.61017403715802609</v>
      </c>
      <c r="S1351">
        <v>48305.221114740787</v>
      </c>
      <c r="T1351" s="1" t="s">
        <v>40</v>
      </c>
      <c r="U1351">
        <v>0</v>
      </c>
      <c r="V1351">
        <v>1</v>
      </c>
      <c r="W1351">
        <v>0.93768980778685429</v>
      </c>
      <c r="X1351">
        <v>45295.313502182784</v>
      </c>
      <c r="Y1351" t="b">
        <v>0</v>
      </c>
      <c r="Z1351" t="b">
        <v>0</v>
      </c>
      <c r="AA1351" s="1" t="s">
        <v>66</v>
      </c>
      <c r="AB1351" s="1" t="s">
        <v>66</v>
      </c>
      <c r="AC1351" s="1" t="s">
        <v>42</v>
      </c>
      <c r="AD1351" t="s">
        <v>66</v>
      </c>
    </row>
    <row r="1352" spans="1:30" x14ac:dyDescent="0.25">
      <c r="A1352">
        <v>15</v>
      </c>
      <c r="B1352" s="1" t="s">
        <v>50</v>
      </c>
      <c r="C1352" s="1" t="s">
        <v>304</v>
      </c>
      <c r="D1352" s="1" t="s">
        <v>101</v>
      </c>
      <c r="E1352" s="1" t="s">
        <v>32</v>
      </c>
      <c r="F1352" s="1" t="s">
        <v>32</v>
      </c>
      <c r="G1352" s="1" t="s">
        <v>216</v>
      </c>
      <c r="H1352" s="1" t="s">
        <v>217</v>
      </c>
      <c r="I1352" s="1" t="s">
        <v>35</v>
      </c>
      <c r="J1352" s="1" t="s">
        <v>36</v>
      </c>
      <c r="K1352">
        <v>397</v>
      </c>
      <c r="L1352" s="1" t="s">
        <v>411</v>
      </c>
      <c r="M1352" s="1" t="s">
        <v>38</v>
      </c>
      <c r="N1352" t="s">
        <v>39</v>
      </c>
      <c r="O1352" t="s">
        <v>39</v>
      </c>
      <c r="P1352">
        <v>30000</v>
      </c>
      <c r="Q1352">
        <v>0</v>
      </c>
      <c r="R1352">
        <v>0.60923415025592087</v>
      </c>
      <c r="S1352">
        <v>48277.024507677626</v>
      </c>
      <c r="T1352" s="1" t="s">
        <v>40</v>
      </c>
      <c r="U1352">
        <v>1</v>
      </c>
      <c r="V1352">
        <v>1</v>
      </c>
      <c r="W1352">
        <v>0.93773464755348201</v>
      </c>
      <c r="X1352">
        <v>45271.038561637892</v>
      </c>
      <c r="Y1352" t="b">
        <v>0</v>
      </c>
      <c r="Z1352" t="b">
        <v>0</v>
      </c>
      <c r="AA1352" s="1" t="s">
        <v>62</v>
      </c>
      <c r="AB1352" s="1" t="s">
        <v>173</v>
      </c>
      <c r="AC1352" s="1" t="s">
        <v>42</v>
      </c>
      <c r="AD1352" t="s">
        <v>850</v>
      </c>
    </row>
    <row r="1353" spans="1:30" x14ac:dyDescent="0.25">
      <c r="A1353">
        <v>17</v>
      </c>
      <c r="B1353" s="1" t="s">
        <v>306</v>
      </c>
      <c r="C1353" s="1" t="s">
        <v>560</v>
      </c>
      <c r="D1353" s="1" t="s">
        <v>105</v>
      </c>
      <c r="E1353" s="1" t="s">
        <v>32</v>
      </c>
      <c r="F1353" s="1" t="s">
        <v>32</v>
      </c>
      <c r="G1353" s="1" t="s">
        <v>216</v>
      </c>
      <c r="H1353" s="1" t="s">
        <v>217</v>
      </c>
      <c r="I1353" s="1" t="s">
        <v>35</v>
      </c>
      <c r="J1353" s="1" t="s">
        <v>36</v>
      </c>
      <c r="K1353">
        <v>397</v>
      </c>
      <c r="L1353" s="1" t="s">
        <v>411</v>
      </c>
      <c r="M1353" s="1" t="s">
        <v>38</v>
      </c>
      <c r="N1353" t="s">
        <v>39</v>
      </c>
      <c r="O1353" t="s">
        <v>39</v>
      </c>
      <c r="P1353">
        <v>30000</v>
      </c>
      <c r="Q1353">
        <v>0</v>
      </c>
      <c r="R1353">
        <v>8.0215375000000005E-2</v>
      </c>
      <c r="S1353">
        <v>32406.461250000004</v>
      </c>
      <c r="T1353" s="1" t="s">
        <v>40</v>
      </c>
      <c r="U1353">
        <v>0</v>
      </c>
      <c r="V1353">
        <v>1</v>
      </c>
      <c r="W1353">
        <v>1</v>
      </c>
      <c r="X1353">
        <v>32406.461250000004</v>
      </c>
      <c r="Y1353" t="b">
        <v>1</v>
      </c>
      <c r="Z1353" t="b">
        <v>0</v>
      </c>
      <c r="AA1353" s="1" t="s">
        <v>66</v>
      </c>
      <c r="AB1353" s="1" t="s">
        <v>66</v>
      </c>
      <c r="AC1353" s="1" t="s">
        <v>42</v>
      </c>
      <c r="AD1353" t="s">
        <v>66</v>
      </c>
    </row>
    <row r="1354" spans="1:30" x14ac:dyDescent="0.25">
      <c r="A1354">
        <v>20</v>
      </c>
      <c r="B1354" s="1" t="s">
        <v>316</v>
      </c>
      <c r="C1354" s="1" t="s">
        <v>319</v>
      </c>
      <c r="D1354" s="1" t="s">
        <v>105</v>
      </c>
      <c r="E1354" s="1" t="s">
        <v>32</v>
      </c>
      <c r="F1354" s="1" t="s">
        <v>32</v>
      </c>
      <c r="G1354" s="1" t="s">
        <v>216</v>
      </c>
      <c r="H1354" s="1" t="s">
        <v>217</v>
      </c>
      <c r="I1354" s="1" t="s">
        <v>35</v>
      </c>
      <c r="J1354" s="1" t="s">
        <v>36</v>
      </c>
      <c r="K1354">
        <v>397</v>
      </c>
      <c r="L1354" s="1" t="s">
        <v>411</v>
      </c>
      <c r="M1354" s="1" t="s">
        <v>38</v>
      </c>
      <c r="N1354" t="s">
        <v>39</v>
      </c>
      <c r="O1354" t="s">
        <v>39</v>
      </c>
      <c r="P1354">
        <v>30000</v>
      </c>
      <c r="Q1354">
        <v>0</v>
      </c>
      <c r="R1354">
        <v>0.85420873979310619</v>
      </c>
      <c r="S1354">
        <v>55626.262193793184</v>
      </c>
      <c r="T1354" s="1" t="s">
        <v>40</v>
      </c>
      <c r="U1354">
        <v>0</v>
      </c>
      <c r="V1354">
        <v>0</v>
      </c>
      <c r="W1354">
        <v>0.94538491392226898</v>
      </c>
      <c r="X1354">
        <v>52588.229095896735</v>
      </c>
      <c r="Y1354" t="b">
        <v>0</v>
      </c>
      <c r="Z1354" t="b">
        <v>0</v>
      </c>
      <c r="AA1354" s="1" t="s">
        <v>66</v>
      </c>
      <c r="AB1354" s="1" t="s">
        <v>66</v>
      </c>
      <c r="AC1354" s="1" t="s">
        <v>73</v>
      </c>
      <c r="AD1354" t="s">
        <v>66</v>
      </c>
    </row>
    <row r="1355" spans="1:30" x14ac:dyDescent="0.25">
      <c r="A1355">
        <v>21</v>
      </c>
      <c r="B1355" s="1" t="s">
        <v>69</v>
      </c>
      <c r="C1355" s="1" t="s">
        <v>135</v>
      </c>
      <c r="D1355" s="1" t="s">
        <v>105</v>
      </c>
      <c r="E1355" s="1" t="s">
        <v>32</v>
      </c>
      <c r="F1355" s="1" t="s">
        <v>32</v>
      </c>
      <c r="G1355" s="1" t="s">
        <v>216</v>
      </c>
      <c r="H1355" s="1" t="s">
        <v>217</v>
      </c>
      <c r="I1355" s="1" t="s">
        <v>35</v>
      </c>
      <c r="J1355" s="1" t="s">
        <v>36</v>
      </c>
      <c r="K1355">
        <v>397</v>
      </c>
      <c r="L1355" s="1" t="s">
        <v>411</v>
      </c>
      <c r="M1355" s="1" t="s">
        <v>38</v>
      </c>
      <c r="N1355" t="s">
        <v>39</v>
      </c>
      <c r="O1355" t="s">
        <v>39</v>
      </c>
      <c r="P1355">
        <v>30000</v>
      </c>
      <c r="Q1355">
        <v>0</v>
      </c>
      <c r="R1355">
        <v>0.85389854395110565</v>
      </c>
      <c r="S1355">
        <v>55616.956318533164</v>
      </c>
      <c r="T1355" s="1" t="s">
        <v>40</v>
      </c>
      <c r="U1355">
        <v>0</v>
      </c>
      <c r="V1355">
        <v>0</v>
      </c>
      <c r="W1355">
        <v>0.94570085343520061</v>
      </c>
      <c r="X1355">
        <v>52597.003055905087</v>
      </c>
      <c r="Y1355" t="b">
        <v>0</v>
      </c>
      <c r="Z1355" t="b">
        <v>0</v>
      </c>
      <c r="AA1355" s="1" t="s">
        <v>66</v>
      </c>
      <c r="AB1355" s="1" t="s">
        <v>66</v>
      </c>
      <c r="AC1355" s="1" t="s">
        <v>73</v>
      </c>
      <c r="AD1355" t="s">
        <v>66</v>
      </c>
    </row>
    <row r="1356" spans="1:30" x14ac:dyDescent="0.25">
      <c r="A1356">
        <v>22</v>
      </c>
      <c r="B1356" s="1" t="s">
        <v>136</v>
      </c>
      <c r="C1356" s="1" t="s">
        <v>137</v>
      </c>
      <c r="D1356" s="1" t="s">
        <v>105</v>
      </c>
      <c r="E1356" s="1" t="s">
        <v>32</v>
      </c>
      <c r="F1356" s="1" t="s">
        <v>32</v>
      </c>
      <c r="G1356" s="1" t="s">
        <v>216</v>
      </c>
      <c r="H1356" s="1" t="s">
        <v>217</v>
      </c>
      <c r="I1356" s="1" t="s">
        <v>35</v>
      </c>
      <c r="J1356" s="1" t="s">
        <v>36</v>
      </c>
      <c r="K1356">
        <v>397</v>
      </c>
      <c r="L1356" s="1" t="s">
        <v>411</v>
      </c>
      <c r="M1356" s="1" t="s">
        <v>38</v>
      </c>
      <c r="N1356" t="s">
        <v>39</v>
      </c>
      <c r="O1356" t="s">
        <v>39</v>
      </c>
      <c r="P1356">
        <v>30000</v>
      </c>
      <c r="Q1356">
        <v>0</v>
      </c>
      <c r="R1356">
        <v>0.85124977011494252</v>
      </c>
      <c r="S1356">
        <v>55537.49310344828</v>
      </c>
      <c r="T1356" s="1" t="s">
        <v>40</v>
      </c>
      <c r="U1356">
        <v>0</v>
      </c>
      <c r="V1356">
        <v>0</v>
      </c>
      <c r="W1356">
        <v>0.94598243758658718</v>
      </c>
      <c r="X1356">
        <v>52537.49310344828</v>
      </c>
      <c r="Y1356" t="b">
        <v>0</v>
      </c>
      <c r="Z1356" t="b">
        <v>0</v>
      </c>
      <c r="AA1356" s="1" t="s">
        <v>66</v>
      </c>
      <c r="AB1356" s="1" t="s">
        <v>66</v>
      </c>
      <c r="AC1356" s="1" t="s">
        <v>73</v>
      </c>
      <c r="AD1356" t="s">
        <v>66</v>
      </c>
    </row>
    <row r="1357" spans="1:30" x14ac:dyDescent="0.25">
      <c r="A1357">
        <v>23</v>
      </c>
      <c r="B1357" s="1" t="s">
        <v>178</v>
      </c>
      <c r="C1357" s="1" t="s">
        <v>330</v>
      </c>
      <c r="D1357" s="1" t="s">
        <v>105</v>
      </c>
      <c r="E1357" s="1" t="s">
        <v>32</v>
      </c>
      <c r="F1357" s="1" t="s">
        <v>32</v>
      </c>
      <c r="G1357" s="1" t="s">
        <v>216</v>
      </c>
      <c r="H1357" s="1" t="s">
        <v>217</v>
      </c>
      <c r="I1357" s="1" t="s">
        <v>35</v>
      </c>
      <c r="J1357" s="1" t="s">
        <v>36</v>
      </c>
      <c r="K1357">
        <v>397</v>
      </c>
      <c r="L1357" s="1" t="s">
        <v>411</v>
      </c>
      <c r="M1357" s="1" t="s">
        <v>38</v>
      </c>
      <c r="N1357" t="s">
        <v>39</v>
      </c>
      <c r="O1357" t="s">
        <v>39</v>
      </c>
      <c r="P1357">
        <v>30000</v>
      </c>
      <c r="Q1357">
        <v>0</v>
      </c>
      <c r="R1357">
        <v>0.85517256346179138</v>
      </c>
      <c r="S1357">
        <v>55655.176903853746</v>
      </c>
      <c r="T1357" s="1" t="s">
        <v>40</v>
      </c>
      <c r="U1357">
        <v>0</v>
      </c>
      <c r="V1357">
        <v>0</v>
      </c>
      <c r="W1357">
        <v>0.94540895322943974</v>
      </c>
      <c r="X1357">
        <v>52616.902538471659</v>
      </c>
      <c r="Y1357" t="b">
        <v>0</v>
      </c>
      <c r="Z1357" t="b">
        <v>0</v>
      </c>
      <c r="AA1357" s="1" t="s">
        <v>66</v>
      </c>
      <c r="AB1357" s="1" t="s">
        <v>66</v>
      </c>
      <c r="AC1357" s="1" t="s">
        <v>73</v>
      </c>
      <c r="AD1357" t="s">
        <v>66</v>
      </c>
    </row>
    <row r="1358" spans="1:30" x14ac:dyDescent="0.25">
      <c r="A1358">
        <v>24</v>
      </c>
      <c r="B1358" s="1" t="s">
        <v>156</v>
      </c>
      <c r="C1358" s="1" t="s">
        <v>333</v>
      </c>
      <c r="D1358" s="1" t="s">
        <v>105</v>
      </c>
      <c r="E1358" s="1" t="s">
        <v>32</v>
      </c>
      <c r="F1358" s="1" t="s">
        <v>32</v>
      </c>
      <c r="G1358" s="1" t="s">
        <v>216</v>
      </c>
      <c r="H1358" s="1" t="s">
        <v>217</v>
      </c>
      <c r="I1358" s="1" t="s">
        <v>35</v>
      </c>
      <c r="J1358" s="1" t="s">
        <v>36</v>
      </c>
      <c r="K1358">
        <v>397</v>
      </c>
      <c r="L1358" s="1" t="s">
        <v>411</v>
      </c>
      <c r="M1358" s="1" t="s">
        <v>38</v>
      </c>
      <c r="N1358" t="s">
        <v>39</v>
      </c>
      <c r="O1358" t="s">
        <v>39</v>
      </c>
      <c r="P1358">
        <v>30000</v>
      </c>
      <c r="Q1358">
        <v>0</v>
      </c>
      <c r="R1358">
        <v>0.66022781021484034</v>
      </c>
      <c r="S1358">
        <v>49806.834306445213</v>
      </c>
      <c r="T1358" s="1" t="s">
        <v>40</v>
      </c>
      <c r="U1358">
        <v>0</v>
      </c>
      <c r="V1358">
        <v>0</v>
      </c>
      <c r="W1358">
        <v>0.9392244191858703</v>
      </c>
      <c r="X1358">
        <v>46779.795022957886</v>
      </c>
      <c r="Y1358" t="b">
        <v>0</v>
      </c>
      <c r="Z1358" t="b">
        <v>0</v>
      </c>
      <c r="AA1358" s="1" t="s">
        <v>66</v>
      </c>
      <c r="AB1358" s="1" t="s">
        <v>66</v>
      </c>
      <c r="AC1358" s="1" t="s">
        <v>73</v>
      </c>
      <c r="AD1358" t="s">
        <v>66</v>
      </c>
    </row>
    <row r="1359" spans="1:30" x14ac:dyDescent="0.25">
      <c r="A1359">
        <v>25</v>
      </c>
      <c r="B1359" s="1" t="s">
        <v>138</v>
      </c>
      <c r="C1359" s="1" t="s">
        <v>336</v>
      </c>
      <c r="D1359" s="1" t="s">
        <v>101</v>
      </c>
      <c r="E1359" s="1" t="s">
        <v>32</v>
      </c>
      <c r="F1359" s="1" t="s">
        <v>32</v>
      </c>
      <c r="G1359" s="1" t="s">
        <v>216</v>
      </c>
      <c r="H1359" s="1" t="s">
        <v>217</v>
      </c>
      <c r="I1359" s="1" t="s">
        <v>35</v>
      </c>
      <c r="J1359" s="1" t="s">
        <v>36</v>
      </c>
      <c r="K1359">
        <v>397</v>
      </c>
      <c r="L1359" s="1" t="s">
        <v>411</v>
      </c>
      <c r="M1359" s="1" t="s">
        <v>38</v>
      </c>
      <c r="N1359" t="s">
        <v>39</v>
      </c>
      <c r="O1359" t="s">
        <v>39</v>
      </c>
      <c r="P1359">
        <v>30000</v>
      </c>
      <c r="Q1359">
        <v>0</v>
      </c>
      <c r="R1359">
        <v>0.85344627537026885</v>
      </c>
      <c r="S1359">
        <v>55603.388261108063</v>
      </c>
      <c r="T1359" s="1" t="s">
        <v>40</v>
      </c>
      <c r="U1359">
        <v>0</v>
      </c>
      <c r="V1359">
        <v>0</v>
      </c>
      <c r="W1359">
        <v>0.94554332103393723</v>
      </c>
      <c r="X1359">
        <v>52575.412397147556</v>
      </c>
      <c r="Y1359" t="b">
        <v>0</v>
      </c>
      <c r="Z1359" t="b">
        <v>0</v>
      </c>
      <c r="AA1359" s="1" t="s">
        <v>66</v>
      </c>
      <c r="AB1359" s="1" t="s">
        <v>66</v>
      </c>
      <c r="AC1359" s="1" t="s">
        <v>73</v>
      </c>
      <c r="AD1359" t="s">
        <v>66</v>
      </c>
    </row>
    <row r="1360" spans="1:30" x14ac:dyDescent="0.25">
      <c r="A1360">
        <v>26</v>
      </c>
      <c r="B1360" s="1" t="s">
        <v>99</v>
      </c>
      <c r="C1360" s="1" t="s">
        <v>100</v>
      </c>
      <c r="D1360" s="1" t="s">
        <v>101</v>
      </c>
      <c r="E1360" s="1" t="s">
        <v>32</v>
      </c>
      <c r="F1360" s="1" t="s">
        <v>32</v>
      </c>
      <c r="G1360" s="1" t="s">
        <v>216</v>
      </c>
      <c r="H1360" s="1" t="s">
        <v>217</v>
      </c>
      <c r="I1360" s="1" t="s">
        <v>35</v>
      </c>
      <c r="J1360" s="1" t="s">
        <v>36</v>
      </c>
      <c r="K1360">
        <v>397</v>
      </c>
      <c r="L1360" s="1" t="s">
        <v>411</v>
      </c>
      <c r="M1360" s="1" t="s">
        <v>38</v>
      </c>
      <c r="N1360" t="s">
        <v>39</v>
      </c>
      <c r="O1360" t="s">
        <v>39</v>
      </c>
      <c r="P1360">
        <v>30000</v>
      </c>
      <c r="Q1360">
        <v>0</v>
      </c>
      <c r="R1360">
        <v>1.0929896606695513</v>
      </c>
      <c r="S1360">
        <v>62789.68982008654</v>
      </c>
      <c r="T1360" s="1" t="s">
        <v>40</v>
      </c>
      <c r="U1360">
        <v>0</v>
      </c>
      <c r="V1360">
        <v>0</v>
      </c>
      <c r="W1360">
        <v>0.95212352617715845</v>
      </c>
      <c r="X1360">
        <v>59783.540879070824</v>
      </c>
      <c r="Y1360" t="b">
        <v>0</v>
      </c>
      <c r="Z1360" t="b">
        <v>0</v>
      </c>
      <c r="AA1360" s="1" t="s">
        <v>66</v>
      </c>
      <c r="AB1360" s="1" t="s">
        <v>66</v>
      </c>
      <c r="AC1360" s="1" t="s">
        <v>73</v>
      </c>
      <c r="AD1360" t="s">
        <v>66</v>
      </c>
    </row>
    <row r="1361" spans="1:30" x14ac:dyDescent="0.25">
      <c r="A1361">
        <v>27</v>
      </c>
      <c r="B1361" s="1" t="s">
        <v>341</v>
      </c>
      <c r="C1361" s="1" t="s">
        <v>343</v>
      </c>
      <c r="D1361" s="1" t="s">
        <v>105</v>
      </c>
      <c r="E1361" s="1" t="s">
        <v>32</v>
      </c>
      <c r="F1361" s="1" t="s">
        <v>32</v>
      </c>
      <c r="G1361" s="1" t="s">
        <v>216</v>
      </c>
      <c r="H1361" s="1" t="s">
        <v>217</v>
      </c>
      <c r="I1361" s="1" t="s">
        <v>35</v>
      </c>
      <c r="J1361" s="1" t="s">
        <v>36</v>
      </c>
      <c r="K1361">
        <v>397</v>
      </c>
      <c r="L1361" s="1" t="s">
        <v>411</v>
      </c>
      <c r="M1361" s="1" t="s">
        <v>38</v>
      </c>
      <c r="N1361" t="s">
        <v>39</v>
      </c>
      <c r="O1361" t="s">
        <v>39</v>
      </c>
      <c r="P1361">
        <v>30000</v>
      </c>
      <c r="Q1361">
        <v>0</v>
      </c>
      <c r="R1361">
        <v>1.1110415536374847</v>
      </c>
      <c r="S1361">
        <v>63331.246609124537</v>
      </c>
      <c r="T1361" s="1" t="s">
        <v>40</v>
      </c>
      <c r="U1361">
        <v>0</v>
      </c>
      <c r="V1361">
        <v>0</v>
      </c>
      <c r="W1361">
        <v>0.95035205358800745</v>
      </c>
      <c r="X1361">
        <v>60186.98027127004</v>
      </c>
      <c r="Y1361" t="b">
        <v>1</v>
      </c>
      <c r="Z1361" t="b">
        <v>0</v>
      </c>
      <c r="AA1361" s="1" t="s">
        <v>66</v>
      </c>
      <c r="AB1361" s="1" t="s">
        <v>66</v>
      </c>
      <c r="AC1361" s="1" t="s">
        <v>73</v>
      </c>
      <c r="AD1361" t="s">
        <v>66</v>
      </c>
    </row>
    <row r="1362" spans="1:30" x14ac:dyDescent="0.25">
      <c r="A1362">
        <v>28</v>
      </c>
      <c r="B1362" s="1" t="s">
        <v>94</v>
      </c>
      <c r="C1362" s="1" t="s">
        <v>347</v>
      </c>
      <c r="D1362" s="1" t="s">
        <v>101</v>
      </c>
      <c r="E1362" s="1" t="s">
        <v>32</v>
      </c>
      <c r="F1362" s="1" t="s">
        <v>32</v>
      </c>
      <c r="G1362" s="1" t="s">
        <v>216</v>
      </c>
      <c r="H1362" s="1" t="s">
        <v>217</v>
      </c>
      <c r="I1362" s="1" t="s">
        <v>35</v>
      </c>
      <c r="J1362" s="1" t="s">
        <v>36</v>
      </c>
      <c r="K1362">
        <v>397</v>
      </c>
      <c r="L1362" s="1" t="s">
        <v>411</v>
      </c>
      <c r="M1362" s="1" t="s">
        <v>38</v>
      </c>
      <c r="N1362" t="s">
        <v>39</v>
      </c>
      <c r="O1362" t="s">
        <v>39</v>
      </c>
      <c r="P1362">
        <v>30000</v>
      </c>
      <c r="Q1362">
        <v>0</v>
      </c>
      <c r="R1362">
        <v>0.86383398533007327</v>
      </c>
      <c r="S1362">
        <v>55915.019559902197</v>
      </c>
      <c r="T1362" s="1" t="s">
        <v>40</v>
      </c>
      <c r="U1362">
        <v>0</v>
      </c>
      <c r="V1362">
        <v>0</v>
      </c>
      <c r="W1362">
        <v>0.94424826392373373</v>
      </c>
      <c r="X1362">
        <v>52797.660146699265</v>
      </c>
      <c r="Y1362" t="b">
        <v>0</v>
      </c>
      <c r="Z1362" t="b">
        <v>0</v>
      </c>
      <c r="AA1362" s="1" t="s">
        <v>66</v>
      </c>
      <c r="AB1362" s="1" t="s">
        <v>66</v>
      </c>
      <c r="AC1362" s="1" t="s">
        <v>73</v>
      </c>
      <c r="AD1362" t="s">
        <v>66</v>
      </c>
    </row>
    <row r="1363" spans="1:30" x14ac:dyDescent="0.25">
      <c r="A1363">
        <v>29</v>
      </c>
      <c r="B1363" s="1" t="s">
        <v>348</v>
      </c>
      <c r="C1363" s="1" t="s">
        <v>355</v>
      </c>
      <c r="D1363" s="1" t="s">
        <v>101</v>
      </c>
      <c r="E1363" s="1" t="s">
        <v>32</v>
      </c>
      <c r="F1363" s="1" t="s">
        <v>32</v>
      </c>
      <c r="G1363" s="1" t="s">
        <v>216</v>
      </c>
      <c r="H1363" s="1" t="s">
        <v>217</v>
      </c>
      <c r="I1363" s="1" t="s">
        <v>35</v>
      </c>
      <c r="J1363" s="1" t="s">
        <v>36</v>
      </c>
      <c r="K1363">
        <v>397</v>
      </c>
      <c r="L1363" s="1" t="s">
        <v>411</v>
      </c>
      <c r="M1363" s="1" t="s">
        <v>38</v>
      </c>
      <c r="N1363" t="s">
        <v>39</v>
      </c>
      <c r="O1363" t="s">
        <v>39</v>
      </c>
      <c r="P1363">
        <v>30000</v>
      </c>
      <c r="Q1363">
        <v>0</v>
      </c>
      <c r="R1363">
        <v>0.93321994863893165</v>
      </c>
      <c r="S1363">
        <v>57996.598459167952</v>
      </c>
      <c r="T1363" s="1" t="s">
        <v>40</v>
      </c>
      <c r="U1363">
        <v>0</v>
      </c>
      <c r="V1363">
        <v>0</v>
      </c>
      <c r="W1363">
        <v>0.94792744924916217</v>
      </c>
      <c r="X1363">
        <v>54976.567642526963</v>
      </c>
      <c r="Y1363" t="b">
        <v>0</v>
      </c>
      <c r="Z1363" t="b">
        <v>0</v>
      </c>
      <c r="AA1363" s="1" t="s">
        <v>66</v>
      </c>
      <c r="AB1363" s="1" t="s">
        <v>66</v>
      </c>
      <c r="AC1363" s="1" t="s">
        <v>73</v>
      </c>
      <c r="AD1363" t="s">
        <v>66</v>
      </c>
    </row>
    <row r="1364" spans="1:30" x14ac:dyDescent="0.25">
      <c r="A1364">
        <v>30</v>
      </c>
      <c r="B1364" s="1" t="s">
        <v>356</v>
      </c>
      <c r="C1364" s="1" t="s">
        <v>360</v>
      </c>
      <c r="D1364" s="1" t="s">
        <v>101</v>
      </c>
      <c r="E1364" s="1" t="s">
        <v>32</v>
      </c>
      <c r="F1364" s="1" t="s">
        <v>32</v>
      </c>
      <c r="G1364" s="1" t="s">
        <v>216</v>
      </c>
      <c r="H1364" s="1" t="s">
        <v>217</v>
      </c>
      <c r="I1364" s="1" t="s">
        <v>35</v>
      </c>
      <c r="J1364" s="1" t="s">
        <v>36</v>
      </c>
      <c r="K1364">
        <v>397</v>
      </c>
      <c r="L1364" s="1" t="s">
        <v>411</v>
      </c>
      <c r="M1364" s="1" t="s">
        <v>38</v>
      </c>
      <c r="N1364" t="s">
        <v>39</v>
      </c>
      <c r="O1364" t="s">
        <v>39</v>
      </c>
      <c r="P1364">
        <v>30000</v>
      </c>
      <c r="Q1364">
        <v>0</v>
      </c>
      <c r="R1364">
        <v>1.1750812567049809</v>
      </c>
      <c r="S1364">
        <v>65252.437701149429</v>
      </c>
      <c r="T1364" s="1" t="s">
        <v>40</v>
      </c>
      <c r="U1364">
        <v>0</v>
      </c>
      <c r="V1364">
        <v>0</v>
      </c>
      <c r="W1364">
        <v>0.95349625446150599</v>
      </c>
      <c r="X1364">
        <v>62217.954942528741</v>
      </c>
      <c r="Y1364" t="b">
        <v>0</v>
      </c>
      <c r="Z1364" t="b">
        <v>0</v>
      </c>
      <c r="AA1364" s="1" t="s">
        <v>66</v>
      </c>
      <c r="AB1364" s="1" t="s">
        <v>66</v>
      </c>
      <c r="AC1364" s="1" t="s">
        <v>73</v>
      </c>
      <c r="AD1364" t="s">
        <v>66</v>
      </c>
    </row>
    <row r="1365" spans="1:30" x14ac:dyDescent="0.25">
      <c r="A1365">
        <v>31</v>
      </c>
      <c r="B1365" s="1" t="s">
        <v>361</v>
      </c>
      <c r="C1365" s="1" t="s">
        <v>368</v>
      </c>
      <c r="D1365" s="1" t="s">
        <v>105</v>
      </c>
      <c r="E1365" s="1" t="s">
        <v>32</v>
      </c>
      <c r="F1365" s="1" t="s">
        <v>32</v>
      </c>
      <c r="G1365" s="1" t="s">
        <v>216</v>
      </c>
      <c r="H1365" s="1" t="s">
        <v>217</v>
      </c>
      <c r="I1365" s="1" t="s">
        <v>35</v>
      </c>
      <c r="J1365" s="1" t="s">
        <v>36</v>
      </c>
      <c r="K1365">
        <v>397</v>
      </c>
      <c r="L1365" s="1" t="s">
        <v>411</v>
      </c>
      <c r="M1365" s="1" t="s">
        <v>38</v>
      </c>
      <c r="N1365" t="s">
        <v>39</v>
      </c>
      <c r="O1365" t="s">
        <v>39</v>
      </c>
      <c r="P1365">
        <v>30000</v>
      </c>
      <c r="Q1365">
        <v>0</v>
      </c>
      <c r="R1365">
        <v>0.77328604418108149</v>
      </c>
      <c r="S1365">
        <v>53198.581325432446</v>
      </c>
      <c r="T1365" s="1" t="s">
        <v>40</v>
      </c>
      <c r="U1365">
        <v>1</v>
      </c>
      <c r="V1365">
        <v>0</v>
      </c>
      <c r="W1365">
        <v>0.94348712174702043</v>
      </c>
      <c r="X1365">
        <v>50192.176375757052</v>
      </c>
      <c r="Y1365" t="b">
        <v>0</v>
      </c>
      <c r="Z1365" t="b">
        <v>0</v>
      </c>
      <c r="AA1365" s="1" t="s">
        <v>62</v>
      </c>
      <c r="AB1365" s="1" t="s">
        <v>173</v>
      </c>
      <c r="AC1365" s="1" t="s">
        <v>73</v>
      </c>
      <c r="AD1365" t="s">
        <v>850</v>
      </c>
    </row>
    <row r="1366" spans="1:30" x14ac:dyDescent="0.25">
      <c r="A1366">
        <v>32</v>
      </c>
      <c r="B1366" s="1" t="s">
        <v>181</v>
      </c>
      <c r="C1366" s="1" t="s">
        <v>371</v>
      </c>
      <c r="D1366" s="1" t="s">
        <v>101</v>
      </c>
      <c r="E1366" s="1" t="s">
        <v>32</v>
      </c>
      <c r="F1366" s="1" t="s">
        <v>32</v>
      </c>
      <c r="G1366" s="1" t="s">
        <v>216</v>
      </c>
      <c r="H1366" s="1" t="s">
        <v>217</v>
      </c>
      <c r="I1366" s="1" t="s">
        <v>35</v>
      </c>
      <c r="J1366" s="1" t="s">
        <v>36</v>
      </c>
      <c r="K1366">
        <v>397</v>
      </c>
      <c r="L1366" s="1" t="s">
        <v>411</v>
      </c>
      <c r="M1366" s="1" t="s">
        <v>38</v>
      </c>
      <c r="N1366" t="s">
        <v>39</v>
      </c>
      <c r="O1366" t="s">
        <v>39</v>
      </c>
      <c r="P1366">
        <v>30000</v>
      </c>
      <c r="Q1366">
        <v>0</v>
      </c>
      <c r="R1366">
        <v>1.0202500519930675</v>
      </c>
      <c r="S1366">
        <v>60607.501559792028</v>
      </c>
      <c r="T1366" s="1" t="s">
        <v>40</v>
      </c>
      <c r="U1366">
        <v>0</v>
      </c>
      <c r="V1366">
        <v>0</v>
      </c>
      <c r="W1366">
        <v>0.95024381730531704</v>
      </c>
      <c r="X1366">
        <v>57591.903639514734</v>
      </c>
      <c r="Y1366" t="b">
        <v>0</v>
      </c>
      <c r="Z1366" t="b">
        <v>0</v>
      </c>
      <c r="AA1366" s="1" t="s">
        <v>66</v>
      </c>
      <c r="AB1366" s="1" t="s">
        <v>66</v>
      </c>
      <c r="AC1366" s="1" t="s">
        <v>73</v>
      </c>
      <c r="AD1366" t="s">
        <v>66</v>
      </c>
    </row>
    <row r="1367" spans="1:30" x14ac:dyDescent="0.25">
      <c r="A1367">
        <v>33</v>
      </c>
      <c r="B1367" s="1" t="s">
        <v>116</v>
      </c>
      <c r="C1367" s="1" t="s">
        <v>373</v>
      </c>
      <c r="D1367" s="1" t="s">
        <v>101</v>
      </c>
      <c r="E1367" s="1" t="s">
        <v>32</v>
      </c>
      <c r="F1367" s="1" t="s">
        <v>32</v>
      </c>
      <c r="G1367" s="1" t="s">
        <v>216</v>
      </c>
      <c r="H1367" s="1" t="s">
        <v>217</v>
      </c>
      <c r="I1367" s="1" t="s">
        <v>35</v>
      </c>
      <c r="J1367" s="1" t="s">
        <v>36</v>
      </c>
      <c r="K1367">
        <v>397</v>
      </c>
      <c r="L1367" s="1" t="s">
        <v>411</v>
      </c>
      <c r="M1367" s="1" t="s">
        <v>38</v>
      </c>
      <c r="N1367" t="s">
        <v>39</v>
      </c>
      <c r="O1367" t="s">
        <v>39</v>
      </c>
      <c r="P1367">
        <v>30000</v>
      </c>
      <c r="Q1367">
        <v>0</v>
      </c>
      <c r="R1367">
        <v>0.85413813570754082</v>
      </c>
      <c r="S1367">
        <v>55624.144071226227</v>
      </c>
      <c r="T1367" s="1" t="s">
        <v>40</v>
      </c>
      <c r="U1367">
        <v>0</v>
      </c>
      <c r="V1367">
        <v>0</v>
      </c>
      <c r="W1367">
        <v>0.94543361577378848</v>
      </c>
      <c r="X1367">
        <v>52588.935653581553</v>
      </c>
      <c r="Y1367" t="b">
        <v>1</v>
      </c>
      <c r="Z1367" t="b">
        <v>0</v>
      </c>
      <c r="AA1367" s="1" t="s">
        <v>66</v>
      </c>
      <c r="AB1367" s="1" t="s">
        <v>66</v>
      </c>
      <c r="AC1367" s="1" t="s">
        <v>73</v>
      </c>
      <c r="AD1367" t="s">
        <v>66</v>
      </c>
    </row>
    <row r="1368" spans="1:30" x14ac:dyDescent="0.25">
      <c r="A1368">
        <v>34</v>
      </c>
      <c r="B1368" s="1" t="s">
        <v>374</v>
      </c>
      <c r="C1368" s="1" t="s">
        <v>377</v>
      </c>
      <c r="D1368" s="1" t="s">
        <v>105</v>
      </c>
      <c r="E1368" s="1" t="s">
        <v>32</v>
      </c>
      <c r="F1368" s="1" t="s">
        <v>32</v>
      </c>
      <c r="G1368" s="1" t="s">
        <v>216</v>
      </c>
      <c r="H1368" s="1" t="s">
        <v>217</v>
      </c>
      <c r="I1368" s="1" t="s">
        <v>35</v>
      </c>
      <c r="J1368" s="1" t="s">
        <v>36</v>
      </c>
      <c r="K1368">
        <v>397</v>
      </c>
      <c r="L1368" s="1" t="s">
        <v>411</v>
      </c>
      <c r="M1368" s="1" t="s">
        <v>38</v>
      </c>
      <c r="N1368" t="s">
        <v>39</v>
      </c>
      <c r="O1368" t="s">
        <v>39</v>
      </c>
      <c r="P1368">
        <v>30000</v>
      </c>
      <c r="Q1368">
        <v>0</v>
      </c>
      <c r="R1368">
        <v>1.4210537105613985</v>
      </c>
      <c r="S1368">
        <v>72631.611316841954</v>
      </c>
      <c r="T1368" s="1" t="s">
        <v>40</v>
      </c>
      <c r="U1368">
        <v>0</v>
      </c>
      <c r="V1368">
        <v>0</v>
      </c>
      <c r="W1368">
        <v>0.95839587616008814</v>
      </c>
      <c r="X1368">
        <v>69609.836764923719</v>
      </c>
      <c r="Y1368" t="b">
        <v>1</v>
      </c>
      <c r="Z1368" t="b">
        <v>0</v>
      </c>
      <c r="AA1368" s="1" t="s">
        <v>66</v>
      </c>
      <c r="AB1368" s="1" t="s">
        <v>66</v>
      </c>
      <c r="AC1368" s="1" t="s">
        <v>73</v>
      </c>
      <c r="AD1368" t="s">
        <v>66</v>
      </c>
    </row>
    <row r="1369" spans="1:30" x14ac:dyDescent="0.25">
      <c r="A1369">
        <v>35</v>
      </c>
      <c r="B1369" s="1" t="s">
        <v>97</v>
      </c>
      <c r="C1369" s="1" t="s">
        <v>381</v>
      </c>
      <c r="D1369" s="1" t="s">
        <v>105</v>
      </c>
      <c r="E1369" s="1" t="s">
        <v>32</v>
      </c>
      <c r="F1369" s="1" t="s">
        <v>32</v>
      </c>
      <c r="G1369" s="1" t="s">
        <v>216</v>
      </c>
      <c r="H1369" s="1" t="s">
        <v>217</v>
      </c>
      <c r="I1369" s="1" t="s">
        <v>35</v>
      </c>
      <c r="J1369" s="1" t="s">
        <v>36</v>
      </c>
      <c r="K1369">
        <v>397</v>
      </c>
      <c r="L1369" s="1" t="s">
        <v>411</v>
      </c>
      <c r="M1369" s="1" t="s">
        <v>38</v>
      </c>
      <c r="N1369" t="s">
        <v>39</v>
      </c>
      <c r="O1369" t="s">
        <v>39</v>
      </c>
      <c r="P1369">
        <v>30000</v>
      </c>
      <c r="Q1369">
        <v>0</v>
      </c>
      <c r="R1369">
        <v>0.61101110530168357</v>
      </c>
      <c r="S1369">
        <v>48330.333159050504</v>
      </c>
      <c r="T1369" s="1" t="s">
        <v>40</v>
      </c>
      <c r="U1369">
        <v>0</v>
      </c>
      <c r="V1369">
        <v>0</v>
      </c>
      <c r="W1369">
        <v>0.93768701684070688</v>
      </c>
      <c r="X1369">
        <v>45318.725922827565</v>
      </c>
      <c r="Y1369" t="b">
        <v>0</v>
      </c>
      <c r="Z1369" t="b">
        <v>1</v>
      </c>
      <c r="AA1369" s="1" t="s">
        <v>66</v>
      </c>
      <c r="AB1369" s="1" t="s">
        <v>66</v>
      </c>
      <c r="AC1369" s="1" t="s">
        <v>73</v>
      </c>
      <c r="AD1369" t="s">
        <v>66</v>
      </c>
    </row>
    <row r="1370" spans="1:30" x14ac:dyDescent="0.25">
      <c r="A1370">
        <v>36</v>
      </c>
      <c r="B1370" s="1" t="s">
        <v>128</v>
      </c>
      <c r="C1370" s="1" t="s">
        <v>383</v>
      </c>
      <c r="D1370" s="1" t="s">
        <v>105</v>
      </c>
      <c r="E1370" s="1" t="s">
        <v>32</v>
      </c>
      <c r="F1370" s="1" t="s">
        <v>32</v>
      </c>
      <c r="G1370" s="1" t="s">
        <v>216</v>
      </c>
      <c r="H1370" s="1" t="s">
        <v>217</v>
      </c>
      <c r="I1370" s="1" t="s">
        <v>35</v>
      </c>
      <c r="J1370" s="1" t="s">
        <v>36</v>
      </c>
      <c r="K1370">
        <v>397</v>
      </c>
      <c r="L1370" s="1" t="s">
        <v>411</v>
      </c>
      <c r="M1370" s="1" t="s">
        <v>38</v>
      </c>
      <c r="N1370" t="s">
        <v>39</v>
      </c>
      <c r="O1370" t="s">
        <v>39</v>
      </c>
      <c r="P1370">
        <v>30000</v>
      </c>
      <c r="Q1370">
        <v>0</v>
      </c>
      <c r="R1370">
        <v>0.61161841435877295</v>
      </c>
      <c r="S1370">
        <v>48348.552430763193</v>
      </c>
      <c r="T1370" s="1" t="s">
        <v>40</v>
      </c>
      <c r="U1370">
        <v>0</v>
      </c>
      <c r="V1370">
        <v>0</v>
      </c>
      <c r="W1370">
        <v>0.93742058575417186</v>
      </c>
      <c r="X1370">
        <v>45322.928340012324</v>
      </c>
      <c r="Y1370" t="b">
        <v>0</v>
      </c>
      <c r="Z1370" t="b">
        <v>0</v>
      </c>
      <c r="AA1370" s="1" t="s">
        <v>66</v>
      </c>
      <c r="AB1370" s="1" t="s">
        <v>66</v>
      </c>
      <c r="AC1370" s="1" t="s">
        <v>73</v>
      </c>
      <c r="AD1370" t="s">
        <v>66</v>
      </c>
    </row>
    <row r="1371" spans="1:30" x14ac:dyDescent="0.25">
      <c r="A1371">
        <v>38</v>
      </c>
      <c r="B1371" s="1" t="s">
        <v>389</v>
      </c>
      <c r="C1371" s="1" t="s">
        <v>390</v>
      </c>
      <c r="D1371" s="1" t="s">
        <v>105</v>
      </c>
      <c r="E1371" s="1" t="s">
        <v>32</v>
      </c>
      <c r="F1371" s="1" t="s">
        <v>32</v>
      </c>
      <c r="G1371" s="1" t="s">
        <v>216</v>
      </c>
      <c r="H1371" s="1" t="s">
        <v>217</v>
      </c>
      <c r="I1371" s="1" t="s">
        <v>35</v>
      </c>
      <c r="J1371" s="1" t="s">
        <v>36</v>
      </c>
      <c r="K1371">
        <v>397</v>
      </c>
      <c r="L1371" s="1" t="s">
        <v>411</v>
      </c>
      <c r="M1371" s="1" t="s">
        <v>38</v>
      </c>
      <c r="N1371" t="s">
        <v>39</v>
      </c>
      <c r="O1371" t="s">
        <v>39</v>
      </c>
      <c r="P1371">
        <v>30000</v>
      </c>
      <c r="Q1371">
        <v>0</v>
      </c>
      <c r="R1371">
        <v>0.772101308405169</v>
      </c>
      <c r="S1371">
        <v>53163.039252155075</v>
      </c>
      <c r="T1371" s="1" t="s">
        <v>40</v>
      </c>
      <c r="U1371">
        <v>0</v>
      </c>
      <c r="V1371">
        <v>0</v>
      </c>
      <c r="W1371">
        <v>0.94341557945786936</v>
      </c>
      <c r="X1371">
        <v>50154.839481813331</v>
      </c>
      <c r="Y1371" t="b">
        <v>1</v>
      </c>
      <c r="Z1371" t="b">
        <v>0</v>
      </c>
      <c r="AA1371" s="1" t="s">
        <v>66</v>
      </c>
      <c r="AB1371" s="1" t="s">
        <v>66</v>
      </c>
      <c r="AC1371" s="1" t="s">
        <v>73</v>
      </c>
      <c r="AD1371" t="s">
        <v>66</v>
      </c>
    </row>
    <row r="1372" spans="1:30" x14ac:dyDescent="0.25">
      <c r="A1372">
        <v>39</v>
      </c>
      <c r="B1372" s="1" t="s">
        <v>151</v>
      </c>
      <c r="C1372" s="1" t="s">
        <v>395</v>
      </c>
      <c r="D1372" s="1" t="s">
        <v>105</v>
      </c>
      <c r="E1372" s="1" t="s">
        <v>32</v>
      </c>
      <c r="F1372" s="1" t="s">
        <v>32</v>
      </c>
      <c r="G1372" s="1" t="s">
        <v>216</v>
      </c>
      <c r="H1372" s="1" t="s">
        <v>217</v>
      </c>
      <c r="I1372" s="1" t="s">
        <v>35</v>
      </c>
      <c r="J1372" s="1" t="s">
        <v>36</v>
      </c>
      <c r="K1372">
        <v>397</v>
      </c>
      <c r="L1372" s="1" t="s">
        <v>411</v>
      </c>
      <c r="M1372" s="1" t="s">
        <v>38</v>
      </c>
      <c r="N1372" t="s">
        <v>39</v>
      </c>
      <c r="O1372" t="s">
        <v>39</v>
      </c>
      <c r="P1372">
        <v>30000</v>
      </c>
      <c r="Q1372">
        <v>0</v>
      </c>
      <c r="R1372">
        <v>0.67533051677884692</v>
      </c>
      <c r="S1372">
        <v>50259.91550336541</v>
      </c>
      <c r="T1372" s="1" t="s">
        <v>40</v>
      </c>
      <c r="U1372">
        <v>0</v>
      </c>
      <c r="V1372">
        <v>0</v>
      </c>
      <c r="W1372">
        <v>0.93959210286601913</v>
      </c>
      <c r="X1372">
        <v>47223.819697675543</v>
      </c>
      <c r="Y1372" t="b">
        <v>1</v>
      </c>
      <c r="Z1372" t="b">
        <v>0</v>
      </c>
      <c r="AA1372" s="1" t="s">
        <v>66</v>
      </c>
      <c r="AB1372" s="1" t="s">
        <v>66</v>
      </c>
      <c r="AC1372" s="1" t="s">
        <v>73</v>
      </c>
      <c r="AD1372" t="s">
        <v>66</v>
      </c>
    </row>
    <row r="1373" spans="1:30" x14ac:dyDescent="0.25">
      <c r="A1373">
        <v>40</v>
      </c>
      <c r="B1373" s="1" t="s">
        <v>103</v>
      </c>
      <c r="C1373" s="1" t="s">
        <v>104</v>
      </c>
      <c r="D1373" s="1" t="s">
        <v>105</v>
      </c>
      <c r="E1373" s="1" t="s">
        <v>32</v>
      </c>
      <c r="F1373" s="1" t="s">
        <v>32</v>
      </c>
      <c r="G1373" s="1" t="s">
        <v>216</v>
      </c>
      <c r="H1373" s="1" t="s">
        <v>217</v>
      </c>
      <c r="I1373" s="1" t="s">
        <v>35</v>
      </c>
      <c r="J1373" s="1" t="s">
        <v>36</v>
      </c>
      <c r="K1373">
        <v>397</v>
      </c>
      <c r="L1373" s="1" t="s">
        <v>411</v>
      </c>
      <c r="M1373" s="1" t="s">
        <v>38</v>
      </c>
      <c r="N1373" t="s">
        <v>39</v>
      </c>
      <c r="O1373" t="s">
        <v>39</v>
      </c>
      <c r="P1373">
        <v>30000</v>
      </c>
      <c r="Q1373">
        <v>0</v>
      </c>
      <c r="R1373">
        <v>0.85120110737041266</v>
      </c>
      <c r="S1373">
        <v>55536.033221112382</v>
      </c>
      <c r="T1373" s="1" t="s">
        <v>40</v>
      </c>
      <c r="U1373">
        <v>0</v>
      </c>
      <c r="V1373">
        <v>0</v>
      </c>
      <c r="W1373">
        <v>0.94589234117963028</v>
      </c>
      <c r="X1373">
        <v>52531.108483347714</v>
      </c>
      <c r="Y1373" t="b">
        <v>0</v>
      </c>
      <c r="Z1373" t="b">
        <v>0</v>
      </c>
      <c r="AA1373" s="1" t="s">
        <v>66</v>
      </c>
      <c r="AB1373" s="1" t="s">
        <v>66</v>
      </c>
      <c r="AC1373" s="1" t="s">
        <v>73</v>
      </c>
      <c r="AD1373" t="s">
        <v>66</v>
      </c>
    </row>
    <row r="1374" spans="1:30" x14ac:dyDescent="0.25">
      <c r="A1374">
        <v>41</v>
      </c>
      <c r="B1374" s="1" t="s">
        <v>397</v>
      </c>
      <c r="C1374" s="1" t="s">
        <v>401</v>
      </c>
      <c r="D1374" s="1" t="s">
        <v>101</v>
      </c>
      <c r="E1374" s="1" t="s">
        <v>32</v>
      </c>
      <c r="F1374" s="1" t="s">
        <v>32</v>
      </c>
      <c r="G1374" s="1" t="s">
        <v>216</v>
      </c>
      <c r="H1374" s="1" t="s">
        <v>217</v>
      </c>
      <c r="I1374" s="1" t="s">
        <v>35</v>
      </c>
      <c r="J1374" s="1" t="s">
        <v>36</v>
      </c>
      <c r="K1374">
        <v>397</v>
      </c>
      <c r="L1374" s="1" t="s">
        <v>411</v>
      </c>
      <c r="M1374" s="1" t="s">
        <v>38</v>
      </c>
      <c r="N1374" t="s">
        <v>39</v>
      </c>
      <c r="O1374" t="s">
        <v>39</v>
      </c>
      <c r="P1374">
        <v>30000</v>
      </c>
      <c r="Q1374">
        <v>0</v>
      </c>
      <c r="R1374">
        <v>0.60890183887915938</v>
      </c>
      <c r="S1374">
        <v>48267.055166374783</v>
      </c>
      <c r="T1374" s="1" t="s">
        <v>40</v>
      </c>
      <c r="U1374">
        <v>1</v>
      </c>
      <c r="V1374">
        <v>1</v>
      </c>
      <c r="W1374">
        <v>0.93784580414821017</v>
      </c>
      <c r="X1374">
        <v>45267.055166374783</v>
      </c>
      <c r="Y1374" t="b">
        <v>0</v>
      </c>
      <c r="Z1374" t="b">
        <v>1</v>
      </c>
      <c r="AA1374" s="1" t="s">
        <v>66</v>
      </c>
      <c r="AB1374" s="1" t="s">
        <v>66</v>
      </c>
      <c r="AC1374" s="1" t="s">
        <v>42</v>
      </c>
      <c r="AD1374" t="s">
        <v>850</v>
      </c>
    </row>
    <row r="1375" spans="1:30" x14ac:dyDescent="0.25">
      <c r="A1375">
        <v>9</v>
      </c>
      <c r="B1375" s="1" t="s">
        <v>240</v>
      </c>
      <c r="C1375" s="1" t="s">
        <v>32</v>
      </c>
      <c r="D1375" s="1" t="s">
        <v>32</v>
      </c>
      <c r="E1375" s="1" t="s">
        <v>32</v>
      </c>
      <c r="F1375" s="1" t="s">
        <v>32</v>
      </c>
      <c r="G1375" s="1" t="s">
        <v>216</v>
      </c>
      <c r="H1375" s="1" t="s">
        <v>217</v>
      </c>
      <c r="I1375" s="1" t="s">
        <v>35</v>
      </c>
      <c r="J1375" s="1" t="s">
        <v>36</v>
      </c>
      <c r="K1375">
        <v>260</v>
      </c>
      <c r="L1375" s="1" t="s">
        <v>600</v>
      </c>
      <c r="M1375" s="1" t="s">
        <v>38</v>
      </c>
      <c r="N1375" t="s">
        <v>39</v>
      </c>
      <c r="O1375" t="s">
        <v>39</v>
      </c>
      <c r="P1375">
        <v>10000</v>
      </c>
      <c r="Q1375">
        <v>0</v>
      </c>
      <c r="R1375">
        <v>0.61021334565375218</v>
      </c>
      <c r="S1375">
        <v>16102.133456537522</v>
      </c>
      <c r="T1375" s="1" t="s">
        <v>40</v>
      </c>
      <c r="U1375">
        <v>0</v>
      </c>
      <c r="V1375">
        <v>1</v>
      </c>
      <c r="W1375">
        <v>0.93769557849786533</v>
      </c>
      <c r="X1375">
        <v>15098.899346577784</v>
      </c>
      <c r="Y1375" t="b">
        <v>1</v>
      </c>
      <c r="Z1375" t="b">
        <v>0</v>
      </c>
      <c r="AA1375" s="1" t="s">
        <v>66</v>
      </c>
      <c r="AB1375" s="1" t="s">
        <v>66</v>
      </c>
      <c r="AC1375" s="1" t="s">
        <v>42</v>
      </c>
      <c r="AD1375" t="s">
        <v>66</v>
      </c>
    </row>
    <row r="1376" spans="1:30" x14ac:dyDescent="0.25">
      <c r="A1376">
        <v>7</v>
      </c>
      <c r="B1376" s="1" t="s">
        <v>29</v>
      </c>
      <c r="C1376" s="1" t="s">
        <v>30</v>
      </c>
      <c r="D1376" s="1" t="s">
        <v>31</v>
      </c>
      <c r="E1376" s="1" t="s">
        <v>32</v>
      </c>
      <c r="F1376" s="1" t="s">
        <v>32</v>
      </c>
      <c r="G1376" s="1" t="s">
        <v>216</v>
      </c>
      <c r="H1376" s="1" t="s">
        <v>217</v>
      </c>
      <c r="I1376" s="1" t="s">
        <v>35</v>
      </c>
      <c r="J1376" s="1" t="s">
        <v>36</v>
      </c>
      <c r="K1376">
        <v>365</v>
      </c>
      <c r="L1376" s="1" t="s">
        <v>601</v>
      </c>
      <c r="M1376" s="1" t="s">
        <v>38</v>
      </c>
      <c r="N1376" t="s">
        <v>39</v>
      </c>
      <c r="O1376" t="s">
        <v>39</v>
      </c>
      <c r="P1376">
        <v>50000</v>
      </c>
      <c r="Q1376">
        <v>0</v>
      </c>
      <c r="R1376">
        <v>0.61163824655979571</v>
      </c>
      <c r="S1376">
        <v>80581.91232798979</v>
      </c>
      <c r="T1376" s="1" t="s">
        <v>40</v>
      </c>
      <c r="U1376">
        <v>1</v>
      </c>
      <c r="V1376">
        <v>1</v>
      </c>
      <c r="W1376">
        <v>0.93750240967821841</v>
      </c>
      <c r="X1376">
        <v>75545.736983969357</v>
      </c>
      <c r="Y1376" t="b">
        <v>0</v>
      </c>
      <c r="Z1376" t="b">
        <v>0</v>
      </c>
      <c r="AA1376" s="1" t="s">
        <v>41</v>
      </c>
      <c r="AB1376" s="1" t="s">
        <v>31</v>
      </c>
      <c r="AC1376" s="1" t="s">
        <v>42</v>
      </c>
      <c r="AD1376" t="s">
        <v>850</v>
      </c>
    </row>
    <row r="1377" spans="1:30" x14ac:dyDescent="0.25">
      <c r="A1377">
        <v>7</v>
      </c>
      <c r="B1377" s="1" t="s">
        <v>29</v>
      </c>
      <c r="C1377" s="1" t="s">
        <v>43</v>
      </c>
      <c r="D1377" s="1" t="s">
        <v>44</v>
      </c>
      <c r="E1377" s="1" t="s">
        <v>32</v>
      </c>
      <c r="F1377" s="1" t="s">
        <v>32</v>
      </c>
      <c r="G1377" s="1" t="s">
        <v>216</v>
      </c>
      <c r="H1377" s="1" t="s">
        <v>217</v>
      </c>
      <c r="I1377" s="1" t="s">
        <v>35</v>
      </c>
      <c r="J1377" s="1" t="s">
        <v>36</v>
      </c>
      <c r="K1377">
        <v>366</v>
      </c>
      <c r="L1377" s="1" t="s">
        <v>602</v>
      </c>
      <c r="M1377" s="1" t="s">
        <v>38</v>
      </c>
      <c r="N1377" t="s">
        <v>39</v>
      </c>
      <c r="O1377" t="s">
        <v>39</v>
      </c>
      <c r="P1377">
        <v>1500</v>
      </c>
      <c r="Q1377">
        <v>0</v>
      </c>
      <c r="R1377">
        <v>0.60882316575975093</v>
      </c>
      <c r="S1377">
        <v>2413.2347486396266</v>
      </c>
      <c r="T1377" s="1" t="s">
        <v>40</v>
      </c>
      <c r="U1377">
        <v>1</v>
      </c>
      <c r="V1377">
        <v>1</v>
      </c>
      <c r="W1377">
        <v>0.93783079843594719</v>
      </c>
      <c r="X1377">
        <v>2263.2058711300733</v>
      </c>
      <c r="Y1377" t="b">
        <v>0</v>
      </c>
      <c r="Z1377" t="b">
        <v>0</v>
      </c>
      <c r="AA1377" s="1" t="s">
        <v>41</v>
      </c>
      <c r="AB1377" s="1" t="s">
        <v>44</v>
      </c>
      <c r="AC1377" s="1" t="s">
        <v>42</v>
      </c>
      <c r="AD1377" t="s">
        <v>850</v>
      </c>
    </row>
    <row r="1378" spans="1:30" x14ac:dyDescent="0.25">
      <c r="A1378">
        <v>7</v>
      </c>
      <c r="B1378" s="1" t="s">
        <v>29</v>
      </c>
      <c r="C1378" s="1" t="s">
        <v>43</v>
      </c>
      <c r="D1378" s="1" t="s">
        <v>44</v>
      </c>
      <c r="E1378" s="1" t="s">
        <v>32</v>
      </c>
      <c r="F1378" s="1" t="s">
        <v>32</v>
      </c>
      <c r="G1378" s="1" t="s">
        <v>216</v>
      </c>
      <c r="H1378" s="1" t="s">
        <v>217</v>
      </c>
      <c r="I1378" s="1" t="s">
        <v>35</v>
      </c>
      <c r="J1378" s="1" t="s">
        <v>36</v>
      </c>
      <c r="K1378">
        <v>342</v>
      </c>
      <c r="L1378" s="1" t="s">
        <v>603</v>
      </c>
      <c r="M1378" s="1" t="s">
        <v>38</v>
      </c>
      <c r="N1378" t="s">
        <v>39</v>
      </c>
      <c r="O1378" t="s">
        <v>39</v>
      </c>
      <c r="P1378">
        <v>30000</v>
      </c>
      <c r="Q1378">
        <v>0</v>
      </c>
      <c r="R1378">
        <v>0.60882316575975093</v>
      </c>
      <c r="S1378">
        <v>48264.694972792531</v>
      </c>
      <c r="T1378" s="1" t="s">
        <v>40</v>
      </c>
      <c r="U1378">
        <v>1</v>
      </c>
      <c r="V1378">
        <v>1</v>
      </c>
      <c r="W1378">
        <v>0.93783079843594719</v>
      </c>
      <c r="X1378">
        <v>45264.117422601463</v>
      </c>
      <c r="Y1378" t="b">
        <v>0</v>
      </c>
      <c r="Z1378" t="b">
        <v>0</v>
      </c>
      <c r="AA1378" s="1" t="s">
        <v>41</v>
      </c>
      <c r="AB1378" s="1" t="s">
        <v>44</v>
      </c>
      <c r="AC1378" s="1" t="s">
        <v>42</v>
      </c>
      <c r="AD1378" t="s">
        <v>850</v>
      </c>
    </row>
    <row r="1379" spans="1:30" x14ac:dyDescent="0.25">
      <c r="A1379">
        <v>7</v>
      </c>
      <c r="B1379" s="1" t="s">
        <v>29</v>
      </c>
      <c r="C1379" s="1" t="s">
        <v>43</v>
      </c>
      <c r="D1379" s="1" t="s">
        <v>44</v>
      </c>
      <c r="E1379" s="1" t="s">
        <v>32</v>
      </c>
      <c r="F1379" s="1" t="s">
        <v>32</v>
      </c>
      <c r="G1379" s="1" t="s">
        <v>216</v>
      </c>
      <c r="H1379" s="1" t="s">
        <v>217</v>
      </c>
      <c r="I1379" s="1" t="s">
        <v>35</v>
      </c>
      <c r="J1379" s="1" t="s">
        <v>36</v>
      </c>
      <c r="K1379">
        <v>341</v>
      </c>
      <c r="L1379" s="1" t="s">
        <v>604</v>
      </c>
      <c r="M1379" s="1" t="s">
        <v>38</v>
      </c>
      <c r="N1379" t="s">
        <v>39</v>
      </c>
      <c r="O1379" t="s">
        <v>39</v>
      </c>
      <c r="P1379">
        <v>10000</v>
      </c>
      <c r="Q1379">
        <v>0</v>
      </c>
      <c r="R1379">
        <v>0.60882316575975093</v>
      </c>
      <c r="S1379">
        <v>16088.231657597509</v>
      </c>
      <c r="T1379" s="1" t="s">
        <v>40</v>
      </c>
      <c r="U1379">
        <v>1</v>
      </c>
      <c r="V1379">
        <v>1</v>
      </c>
      <c r="W1379">
        <v>0.93783079843594719</v>
      </c>
      <c r="X1379">
        <v>15088.039140867155</v>
      </c>
      <c r="Y1379" t="b">
        <v>0</v>
      </c>
      <c r="Z1379" t="b">
        <v>0</v>
      </c>
      <c r="AA1379" s="1" t="s">
        <v>41</v>
      </c>
      <c r="AB1379" s="1" t="s">
        <v>44</v>
      </c>
      <c r="AC1379" s="1" t="s">
        <v>42</v>
      </c>
      <c r="AD1379" t="s">
        <v>850</v>
      </c>
    </row>
    <row r="1380" spans="1:30" x14ac:dyDescent="0.25">
      <c r="A1380">
        <v>11</v>
      </c>
      <c r="B1380" s="1" t="s">
        <v>58</v>
      </c>
      <c r="C1380" s="1" t="s">
        <v>248</v>
      </c>
      <c r="D1380" s="1" t="s">
        <v>249</v>
      </c>
      <c r="E1380" s="1" t="s">
        <v>32</v>
      </c>
      <c r="F1380" s="1" t="s">
        <v>32</v>
      </c>
      <c r="G1380" s="1" t="s">
        <v>216</v>
      </c>
      <c r="H1380" s="1" t="s">
        <v>217</v>
      </c>
      <c r="I1380" s="1" t="s">
        <v>35</v>
      </c>
      <c r="J1380" s="1" t="s">
        <v>36</v>
      </c>
      <c r="K1380">
        <v>105</v>
      </c>
      <c r="L1380" s="1" t="s">
        <v>605</v>
      </c>
      <c r="M1380" s="1" t="s">
        <v>38</v>
      </c>
      <c r="N1380" t="s">
        <v>39</v>
      </c>
      <c r="O1380" t="s">
        <v>39</v>
      </c>
      <c r="P1380">
        <v>30000</v>
      </c>
      <c r="Q1380">
        <v>0</v>
      </c>
      <c r="R1380">
        <v>0.62453670360110802</v>
      </c>
      <c r="S1380">
        <v>48736.101108033239</v>
      </c>
      <c r="T1380" s="1" t="s">
        <v>40</v>
      </c>
      <c r="U1380">
        <v>1</v>
      </c>
      <c r="V1380">
        <v>1</v>
      </c>
      <c r="W1380">
        <v>0.93605677476339944</v>
      </c>
      <c r="X1380">
        <v>45619.75761772853</v>
      </c>
      <c r="Y1380" t="b">
        <v>0</v>
      </c>
      <c r="Z1380" t="b">
        <v>0</v>
      </c>
      <c r="AA1380" s="1" t="s">
        <v>54</v>
      </c>
      <c r="AB1380" s="1" t="s">
        <v>55</v>
      </c>
      <c r="AC1380" s="1" t="s">
        <v>42</v>
      </c>
      <c r="AD1380" t="s">
        <v>850</v>
      </c>
    </row>
    <row r="1381" spans="1:30" x14ac:dyDescent="0.25">
      <c r="A1381">
        <v>7</v>
      </c>
      <c r="B1381" s="1" t="s">
        <v>29</v>
      </c>
      <c r="C1381" s="1" t="s">
        <v>43</v>
      </c>
      <c r="D1381" s="1" t="s">
        <v>44</v>
      </c>
      <c r="E1381" s="1" t="s">
        <v>32</v>
      </c>
      <c r="F1381" s="1" t="s">
        <v>32</v>
      </c>
      <c r="G1381" s="1" t="s">
        <v>216</v>
      </c>
      <c r="H1381" s="1" t="s">
        <v>217</v>
      </c>
      <c r="I1381" s="1" t="s">
        <v>35</v>
      </c>
      <c r="J1381" s="1" t="s">
        <v>36</v>
      </c>
      <c r="K1381">
        <v>335</v>
      </c>
      <c r="L1381" s="1" t="s">
        <v>606</v>
      </c>
      <c r="M1381" s="1" t="s">
        <v>38</v>
      </c>
      <c r="N1381" t="s">
        <v>39</v>
      </c>
      <c r="O1381" t="s">
        <v>39</v>
      </c>
      <c r="P1381">
        <v>10000</v>
      </c>
      <c r="Q1381">
        <v>0</v>
      </c>
      <c r="R1381">
        <v>0.60882316575975093</v>
      </c>
      <c r="S1381">
        <v>16088.231657597509</v>
      </c>
      <c r="T1381" s="1" t="s">
        <v>40</v>
      </c>
      <c r="U1381">
        <v>1</v>
      </c>
      <c r="V1381">
        <v>1</v>
      </c>
      <c r="W1381">
        <v>0.93783079843594719</v>
      </c>
      <c r="X1381">
        <v>15088.039140867155</v>
      </c>
      <c r="Y1381" t="b">
        <v>0</v>
      </c>
      <c r="Z1381" t="b">
        <v>0</v>
      </c>
      <c r="AA1381" s="1" t="s">
        <v>41</v>
      </c>
      <c r="AB1381" s="1" t="s">
        <v>44</v>
      </c>
      <c r="AC1381" s="1" t="s">
        <v>42</v>
      </c>
      <c r="AD1381" t="s">
        <v>850</v>
      </c>
    </row>
    <row r="1382" spans="1:30" x14ac:dyDescent="0.25">
      <c r="A1382">
        <v>1</v>
      </c>
      <c r="B1382" s="1" t="s">
        <v>184</v>
      </c>
      <c r="C1382" s="1" t="s">
        <v>595</v>
      </c>
      <c r="D1382" s="1" t="s">
        <v>596</v>
      </c>
      <c r="E1382" s="1" t="s">
        <v>597</v>
      </c>
      <c r="F1382" s="1" t="s">
        <v>598</v>
      </c>
      <c r="G1382" s="1" t="s">
        <v>204</v>
      </c>
      <c r="H1382" s="1" t="s">
        <v>205</v>
      </c>
      <c r="I1382" s="1" t="s">
        <v>191</v>
      </c>
      <c r="J1382" s="1" t="s">
        <v>192</v>
      </c>
      <c r="K1382">
        <v>99</v>
      </c>
      <c r="L1382" s="1" t="s">
        <v>205</v>
      </c>
      <c r="M1382" s="1" t="s">
        <v>38</v>
      </c>
      <c r="N1382" t="s">
        <v>39</v>
      </c>
      <c r="O1382" t="s">
        <v>39</v>
      </c>
      <c r="P1382">
        <v>30500</v>
      </c>
      <c r="Q1382">
        <v>49160.405031446542</v>
      </c>
      <c r="R1382">
        <v>0.61181655840808336</v>
      </c>
      <c r="S1382">
        <v>0</v>
      </c>
      <c r="T1382" s="1" t="s">
        <v>194</v>
      </c>
      <c r="U1382">
        <v>1</v>
      </c>
      <c r="V1382">
        <v>1</v>
      </c>
      <c r="W1382">
        <v>0.93731213149448234</v>
      </c>
      <c r="X1382">
        <v>0</v>
      </c>
      <c r="Y1382" t="b">
        <v>0</v>
      </c>
      <c r="Z1382" t="b">
        <v>0</v>
      </c>
      <c r="AA1382" s="1" t="s">
        <v>54</v>
      </c>
      <c r="AB1382" s="1" t="s">
        <v>599</v>
      </c>
      <c r="AC1382" s="1" t="s">
        <v>42</v>
      </c>
      <c r="AD1382" t="s">
        <v>850</v>
      </c>
    </row>
    <row r="1383" spans="1:30" x14ac:dyDescent="0.25">
      <c r="A1383">
        <v>1</v>
      </c>
      <c r="B1383" s="1" t="s">
        <v>184</v>
      </c>
      <c r="C1383" s="1" t="s">
        <v>595</v>
      </c>
      <c r="D1383" s="1" t="s">
        <v>596</v>
      </c>
      <c r="E1383" s="1" t="s">
        <v>597</v>
      </c>
      <c r="F1383" s="1" t="s">
        <v>598</v>
      </c>
      <c r="G1383" s="1" t="s">
        <v>204</v>
      </c>
      <c r="H1383" s="1" t="s">
        <v>205</v>
      </c>
      <c r="I1383" s="1" t="s">
        <v>204</v>
      </c>
      <c r="J1383" s="1" t="s">
        <v>205</v>
      </c>
      <c r="K1383">
        <v>389</v>
      </c>
      <c r="L1383" s="1" t="s">
        <v>206</v>
      </c>
      <c r="M1383" s="1" t="s">
        <v>38</v>
      </c>
      <c r="N1383" t="s">
        <v>39</v>
      </c>
      <c r="O1383" t="s">
        <v>39</v>
      </c>
      <c r="P1383">
        <v>19450.22</v>
      </c>
      <c r="Q1383">
        <v>31350.186660680076</v>
      </c>
      <c r="R1383">
        <v>0.61181655840808336</v>
      </c>
      <c r="S1383">
        <v>0</v>
      </c>
      <c r="T1383" s="1" t="s">
        <v>194</v>
      </c>
      <c r="U1383">
        <v>1</v>
      </c>
      <c r="V1383">
        <v>1</v>
      </c>
      <c r="W1383">
        <v>0.93731213149448234</v>
      </c>
      <c r="X1383">
        <v>0</v>
      </c>
      <c r="Y1383" t="b">
        <v>0</v>
      </c>
      <c r="Z1383" t="b">
        <v>0</v>
      </c>
      <c r="AA1383" s="1" t="s">
        <v>54</v>
      </c>
      <c r="AB1383" s="1" t="s">
        <v>599</v>
      </c>
      <c r="AC1383" s="1" t="s">
        <v>42</v>
      </c>
      <c r="AD1383" t="s">
        <v>850</v>
      </c>
    </row>
    <row r="1384" spans="1:30" x14ac:dyDescent="0.25">
      <c r="A1384">
        <v>1</v>
      </c>
      <c r="B1384" s="1" t="s">
        <v>184</v>
      </c>
      <c r="C1384" s="1" t="s">
        <v>595</v>
      </c>
      <c r="D1384" s="1" t="s">
        <v>596</v>
      </c>
      <c r="E1384" s="1" t="s">
        <v>597</v>
      </c>
      <c r="F1384" s="1" t="s">
        <v>598</v>
      </c>
      <c r="G1384" s="1" t="s">
        <v>207</v>
      </c>
      <c r="H1384" s="1" t="s">
        <v>208</v>
      </c>
      <c r="I1384" s="1" t="s">
        <v>191</v>
      </c>
      <c r="J1384" s="1" t="s">
        <v>192</v>
      </c>
      <c r="K1384">
        <v>98</v>
      </c>
      <c r="L1384" s="1" t="s">
        <v>209</v>
      </c>
      <c r="M1384" s="1" t="s">
        <v>38</v>
      </c>
      <c r="N1384" t="s">
        <v>39</v>
      </c>
      <c r="O1384" t="s">
        <v>39</v>
      </c>
      <c r="P1384">
        <v>36500</v>
      </c>
      <c r="Q1384">
        <v>58831.304381895046</v>
      </c>
      <c r="R1384">
        <v>0.61181655840808336</v>
      </c>
      <c r="S1384">
        <v>0</v>
      </c>
      <c r="T1384" s="1" t="s">
        <v>194</v>
      </c>
      <c r="U1384">
        <v>1</v>
      </c>
      <c r="V1384">
        <v>1</v>
      </c>
      <c r="W1384">
        <v>0.93731213149448234</v>
      </c>
      <c r="X1384">
        <v>0</v>
      </c>
      <c r="Y1384" t="b">
        <v>0</v>
      </c>
      <c r="Z1384" t="b">
        <v>0</v>
      </c>
      <c r="AA1384" s="1" t="s">
        <v>54</v>
      </c>
      <c r="AB1384" s="1" t="s">
        <v>599</v>
      </c>
      <c r="AC1384" s="1" t="s">
        <v>42</v>
      </c>
      <c r="AD1384" t="s">
        <v>850</v>
      </c>
    </row>
    <row r="1385" spans="1:30" x14ac:dyDescent="0.25">
      <c r="A1385">
        <v>1</v>
      </c>
      <c r="B1385" s="1" t="s">
        <v>184</v>
      </c>
      <c r="C1385" s="1" t="s">
        <v>595</v>
      </c>
      <c r="D1385" s="1" t="s">
        <v>596</v>
      </c>
      <c r="E1385" s="1" t="s">
        <v>597</v>
      </c>
      <c r="F1385" s="1" t="s">
        <v>598</v>
      </c>
      <c r="G1385" s="1" t="s">
        <v>216</v>
      </c>
      <c r="H1385" s="1" t="s">
        <v>217</v>
      </c>
      <c r="I1385" s="1" t="s">
        <v>35</v>
      </c>
      <c r="J1385" s="1" t="s">
        <v>36</v>
      </c>
      <c r="K1385">
        <v>397</v>
      </c>
      <c r="L1385" s="1" t="s">
        <v>411</v>
      </c>
      <c r="M1385" s="1" t="s">
        <v>38</v>
      </c>
      <c r="N1385" t="s">
        <v>39</v>
      </c>
      <c r="O1385" t="s">
        <v>39</v>
      </c>
      <c r="P1385">
        <v>30000</v>
      </c>
      <c r="Q1385">
        <v>48354.496752242507</v>
      </c>
      <c r="R1385">
        <v>0.61181655840808336</v>
      </c>
      <c r="S1385">
        <v>48354.496752242507</v>
      </c>
      <c r="T1385" s="1" t="s">
        <v>40</v>
      </c>
      <c r="U1385">
        <v>1</v>
      </c>
      <c r="V1385">
        <v>1</v>
      </c>
      <c r="W1385">
        <v>0.93731213149448234</v>
      </c>
      <c r="X1385">
        <v>45323.256418187448</v>
      </c>
      <c r="Y1385" t="b">
        <v>0</v>
      </c>
      <c r="Z1385" t="b">
        <v>0</v>
      </c>
      <c r="AA1385" s="1" t="s">
        <v>54</v>
      </c>
      <c r="AB1385" s="1" t="s">
        <v>599</v>
      </c>
      <c r="AC1385" s="1" t="s">
        <v>42</v>
      </c>
      <c r="AD1385" t="s">
        <v>850</v>
      </c>
    </row>
    <row r="1386" spans="1:30" x14ac:dyDescent="0.25">
      <c r="A1386">
        <v>1</v>
      </c>
      <c r="B1386" s="1" t="s">
        <v>184</v>
      </c>
      <c r="C1386" s="1" t="s">
        <v>595</v>
      </c>
      <c r="D1386" s="1" t="s">
        <v>596</v>
      </c>
      <c r="E1386" s="1" t="s">
        <v>597</v>
      </c>
      <c r="F1386" s="1" t="s">
        <v>598</v>
      </c>
      <c r="G1386" s="1" t="s">
        <v>210</v>
      </c>
      <c r="H1386" s="1" t="s">
        <v>211</v>
      </c>
      <c r="I1386" s="1" t="s">
        <v>191</v>
      </c>
      <c r="J1386" s="1" t="s">
        <v>192</v>
      </c>
      <c r="K1386">
        <v>100</v>
      </c>
      <c r="L1386" s="1" t="s">
        <v>212</v>
      </c>
      <c r="M1386" s="1" t="s">
        <v>38</v>
      </c>
      <c r="N1386" t="s">
        <v>39</v>
      </c>
      <c r="O1386" t="s">
        <v>39</v>
      </c>
      <c r="P1386">
        <v>1800</v>
      </c>
      <c r="Q1386">
        <v>2901.2698051345501</v>
      </c>
      <c r="R1386">
        <v>0.61181655840808336</v>
      </c>
      <c r="S1386">
        <v>0</v>
      </c>
      <c r="T1386" s="1" t="s">
        <v>194</v>
      </c>
      <c r="U1386">
        <v>1</v>
      </c>
      <c r="V1386">
        <v>1</v>
      </c>
      <c r="W1386">
        <v>0.93731213149448234</v>
      </c>
      <c r="X1386">
        <v>0</v>
      </c>
      <c r="Y1386" t="b">
        <v>0</v>
      </c>
      <c r="Z1386" t="b">
        <v>0</v>
      </c>
      <c r="AA1386" s="1" t="s">
        <v>54</v>
      </c>
      <c r="AB1386" s="1" t="s">
        <v>599</v>
      </c>
      <c r="AC1386" s="1" t="s">
        <v>42</v>
      </c>
      <c r="AD1386" t="s">
        <v>850</v>
      </c>
    </row>
    <row r="1387" spans="1:30" x14ac:dyDescent="0.25">
      <c r="A1387">
        <v>1</v>
      </c>
      <c r="B1387" s="1" t="s">
        <v>184</v>
      </c>
      <c r="C1387" s="1" t="s">
        <v>595</v>
      </c>
      <c r="D1387" s="1" t="s">
        <v>596</v>
      </c>
      <c r="E1387" s="1" t="s">
        <v>597</v>
      </c>
      <c r="F1387" s="1" t="s">
        <v>598</v>
      </c>
      <c r="G1387" s="1" t="s">
        <v>213</v>
      </c>
      <c r="H1387" s="1" t="s">
        <v>214</v>
      </c>
      <c r="I1387" s="1" t="s">
        <v>160</v>
      </c>
      <c r="J1387" s="1" t="s">
        <v>161</v>
      </c>
      <c r="K1387">
        <v>398</v>
      </c>
      <c r="L1387" s="1" t="s">
        <v>415</v>
      </c>
      <c r="M1387" s="1" t="s">
        <v>38</v>
      </c>
      <c r="N1387" t="s">
        <v>39</v>
      </c>
      <c r="O1387" t="s">
        <v>39</v>
      </c>
      <c r="P1387">
        <v>50000</v>
      </c>
      <c r="Q1387">
        <v>80590.827920404176</v>
      </c>
      <c r="R1387">
        <v>0.61181655840808336</v>
      </c>
      <c r="S1387">
        <v>80590.827920404176</v>
      </c>
      <c r="T1387" s="1" t="s">
        <v>40</v>
      </c>
      <c r="U1387">
        <v>1</v>
      </c>
      <c r="V1387">
        <v>1</v>
      </c>
      <c r="W1387">
        <v>0.93731213149448234</v>
      </c>
      <c r="X1387">
        <v>75538.76069697908</v>
      </c>
      <c r="Y1387" t="b">
        <v>0</v>
      </c>
      <c r="Z1387" t="b">
        <v>1</v>
      </c>
      <c r="AA1387" s="1" t="s">
        <v>54</v>
      </c>
      <c r="AB1387" s="1" t="s">
        <v>599</v>
      </c>
      <c r="AC1387" s="1" t="s">
        <v>42</v>
      </c>
      <c r="AD1387" t="s">
        <v>850</v>
      </c>
    </row>
    <row r="1388" spans="1:30" x14ac:dyDescent="0.25">
      <c r="A1388">
        <v>1</v>
      </c>
      <c r="B1388" s="1" t="s">
        <v>184</v>
      </c>
      <c r="C1388" s="1" t="s">
        <v>595</v>
      </c>
      <c r="D1388" s="1" t="s">
        <v>596</v>
      </c>
      <c r="E1388" s="1" t="s">
        <v>597</v>
      </c>
      <c r="F1388" s="1" t="s">
        <v>598</v>
      </c>
      <c r="G1388" s="1" t="s">
        <v>213</v>
      </c>
      <c r="H1388" s="1" t="s">
        <v>214</v>
      </c>
      <c r="I1388" s="1" t="s">
        <v>160</v>
      </c>
      <c r="J1388" s="1" t="s">
        <v>161</v>
      </c>
      <c r="K1388">
        <v>394</v>
      </c>
      <c r="L1388" s="1" t="s">
        <v>416</v>
      </c>
      <c r="M1388" s="1" t="s">
        <v>38</v>
      </c>
      <c r="N1388" t="s">
        <v>39</v>
      </c>
      <c r="O1388" t="s">
        <v>39</v>
      </c>
      <c r="P1388">
        <v>65000</v>
      </c>
      <c r="Q1388">
        <v>104768.07629652543</v>
      </c>
      <c r="R1388">
        <v>0.61181655840808336</v>
      </c>
      <c r="S1388">
        <v>104768.07629652543</v>
      </c>
      <c r="T1388" s="1" t="s">
        <v>40</v>
      </c>
      <c r="U1388">
        <v>1</v>
      </c>
      <c r="V1388">
        <v>1</v>
      </c>
      <c r="W1388">
        <v>0.93731213149448234</v>
      </c>
      <c r="X1388">
        <v>98200.388906072796</v>
      </c>
      <c r="Y1388" t="b">
        <v>0</v>
      </c>
      <c r="Z1388" t="b">
        <v>1</v>
      </c>
      <c r="AA1388" s="1" t="s">
        <v>54</v>
      </c>
      <c r="AB1388" s="1" t="s">
        <v>599</v>
      </c>
      <c r="AC1388" s="1" t="s">
        <v>42</v>
      </c>
      <c r="AD1388" t="s">
        <v>850</v>
      </c>
    </row>
    <row r="1389" spans="1:30" x14ac:dyDescent="0.25">
      <c r="A1389">
        <v>1</v>
      </c>
      <c r="B1389" s="1" t="s">
        <v>184</v>
      </c>
      <c r="C1389" s="1" t="s">
        <v>595</v>
      </c>
      <c r="D1389" s="1" t="s">
        <v>596</v>
      </c>
      <c r="E1389" s="1" t="s">
        <v>597</v>
      </c>
      <c r="F1389" s="1" t="s">
        <v>598</v>
      </c>
      <c r="G1389" s="1" t="s">
        <v>572</v>
      </c>
      <c r="H1389" s="1" t="s">
        <v>573</v>
      </c>
      <c r="I1389" s="1" t="s">
        <v>91</v>
      </c>
      <c r="J1389" s="1" t="s">
        <v>92</v>
      </c>
      <c r="K1389">
        <v>142</v>
      </c>
      <c r="L1389" s="1" t="s">
        <v>607</v>
      </c>
      <c r="M1389" s="1" t="s">
        <v>441</v>
      </c>
      <c r="N1389">
        <v>225</v>
      </c>
      <c r="O1389">
        <v>75</v>
      </c>
      <c r="P1389">
        <v>16875</v>
      </c>
      <c r="Q1389">
        <v>27199.40442313641</v>
      </c>
      <c r="R1389">
        <v>0.61181655840808336</v>
      </c>
      <c r="S1389">
        <v>27199.40442313641</v>
      </c>
      <c r="T1389" s="1" t="s">
        <v>40</v>
      </c>
      <c r="U1389">
        <v>1</v>
      </c>
      <c r="V1389">
        <v>1</v>
      </c>
      <c r="W1389">
        <v>0.93731213149448234</v>
      </c>
      <c r="X1389">
        <v>25494.33173523044</v>
      </c>
      <c r="Y1389" t="b">
        <v>0</v>
      </c>
      <c r="Z1389" t="b">
        <v>0</v>
      </c>
      <c r="AA1389" s="1" t="s">
        <v>54</v>
      </c>
      <c r="AB1389" s="1" t="s">
        <v>599</v>
      </c>
      <c r="AC1389" s="1" t="s">
        <v>42</v>
      </c>
      <c r="AD1389" t="s">
        <v>850</v>
      </c>
    </row>
    <row r="1390" spans="1:30" x14ac:dyDescent="0.25">
      <c r="A1390">
        <v>1</v>
      </c>
      <c r="B1390" s="1" t="s">
        <v>184</v>
      </c>
      <c r="C1390" s="1" t="s">
        <v>595</v>
      </c>
      <c r="D1390" s="1" t="s">
        <v>596</v>
      </c>
      <c r="E1390" s="1" t="s">
        <v>597</v>
      </c>
      <c r="F1390" s="1" t="s">
        <v>598</v>
      </c>
      <c r="G1390" s="1" t="s">
        <v>412</v>
      </c>
      <c r="H1390" s="1" t="s">
        <v>413</v>
      </c>
      <c r="I1390" s="1" t="s">
        <v>106</v>
      </c>
      <c r="J1390" s="1" t="s">
        <v>107</v>
      </c>
      <c r="K1390">
        <v>129</v>
      </c>
      <c r="L1390" s="1" t="s">
        <v>608</v>
      </c>
      <c r="M1390" s="1" t="s">
        <v>441</v>
      </c>
      <c r="N1390">
        <v>650</v>
      </c>
      <c r="O1390">
        <v>85</v>
      </c>
      <c r="P1390">
        <v>55250</v>
      </c>
      <c r="Q1390">
        <v>89052.864852046609</v>
      </c>
      <c r="R1390">
        <v>0.61181655840808336</v>
      </c>
      <c r="S1390">
        <v>89052.864852046609</v>
      </c>
      <c r="T1390" s="1" t="s">
        <v>40</v>
      </c>
      <c r="U1390">
        <v>1</v>
      </c>
      <c r="V1390">
        <v>1</v>
      </c>
      <c r="W1390">
        <v>0.93731213149448234</v>
      </c>
      <c r="X1390">
        <v>83470.330570161881</v>
      </c>
      <c r="Y1390" t="b">
        <v>0</v>
      </c>
      <c r="Z1390" t="b">
        <v>1</v>
      </c>
      <c r="AA1390" s="1" t="s">
        <v>54</v>
      </c>
      <c r="AB1390" s="1" t="s">
        <v>599</v>
      </c>
      <c r="AC1390" s="1" t="s">
        <v>42</v>
      </c>
      <c r="AD1390" t="s">
        <v>850</v>
      </c>
    </row>
    <row r="1391" spans="1:30" x14ac:dyDescent="0.25">
      <c r="A1391">
        <v>1</v>
      </c>
      <c r="B1391" s="1" t="s">
        <v>184</v>
      </c>
      <c r="C1391" s="1" t="s">
        <v>595</v>
      </c>
      <c r="D1391" s="1" t="s">
        <v>596</v>
      </c>
      <c r="E1391" s="1" t="s">
        <v>597</v>
      </c>
      <c r="F1391" s="1" t="s">
        <v>598</v>
      </c>
      <c r="G1391" s="1" t="s">
        <v>89</v>
      </c>
      <c r="H1391" s="1" t="s">
        <v>90</v>
      </c>
      <c r="I1391" s="1" t="s">
        <v>106</v>
      </c>
      <c r="J1391" s="1" t="s">
        <v>107</v>
      </c>
      <c r="K1391">
        <v>390</v>
      </c>
      <c r="L1391" s="1" t="s">
        <v>609</v>
      </c>
      <c r="M1391" s="1" t="s">
        <v>477</v>
      </c>
      <c r="N1391">
        <v>195</v>
      </c>
      <c r="O1391">
        <v>130</v>
      </c>
      <c r="P1391">
        <v>25350</v>
      </c>
      <c r="Q1391">
        <v>40859.549755644919</v>
      </c>
      <c r="R1391">
        <v>0.61181655840808336</v>
      </c>
      <c r="S1391">
        <v>40859.549755644919</v>
      </c>
      <c r="T1391" s="1" t="s">
        <v>40</v>
      </c>
      <c r="U1391">
        <v>1</v>
      </c>
      <c r="V1391">
        <v>1</v>
      </c>
      <c r="W1391">
        <v>0.93731213149448234</v>
      </c>
      <c r="X1391">
        <v>38298.151673368397</v>
      </c>
      <c r="Y1391" t="b">
        <v>0</v>
      </c>
      <c r="Z1391" t="b">
        <v>1</v>
      </c>
      <c r="AA1391" s="1" t="s">
        <v>54</v>
      </c>
      <c r="AB1391" s="1" t="s">
        <v>599</v>
      </c>
      <c r="AC1391" s="1" t="s">
        <v>42</v>
      </c>
      <c r="AD1391" t="s">
        <v>850</v>
      </c>
    </row>
    <row r="1392" spans="1:30" x14ac:dyDescent="0.25">
      <c r="A1392">
        <v>2</v>
      </c>
      <c r="B1392" s="1" t="s">
        <v>86</v>
      </c>
      <c r="C1392" s="1" t="s">
        <v>87</v>
      </c>
      <c r="D1392" s="1" t="s">
        <v>88</v>
      </c>
      <c r="E1392" s="1" t="s">
        <v>32</v>
      </c>
      <c r="F1392" s="1" t="s">
        <v>32</v>
      </c>
      <c r="G1392" s="1" t="s">
        <v>210</v>
      </c>
      <c r="H1392" s="1" t="s">
        <v>211</v>
      </c>
      <c r="I1392" s="1" t="s">
        <v>191</v>
      </c>
      <c r="J1392" s="1" t="s">
        <v>192</v>
      </c>
      <c r="K1392">
        <v>100</v>
      </c>
      <c r="L1392" s="1" t="s">
        <v>212</v>
      </c>
      <c r="M1392" s="1" t="s">
        <v>38</v>
      </c>
      <c r="N1392" t="s">
        <v>39</v>
      </c>
      <c r="O1392" t="s">
        <v>39</v>
      </c>
      <c r="P1392">
        <v>2600</v>
      </c>
      <c r="Q1392">
        <v>0</v>
      </c>
      <c r="R1392">
        <v>0.61115857163181109</v>
      </c>
      <c r="S1392">
        <v>0</v>
      </c>
      <c r="T1392" s="1" t="s">
        <v>194</v>
      </c>
      <c r="U1392">
        <v>0</v>
      </c>
      <c r="V1392">
        <v>1</v>
      </c>
      <c r="W1392">
        <v>0.9373059220931953</v>
      </c>
      <c r="X1392">
        <v>0</v>
      </c>
      <c r="Y1392" t="b">
        <v>0</v>
      </c>
      <c r="Z1392" t="b">
        <v>0</v>
      </c>
      <c r="AA1392" s="1" t="s">
        <v>66</v>
      </c>
      <c r="AB1392" s="1" t="s">
        <v>66</v>
      </c>
      <c r="AC1392" s="1" t="s">
        <v>42</v>
      </c>
      <c r="AD1392" t="s">
        <v>66</v>
      </c>
    </row>
    <row r="1393" spans="1:30" x14ac:dyDescent="0.25">
      <c r="A1393">
        <v>2</v>
      </c>
      <c r="B1393" s="1" t="s">
        <v>86</v>
      </c>
      <c r="C1393" s="1" t="s">
        <v>220</v>
      </c>
      <c r="D1393" s="1" t="s">
        <v>221</v>
      </c>
      <c r="E1393" s="1" t="s">
        <v>32</v>
      </c>
      <c r="F1393" s="1" t="s">
        <v>32</v>
      </c>
      <c r="G1393" s="1" t="s">
        <v>210</v>
      </c>
      <c r="H1393" s="1" t="s">
        <v>211</v>
      </c>
      <c r="I1393" s="1" t="s">
        <v>191</v>
      </c>
      <c r="J1393" s="1" t="s">
        <v>192</v>
      </c>
      <c r="K1393">
        <v>100</v>
      </c>
      <c r="L1393" s="1" t="s">
        <v>212</v>
      </c>
      <c r="M1393" s="1" t="s">
        <v>38</v>
      </c>
      <c r="N1393" t="s">
        <v>39</v>
      </c>
      <c r="O1393" t="s">
        <v>39</v>
      </c>
      <c r="P1393">
        <v>400</v>
      </c>
      <c r="Q1393">
        <v>0</v>
      </c>
      <c r="R1393">
        <v>0.62749010011123474</v>
      </c>
      <c r="S1393">
        <v>0</v>
      </c>
      <c r="T1393" s="1" t="s">
        <v>194</v>
      </c>
      <c r="U1393">
        <v>0</v>
      </c>
      <c r="V1393">
        <v>1</v>
      </c>
      <c r="W1393">
        <v>0.93848734643707776</v>
      </c>
      <c r="X1393">
        <v>0</v>
      </c>
      <c r="Y1393" t="b">
        <v>0</v>
      </c>
      <c r="Z1393" t="b">
        <v>0</v>
      </c>
      <c r="AA1393" s="1" t="s">
        <v>66</v>
      </c>
      <c r="AB1393" s="1" t="s">
        <v>66</v>
      </c>
      <c r="AC1393" s="1" t="s">
        <v>42</v>
      </c>
      <c r="AD1393" t="s">
        <v>66</v>
      </c>
    </row>
    <row r="1394" spans="1:30" x14ac:dyDescent="0.25">
      <c r="A1394">
        <v>2</v>
      </c>
      <c r="B1394" s="1" t="s">
        <v>86</v>
      </c>
      <c r="C1394" s="1" t="s">
        <v>222</v>
      </c>
      <c r="D1394" s="1" t="s">
        <v>223</v>
      </c>
      <c r="E1394" s="1" t="s">
        <v>32</v>
      </c>
      <c r="F1394" s="1" t="s">
        <v>32</v>
      </c>
      <c r="G1394" s="1" t="s">
        <v>210</v>
      </c>
      <c r="H1394" s="1" t="s">
        <v>211</v>
      </c>
      <c r="I1394" s="1" t="s">
        <v>191</v>
      </c>
      <c r="J1394" s="1" t="s">
        <v>192</v>
      </c>
      <c r="K1394">
        <v>100</v>
      </c>
      <c r="L1394" s="1" t="s">
        <v>212</v>
      </c>
      <c r="M1394" s="1" t="s">
        <v>38</v>
      </c>
      <c r="N1394" t="s">
        <v>39</v>
      </c>
      <c r="O1394" t="s">
        <v>39</v>
      </c>
      <c r="P1394">
        <v>300</v>
      </c>
      <c r="Q1394">
        <v>0</v>
      </c>
      <c r="R1394">
        <v>0.63357523056653497</v>
      </c>
      <c r="S1394">
        <v>0</v>
      </c>
      <c r="T1394" s="1" t="s">
        <v>194</v>
      </c>
      <c r="U1394">
        <v>0</v>
      </c>
      <c r="V1394">
        <v>1</v>
      </c>
      <c r="W1394">
        <v>0.9354778142077208</v>
      </c>
      <c r="X1394">
        <v>0</v>
      </c>
      <c r="Y1394" t="b">
        <v>0</v>
      </c>
      <c r="Z1394" t="b">
        <v>0</v>
      </c>
      <c r="AA1394" s="1" t="s">
        <v>66</v>
      </c>
      <c r="AB1394" s="1" t="s">
        <v>66</v>
      </c>
      <c r="AC1394" s="1" t="s">
        <v>42</v>
      </c>
      <c r="AD1394" t="s">
        <v>66</v>
      </c>
    </row>
    <row r="1395" spans="1:30" x14ac:dyDescent="0.25">
      <c r="A1395">
        <v>2</v>
      </c>
      <c r="B1395" s="1" t="s">
        <v>86</v>
      </c>
      <c r="C1395" s="1" t="s">
        <v>224</v>
      </c>
      <c r="D1395" s="1" t="s">
        <v>225</v>
      </c>
      <c r="E1395" s="1" t="s">
        <v>32</v>
      </c>
      <c r="F1395" s="1" t="s">
        <v>32</v>
      </c>
      <c r="G1395" s="1" t="s">
        <v>210</v>
      </c>
      <c r="H1395" s="1" t="s">
        <v>211</v>
      </c>
      <c r="I1395" s="1" t="s">
        <v>191</v>
      </c>
      <c r="J1395" s="1" t="s">
        <v>192</v>
      </c>
      <c r="K1395">
        <v>100</v>
      </c>
      <c r="L1395" s="1" t="s">
        <v>212</v>
      </c>
      <c r="M1395" s="1" t="s">
        <v>38</v>
      </c>
      <c r="N1395" t="s">
        <v>39</v>
      </c>
      <c r="O1395" t="s">
        <v>39</v>
      </c>
      <c r="P1395">
        <v>200</v>
      </c>
      <c r="Q1395">
        <v>0</v>
      </c>
      <c r="R1395">
        <v>0.66988145896656526</v>
      </c>
      <c r="S1395">
        <v>0</v>
      </c>
      <c r="T1395" s="1" t="s">
        <v>194</v>
      </c>
      <c r="U1395">
        <v>0</v>
      </c>
      <c r="V1395">
        <v>1</v>
      </c>
      <c r="W1395">
        <v>0.9271921090807822</v>
      </c>
      <c r="X1395">
        <v>0</v>
      </c>
      <c r="Y1395" t="b">
        <v>0</v>
      </c>
      <c r="Z1395" t="b">
        <v>0</v>
      </c>
      <c r="AA1395" s="1" t="s">
        <v>66</v>
      </c>
      <c r="AB1395" s="1" t="s">
        <v>66</v>
      </c>
      <c r="AC1395" s="1" t="s">
        <v>42</v>
      </c>
      <c r="AD1395" t="s">
        <v>66</v>
      </c>
    </row>
    <row r="1396" spans="1:30" x14ac:dyDescent="0.25">
      <c r="A1396">
        <v>2</v>
      </c>
      <c r="B1396" s="1" t="s">
        <v>86</v>
      </c>
      <c r="C1396" s="1" t="s">
        <v>226</v>
      </c>
      <c r="D1396" s="1" t="s">
        <v>105</v>
      </c>
      <c r="E1396" s="1" t="s">
        <v>32</v>
      </c>
      <c r="F1396" s="1" t="s">
        <v>32</v>
      </c>
      <c r="G1396" s="1" t="s">
        <v>210</v>
      </c>
      <c r="H1396" s="1" t="s">
        <v>211</v>
      </c>
      <c r="I1396" s="1" t="s">
        <v>191</v>
      </c>
      <c r="J1396" s="1" t="s">
        <v>192</v>
      </c>
      <c r="K1396">
        <v>100</v>
      </c>
      <c r="L1396" s="1" t="s">
        <v>212</v>
      </c>
      <c r="M1396" s="1" t="s">
        <v>38</v>
      </c>
      <c r="N1396" t="s">
        <v>39</v>
      </c>
      <c r="O1396" t="s">
        <v>39</v>
      </c>
      <c r="P1396">
        <v>1800</v>
      </c>
      <c r="Q1396">
        <v>0</v>
      </c>
      <c r="R1396">
        <v>0.61287047812817896</v>
      </c>
      <c r="S1396">
        <v>0</v>
      </c>
      <c r="T1396" s="1" t="s">
        <v>194</v>
      </c>
      <c r="U1396">
        <v>0</v>
      </c>
      <c r="V1396">
        <v>1</v>
      </c>
      <c r="W1396">
        <v>0.93692649150934704</v>
      </c>
      <c r="X1396">
        <v>0</v>
      </c>
      <c r="Y1396" t="b">
        <v>0</v>
      </c>
      <c r="Z1396" t="b">
        <v>0</v>
      </c>
      <c r="AA1396" s="1" t="s">
        <v>66</v>
      </c>
      <c r="AB1396" s="1" t="s">
        <v>66</v>
      </c>
      <c r="AC1396" s="1" t="s">
        <v>42</v>
      </c>
      <c r="AD1396" t="s">
        <v>66</v>
      </c>
    </row>
    <row r="1397" spans="1:30" x14ac:dyDescent="0.25">
      <c r="A1397">
        <v>3</v>
      </c>
      <c r="B1397" s="1" t="s">
        <v>75</v>
      </c>
      <c r="C1397" s="1" t="s">
        <v>76</v>
      </c>
      <c r="D1397" s="1" t="s">
        <v>77</v>
      </c>
      <c r="E1397" s="1" t="s">
        <v>32</v>
      </c>
      <c r="F1397" s="1" t="s">
        <v>32</v>
      </c>
      <c r="G1397" s="1" t="s">
        <v>210</v>
      </c>
      <c r="H1397" s="1" t="s">
        <v>211</v>
      </c>
      <c r="I1397" s="1" t="s">
        <v>191</v>
      </c>
      <c r="J1397" s="1" t="s">
        <v>192</v>
      </c>
      <c r="K1397">
        <v>100</v>
      </c>
      <c r="L1397" s="1" t="s">
        <v>212</v>
      </c>
      <c r="M1397" s="1" t="s">
        <v>38</v>
      </c>
      <c r="N1397" t="s">
        <v>39</v>
      </c>
      <c r="O1397" t="s">
        <v>39</v>
      </c>
      <c r="P1397">
        <v>5400</v>
      </c>
      <c r="Q1397">
        <v>0</v>
      </c>
      <c r="R1397">
        <v>0.61023433849497422</v>
      </c>
      <c r="S1397">
        <v>0</v>
      </c>
      <c r="T1397" s="1" t="s">
        <v>194</v>
      </c>
      <c r="U1397">
        <v>0</v>
      </c>
      <c r="V1397">
        <v>1</v>
      </c>
      <c r="W1397">
        <v>0.93757668577618647</v>
      </c>
      <c r="X1397">
        <v>0</v>
      </c>
      <c r="Y1397" t="b">
        <v>0</v>
      </c>
      <c r="Z1397" t="b">
        <v>0</v>
      </c>
      <c r="AA1397" s="1" t="s">
        <v>66</v>
      </c>
      <c r="AB1397" s="1" t="s">
        <v>66</v>
      </c>
      <c r="AC1397" s="1" t="s">
        <v>42</v>
      </c>
      <c r="AD1397" t="s">
        <v>66</v>
      </c>
    </row>
    <row r="1398" spans="1:30" x14ac:dyDescent="0.25">
      <c r="A1398">
        <v>3</v>
      </c>
      <c r="B1398" s="1" t="s">
        <v>75</v>
      </c>
      <c r="C1398" s="1" t="s">
        <v>227</v>
      </c>
      <c r="D1398" s="1" t="s">
        <v>228</v>
      </c>
      <c r="E1398" s="1" t="s">
        <v>32</v>
      </c>
      <c r="F1398" s="1" t="s">
        <v>32</v>
      </c>
      <c r="G1398" s="1" t="s">
        <v>210</v>
      </c>
      <c r="H1398" s="1" t="s">
        <v>211</v>
      </c>
      <c r="I1398" s="1" t="s">
        <v>191</v>
      </c>
      <c r="J1398" s="1" t="s">
        <v>192</v>
      </c>
      <c r="K1398">
        <v>100</v>
      </c>
      <c r="L1398" s="1" t="s">
        <v>212</v>
      </c>
      <c r="M1398" s="1" t="s">
        <v>38</v>
      </c>
      <c r="N1398" t="s">
        <v>39</v>
      </c>
      <c r="O1398" t="s">
        <v>39</v>
      </c>
      <c r="P1398">
        <v>300</v>
      </c>
      <c r="Q1398">
        <v>0</v>
      </c>
      <c r="R1398">
        <v>0.64140955223880602</v>
      </c>
      <c r="S1398">
        <v>0</v>
      </c>
      <c r="T1398" s="1" t="s">
        <v>194</v>
      </c>
      <c r="U1398">
        <v>0</v>
      </c>
      <c r="V1398">
        <v>1</v>
      </c>
      <c r="W1398">
        <v>0.93634884615006908</v>
      </c>
      <c r="X1398">
        <v>0</v>
      </c>
      <c r="Y1398" t="b">
        <v>0</v>
      </c>
      <c r="Z1398" t="b">
        <v>0</v>
      </c>
      <c r="AA1398" s="1" t="s">
        <v>66</v>
      </c>
      <c r="AB1398" s="1" t="s">
        <v>66</v>
      </c>
      <c r="AC1398" s="1" t="s">
        <v>42</v>
      </c>
      <c r="AD1398" t="s">
        <v>66</v>
      </c>
    </row>
    <row r="1399" spans="1:30" x14ac:dyDescent="0.25">
      <c r="A1399">
        <v>3</v>
      </c>
      <c r="B1399" s="1" t="s">
        <v>75</v>
      </c>
      <c r="C1399" s="1" t="s">
        <v>229</v>
      </c>
      <c r="D1399" s="1" t="s">
        <v>230</v>
      </c>
      <c r="E1399" s="1" t="s">
        <v>32</v>
      </c>
      <c r="F1399" s="1" t="s">
        <v>32</v>
      </c>
      <c r="G1399" s="1" t="s">
        <v>210</v>
      </c>
      <c r="H1399" s="1" t="s">
        <v>211</v>
      </c>
      <c r="I1399" s="1" t="s">
        <v>191</v>
      </c>
      <c r="J1399" s="1" t="s">
        <v>192</v>
      </c>
      <c r="K1399">
        <v>100</v>
      </c>
      <c r="L1399" s="1" t="s">
        <v>212</v>
      </c>
      <c r="M1399" s="1" t="s">
        <v>38</v>
      </c>
      <c r="N1399" t="s">
        <v>39</v>
      </c>
      <c r="O1399" t="s">
        <v>39</v>
      </c>
      <c r="P1399">
        <v>200</v>
      </c>
      <c r="Q1399">
        <v>0</v>
      </c>
      <c r="R1399">
        <v>0.69256148148148144</v>
      </c>
      <c r="S1399">
        <v>0</v>
      </c>
      <c r="T1399" s="1" t="s">
        <v>194</v>
      </c>
      <c r="U1399">
        <v>0</v>
      </c>
      <c r="V1399">
        <v>1</v>
      </c>
      <c r="W1399">
        <v>0.92705919904581757</v>
      </c>
      <c r="X1399">
        <v>0</v>
      </c>
      <c r="Y1399" t="b">
        <v>0</v>
      </c>
      <c r="Z1399" t="b">
        <v>0</v>
      </c>
      <c r="AA1399" s="1" t="s">
        <v>66</v>
      </c>
      <c r="AB1399" s="1" t="s">
        <v>66</v>
      </c>
      <c r="AC1399" s="1" t="s">
        <v>42</v>
      </c>
      <c r="AD1399" t="s">
        <v>66</v>
      </c>
    </row>
    <row r="1400" spans="1:30" x14ac:dyDescent="0.25">
      <c r="A1400">
        <v>3</v>
      </c>
      <c r="B1400" s="1" t="s">
        <v>75</v>
      </c>
      <c r="C1400" s="1" t="s">
        <v>231</v>
      </c>
      <c r="D1400" s="1" t="s">
        <v>232</v>
      </c>
      <c r="E1400" s="1" t="s">
        <v>32</v>
      </c>
      <c r="F1400" s="1" t="s">
        <v>32</v>
      </c>
      <c r="G1400" s="1" t="s">
        <v>210</v>
      </c>
      <c r="H1400" s="1" t="s">
        <v>211</v>
      </c>
      <c r="I1400" s="1" t="s">
        <v>191</v>
      </c>
      <c r="J1400" s="1" t="s">
        <v>192</v>
      </c>
      <c r="K1400">
        <v>100</v>
      </c>
      <c r="L1400" s="1" t="s">
        <v>212</v>
      </c>
      <c r="M1400" s="1" t="s">
        <v>38</v>
      </c>
      <c r="N1400" t="s">
        <v>39</v>
      </c>
      <c r="O1400" t="s">
        <v>39</v>
      </c>
      <c r="P1400">
        <v>900</v>
      </c>
      <c r="Q1400">
        <v>0</v>
      </c>
      <c r="R1400">
        <v>0.61665601694915262</v>
      </c>
      <c r="S1400">
        <v>0</v>
      </c>
      <c r="T1400" s="1" t="s">
        <v>194</v>
      </c>
      <c r="U1400">
        <v>0</v>
      </c>
      <c r="V1400">
        <v>1</v>
      </c>
      <c r="W1400">
        <v>0.93709551432830507</v>
      </c>
      <c r="X1400">
        <v>0</v>
      </c>
      <c r="Y1400" t="b">
        <v>0</v>
      </c>
      <c r="Z1400" t="b">
        <v>0</v>
      </c>
      <c r="AA1400" s="1" t="s">
        <v>66</v>
      </c>
      <c r="AB1400" s="1" t="s">
        <v>66</v>
      </c>
      <c r="AC1400" s="1" t="s">
        <v>42</v>
      </c>
      <c r="AD1400" t="s">
        <v>66</v>
      </c>
    </row>
    <row r="1401" spans="1:30" x14ac:dyDescent="0.25">
      <c r="A1401">
        <v>3</v>
      </c>
      <c r="B1401" s="1" t="s">
        <v>75</v>
      </c>
      <c r="C1401" s="1" t="s">
        <v>79</v>
      </c>
      <c r="D1401" s="1" t="s">
        <v>60</v>
      </c>
      <c r="E1401" s="1" t="s">
        <v>32</v>
      </c>
      <c r="F1401" s="1" t="s">
        <v>32</v>
      </c>
      <c r="G1401" s="1" t="s">
        <v>210</v>
      </c>
      <c r="H1401" s="1" t="s">
        <v>211</v>
      </c>
      <c r="I1401" s="1" t="s">
        <v>191</v>
      </c>
      <c r="J1401" s="1" t="s">
        <v>192</v>
      </c>
      <c r="K1401">
        <v>100</v>
      </c>
      <c r="L1401" s="1" t="s">
        <v>212</v>
      </c>
      <c r="M1401" s="1" t="s">
        <v>38</v>
      </c>
      <c r="N1401" t="s">
        <v>39</v>
      </c>
      <c r="O1401" t="s">
        <v>39</v>
      </c>
      <c r="P1401">
        <v>1300</v>
      </c>
      <c r="Q1401">
        <v>0</v>
      </c>
      <c r="R1401">
        <v>0.61354871794871801</v>
      </c>
      <c r="S1401">
        <v>0</v>
      </c>
      <c r="T1401" s="1" t="s">
        <v>194</v>
      </c>
      <c r="U1401">
        <v>0</v>
      </c>
      <c r="V1401">
        <v>1</v>
      </c>
      <c r="W1401">
        <v>0.93643569517101977</v>
      </c>
      <c r="X1401">
        <v>0</v>
      </c>
      <c r="Y1401" t="b">
        <v>0</v>
      </c>
      <c r="Z1401" t="b">
        <v>0</v>
      </c>
      <c r="AA1401" s="1" t="s">
        <v>66</v>
      </c>
      <c r="AB1401" s="1" t="s">
        <v>66</v>
      </c>
      <c r="AC1401" s="1" t="s">
        <v>42</v>
      </c>
      <c r="AD1401" t="s">
        <v>66</v>
      </c>
    </row>
    <row r="1402" spans="1:30" x14ac:dyDescent="0.25">
      <c r="A1402">
        <v>4</v>
      </c>
      <c r="B1402" s="1" t="s">
        <v>131</v>
      </c>
      <c r="C1402" s="1" t="s">
        <v>132</v>
      </c>
      <c r="D1402" s="1" t="s">
        <v>133</v>
      </c>
      <c r="E1402" s="1" t="s">
        <v>32</v>
      </c>
      <c r="F1402" s="1" t="s">
        <v>32</v>
      </c>
      <c r="G1402" s="1" t="s">
        <v>210</v>
      </c>
      <c r="H1402" s="1" t="s">
        <v>211</v>
      </c>
      <c r="I1402" s="1" t="s">
        <v>191</v>
      </c>
      <c r="J1402" s="1" t="s">
        <v>192</v>
      </c>
      <c r="K1402">
        <v>100</v>
      </c>
      <c r="L1402" s="1" t="s">
        <v>212</v>
      </c>
      <c r="M1402" s="1" t="s">
        <v>38</v>
      </c>
      <c r="N1402" t="s">
        <v>39</v>
      </c>
      <c r="O1402" t="s">
        <v>39</v>
      </c>
      <c r="P1402">
        <v>800</v>
      </c>
      <c r="Q1402">
        <v>0</v>
      </c>
      <c r="R1402">
        <v>0.61530311890838207</v>
      </c>
      <c r="S1402">
        <v>0</v>
      </c>
      <c r="T1402" s="1" t="s">
        <v>194</v>
      </c>
      <c r="U1402">
        <v>0</v>
      </c>
      <c r="V1402">
        <v>1</v>
      </c>
      <c r="W1402">
        <v>0.93664397716528258</v>
      </c>
      <c r="X1402">
        <v>0</v>
      </c>
      <c r="Y1402" t="b">
        <v>0</v>
      </c>
      <c r="Z1402" t="b">
        <v>0</v>
      </c>
      <c r="AA1402" s="1" t="s">
        <v>66</v>
      </c>
      <c r="AB1402" s="1" t="s">
        <v>66</v>
      </c>
      <c r="AC1402" s="1" t="s">
        <v>42</v>
      </c>
      <c r="AD1402" t="s">
        <v>66</v>
      </c>
    </row>
    <row r="1403" spans="1:30" x14ac:dyDescent="0.25">
      <c r="A1403">
        <v>4</v>
      </c>
      <c r="B1403" s="1" t="s">
        <v>131</v>
      </c>
      <c r="C1403" s="1" t="s">
        <v>142</v>
      </c>
      <c r="D1403" s="1" t="s">
        <v>143</v>
      </c>
      <c r="E1403" s="1" t="s">
        <v>32</v>
      </c>
      <c r="F1403" s="1" t="s">
        <v>32</v>
      </c>
      <c r="G1403" s="1" t="s">
        <v>210</v>
      </c>
      <c r="H1403" s="1" t="s">
        <v>211</v>
      </c>
      <c r="I1403" s="1" t="s">
        <v>191</v>
      </c>
      <c r="J1403" s="1" t="s">
        <v>192</v>
      </c>
      <c r="K1403">
        <v>100</v>
      </c>
      <c r="L1403" s="1" t="s">
        <v>212</v>
      </c>
      <c r="M1403" s="1" t="s">
        <v>38</v>
      </c>
      <c r="N1403" t="s">
        <v>39</v>
      </c>
      <c r="O1403" t="s">
        <v>39</v>
      </c>
      <c r="P1403">
        <v>500</v>
      </c>
      <c r="Q1403">
        <v>0</v>
      </c>
      <c r="R1403">
        <v>0.62736642811848897</v>
      </c>
      <c r="S1403">
        <v>0</v>
      </c>
      <c r="T1403" s="1" t="s">
        <v>194</v>
      </c>
      <c r="U1403">
        <v>0</v>
      </c>
      <c r="V1403">
        <v>1</v>
      </c>
      <c r="W1403">
        <v>0.9332015845920103</v>
      </c>
      <c r="X1403">
        <v>0</v>
      </c>
      <c r="Y1403" t="b">
        <v>0</v>
      </c>
      <c r="Z1403" t="b">
        <v>0</v>
      </c>
      <c r="AA1403" s="1" t="s">
        <v>66</v>
      </c>
      <c r="AB1403" s="1" t="s">
        <v>66</v>
      </c>
      <c r="AC1403" s="1" t="s">
        <v>42</v>
      </c>
      <c r="AD1403" t="s">
        <v>66</v>
      </c>
    </row>
    <row r="1404" spans="1:30" x14ac:dyDescent="0.25">
      <c r="A1404">
        <v>4</v>
      </c>
      <c r="B1404" s="1" t="s">
        <v>131</v>
      </c>
      <c r="C1404" s="1" t="s">
        <v>233</v>
      </c>
      <c r="D1404" s="1" t="s">
        <v>234</v>
      </c>
      <c r="E1404" s="1" t="s">
        <v>32</v>
      </c>
      <c r="F1404" s="1" t="s">
        <v>32</v>
      </c>
      <c r="G1404" s="1" t="s">
        <v>210</v>
      </c>
      <c r="H1404" s="1" t="s">
        <v>211</v>
      </c>
      <c r="I1404" s="1" t="s">
        <v>191</v>
      </c>
      <c r="J1404" s="1" t="s">
        <v>192</v>
      </c>
      <c r="K1404">
        <v>100</v>
      </c>
      <c r="L1404" s="1" t="s">
        <v>212</v>
      </c>
      <c r="M1404" s="1" t="s">
        <v>38</v>
      </c>
      <c r="N1404" t="s">
        <v>39</v>
      </c>
      <c r="O1404" t="s">
        <v>39</v>
      </c>
      <c r="P1404">
        <v>300</v>
      </c>
      <c r="Q1404">
        <v>0</v>
      </c>
      <c r="R1404">
        <v>0.63173060606060605</v>
      </c>
      <c r="S1404">
        <v>0</v>
      </c>
      <c r="T1404" s="1" t="s">
        <v>194</v>
      </c>
      <c r="U1404">
        <v>0</v>
      </c>
      <c r="V1404">
        <v>1</v>
      </c>
      <c r="W1404">
        <v>0.93500115419379048</v>
      </c>
      <c r="X1404">
        <v>0</v>
      </c>
      <c r="Y1404" t="b">
        <v>0</v>
      </c>
      <c r="Z1404" t="b">
        <v>0</v>
      </c>
      <c r="AA1404" s="1" t="s">
        <v>66</v>
      </c>
      <c r="AB1404" s="1" t="s">
        <v>66</v>
      </c>
      <c r="AC1404" s="1" t="s">
        <v>42</v>
      </c>
      <c r="AD1404" t="s">
        <v>66</v>
      </c>
    </row>
    <row r="1405" spans="1:30" x14ac:dyDescent="0.25">
      <c r="A1405">
        <v>4</v>
      </c>
      <c r="B1405" s="1" t="s">
        <v>131</v>
      </c>
      <c r="C1405" s="1" t="s">
        <v>235</v>
      </c>
      <c r="D1405" s="1" t="s">
        <v>236</v>
      </c>
      <c r="E1405" s="1" t="s">
        <v>32</v>
      </c>
      <c r="F1405" s="1" t="s">
        <v>32</v>
      </c>
      <c r="G1405" s="1" t="s">
        <v>210</v>
      </c>
      <c r="H1405" s="1" t="s">
        <v>211</v>
      </c>
      <c r="I1405" s="1" t="s">
        <v>191</v>
      </c>
      <c r="J1405" s="1" t="s">
        <v>192</v>
      </c>
      <c r="K1405">
        <v>100</v>
      </c>
      <c r="L1405" s="1" t="s">
        <v>212</v>
      </c>
      <c r="M1405" s="1" t="s">
        <v>38</v>
      </c>
      <c r="N1405" t="s">
        <v>39</v>
      </c>
      <c r="O1405" t="s">
        <v>39</v>
      </c>
      <c r="P1405">
        <v>200</v>
      </c>
      <c r="Q1405">
        <v>0</v>
      </c>
      <c r="R1405">
        <v>0.65938208333333337</v>
      </c>
      <c r="S1405">
        <v>0</v>
      </c>
      <c r="T1405" s="1" t="s">
        <v>194</v>
      </c>
      <c r="U1405">
        <v>0</v>
      </c>
      <c r="V1405">
        <v>1</v>
      </c>
      <c r="W1405">
        <v>0.93722562891759154</v>
      </c>
      <c r="X1405">
        <v>0</v>
      </c>
      <c r="Y1405" t="b">
        <v>0</v>
      </c>
      <c r="Z1405" t="b">
        <v>0</v>
      </c>
      <c r="AA1405" s="1" t="s">
        <v>66</v>
      </c>
      <c r="AB1405" s="1" t="s">
        <v>66</v>
      </c>
      <c r="AC1405" s="1" t="s">
        <v>42</v>
      </c>
      <c r="AD1405" t="s">
        <v>66</v>
      </c>
    </row>
    <row r="1406" spans="1:30" x14ac:dyDescent="0.25">
      <c r="A1406">
        <v>4</v>
      </c>
      <c r="B1406" s="1" t="s">
        <v>131</v>
      </c>
      <c r="C1406" s="1" t="s">
        <v>166</v>
      </c>
      <c r="D1406" s="1" t="s">
        <v>105</v>
      </c>
      <c r="E1406" s="1" t="s">
        <v>32</v>
      </c>
      <c r="F1406" s="1" t="s">
        <v>32</v>
      </c>
      <c r="G1406" s="1" t="s">
        <v>210</v>
      </c>
      <c r="H1406" s="1" t="s">
        <v>211</v>
      </c>
      <c r="I1406" s="1" t="s">
        <v>191</v>
      </c>
      <c r="J1406" s="1" t="s">
        <v>192</v>
      </c>
      <c r="K1406">
        <v>100</v>
      </c>
      <c r="L1406" s="1" t="s">
        <v>212</v>
      </c>
      <c r="M1406" s="1" t="s">
        <v>38</v>
      </c>
      <c r="N1406" t="s">
        <v>39</v>
      </c>
      <c r="O1406" t="s">
        <v>39</v>
      </c>
      <c r="P1406">
        <v>10400</v>
      </c>
      <c r="Q1406">
        <v>0</v>
      </c>
      <c r="R1406">
        <v>0.60990146274489099</v>
      </c>
      <c r="S1406">
        <v>0</v>
      </c>
      <c r="T1406" s="1" t="s">
        <v>194</v>
      </c>
      <c r="U1406">
        <v>0</v>
      </c>
      <c r="V1406">
        <v>1</v>
      </c>
      <c r="W1406">
        <v>0.9376777496183254</v>
      </c>
      <c r="X1406">
        <v>0</v>
      </c>
      <c r="Y1406" t="b">
        <v>0</v>
      </c>
      <c r="Z1406" t="b">
        <v>0</v>
      </c>
      <c r="AA1406" s="1" t="s">
        <v>66</v>
      </c>
      <c r="AB1406" s="1" t="s">
        <v>66</v>
      </c>
      <c r="AC1406" s="1" t="s">
        <v>42</v>
      </c>
      <c r="AD1406" t="s">
        <v>66</v>
      </c>
    </row>
    <row r="1407" spans="1:30" x14ac:dyDescent="0.25">
      <c r="A1407">
        <v>5</v>
      </c>
      <c r="B1407" s="1" t="s">
        <v>145</v>
      </c>
      <c r="C1407" s="1" t="s">
        <v>146</v>
      </c>
      <c r="D1407" s="1" t="s">
        <v>44</v>
      </c>
      <c r="E1407" s="1" t="s">
        <v>32</v>
      </c>
      <c r="F1407" s="1" t="s">
        <v>32</v>
      </c>
      <c r="G1407" s="1" t="s">
        <v>210</v>
      </c>
      <c r="H1407" s="1" t="s">
        <v>211</v>
      </c>
      <c r="I1407" s="1" t="s">
        <v>191</v>
      </c>
      <c r="J1407" s="1" t="s">
        <v>192</v>
      </c>
      <c r="K1407">
        <v>100</v>
      </c>
      <c r="L1407" s="1" t="s">
        <v>212</v>
      </c>
      <c r="M1407" s="1" t="s">
        <v>38</v>
      </c>
      <c r="N1407" t="s">
        <v>39</v>
      </c>
      <c r="O1407" t="s">
        <v>39</v>
      </c>
      <c r="P1407">
        <v>1200</v>
      </c>
      <c r="Q1407">
        <v>0</v>
      </c>
      <c r="R1407">
        <v>0.61426500237004267</v>
      </c>
      <c r="S1407">
        <v>0</v>
      </c>
      <c r="T1407" s="1" t="s">
        <v>194</v>
      </c>
      <c r="U1407">
        <v>0</v>
      </c>
      <c r="V1407">
        <v>1</v>
      </c>
      <c r="W1407">
        <v>0.93735736075285181</v>
      </c>
      <c r="X1407">
        <v>0</v>
      </c>
      <c r="Y1407" t="b">
        <v>0</v>
      </c>
      <c r="Z1407" t="b">
        <v>0</v>
      </c>
      <c r="AA1407" s="1" t="s">
        <v>66</v>
      </c>
      <c r="AB1407" s="1" t="s">
        <v>66</v>
      </c>
      <c r="AC1407" s="1" t="s">
        <v>42</v>
      </c>
      <c r="AD1407" t="s">
        <v>66</v>
      </c>
    </row>
    <row r="1408" spans="1:30" x14ac:dyDescent="0.25">
      <c r="A1408">
        <v>5</v>
      </c>
      <c r="B1408" s="1" t="s">
        <v>145</v>
      </c>
      <c r="C1408" s="1" t="s">
        <v>237</v>
      </c>
      <c r="D1408" s="1" t="s">
        <v>105</v>
      </c>
      <c r="E1408" s="1" t="s">
        <v>32</v>
      </c>
      <c r="F1408" s="1" t="s">
        <v>32</v>
      </c>
      <c r="G1408" s="1" t="s">
        <v>210</v>
      </c>
      <c r="H1408" s="1" t="s">
        <v>211</v>
      </c>
      <c r="I1408" s="1" t="s">
        <v>191</v>
      </c>
      <c r="J1408" s="1" t="s">
        <v>192</v>
      </c>
      <c r="K1408">
        <v>100</v>
      </c>
      <c r="L1408" s="1" t="s">
        <v>212</v>
      </c>
      <c r="M1408" s="1" t="s">
        <v>38</v>
      </c>
      <c r="N1408" t="s">
        <v>39</v>
      </c>
      <c r="O1408" t="s">
        <v>39</v>
      </c>
      <c r="P1408">
        <v>900</v>
      </c>
      <c r="Q1408">
        <v>0</v>
      </c>
      <c r="R1408">
        <v>0.61142605781315451</v>
      </c>
      <c r="S1408">
        <v>0</v>
      </c>
      <c r="T1408" s="1" t="s">
        <v>194</v>
      </c>
      <c r="U1408">
        <v>0</v>
      </c>
      <c r="V1408">
        <v>1</v>
      </c>
      <c r="W1408">
        <v>0.93760519374367279</v>
      </c>
      <c r="X1408">
        <v>0</v>
      </c>
      <c r="Y1408" t="b">
        <v>0</v>
      </c>
      <c r="Z1408" t="b">
        <v>0</v>
      </c>
      <c r="AA1408" s="1" t="s">
        <v>66</v>
      </c>
      <c r="AB1408" s="1" t="s">
        <v>66</v>
      </c>
      <c r="AC1408" s="1" t="s">
        <v>42</v>
      </c>
      <c r="AD1408" t="s">
        <v>66</v>
      </c>
    </row>
    <row r="1409" spans="1:30" x14ac:dyDescent="0.25">
      <c r="A1409">
        <v>6</v>
      </c>
      <c r="B1409" s="1" t="s">
        <v>112</v>
      </c>
      <c r="C1409" s="1" t="s">
        <v>113</v>
      </c>
      <c r="D1409" s="1" t="s">
        <v>114</v>
      </c>
      <c r="E1409" s="1" t="s">
        <v>32</v>
      </c>
      <c r="F1409" s="1" t="s">
        <v>32</v>
      </c>
      <c r="G1409" s="1" t="s">
        <v>210</v>
      </c>
      <c r="H1409" s="1" t="s">
        <v>211</v>
      </c>
      <c r="I1409" s="1" t="s">
        <v>191</v>
      </c>
      <c r="J1409" s="1" t="s">
        <v>192</v>
      </c>
      <c r="K1409">
        <v>100</v>
      </c>
      <c r="L1409" s="1" t="s">
        <v>212</v>
      </c>
      <c r="M1409" s="1" t="s">
        <v>38</v>
      </c>
      <c r="N1409" t="s">
        <v>39</v>
      </c>
      <c r="O1409" t="s">
        <v>39</v>
      </c>
      <c r="P1409">
        <v>300</v>
      </c>
      <c r="Q1409">
        <v>0</v>
      </c>
      <c r="R1409">
        <v>0.6505859259259259</v>
      </c>
      <c r="S1409">
        <v>0</v>
      </c>
      <c r="T1409" s="1" t="s">
        <v>194</v>
      </c>
      <c r="U1409">
        <v>0</v>
      </c>
      <c r="V1409">
        <v>1</v>
      </c>
      <c r="W1409">
        <v>0.93268383707513969</v>
      </c>
      <c r="X1409">
        <v>0</v>
      </c>
      <c r="Y1409" t="b">
        <v>1</v>
      </c>
      <c r="Z1409" t="b">
        <v>0</v>
      </c>
      <c r="AA1409" s="1" t="s">
        <v>66</v>
      </c>
      <c r="AB1409" s="1" t="s">
        <v>66</v>
      </c>
      <c r="AC1409" s="1" t="s">
        <v>42</v>
      </c>
      <c r="AD1409" t="s">
        <v>66</v>
      </c>
    </row>
    <row r="1410" spans="1:30" x14ac:dyDescent="0.25">
      <c r="A1410">
        <v>6</v>
      </c>
      <c r="B1410" s="1" t="s">
        <v>112</v>
      </c>
      <c r="C1410" s="1" t="s">
        <v>167</v>
      </c>
      <c r="D1410" s="1" t="s">
        <v>71</v>
      </c>
      <c r="E1410" s="1" t="s">
        <v>32</v>
      </c>
      <c r="F1410" s="1" t="s">
        <v>32</v>
      </c>
      <c r="G1410" s="1" t="s">
        <v>210</v>
      </c>
      <c r="H1410" s="1" t="s">
        <v>211</v>
      </c>
      <c r="I1410" s="1" t="s">
        <v>191</v>
      </c>
      <c r="J1410" s="1" t="s">
        <v>192</v>
      </c>
      <c r="K1410">
        <v>100</v>
      </c>
      <c r="L1410" s="1" t="s">
        <v>212</v>
      </c>
      <c r="M1410" s="1" t="s">
        <v>38</v>
      </c>
      <c r="N1410" t="s">
        <v>39</v>
      </c>
      <c r="O1410" t="s">
        <v>39</v>
      </c>
      <c r="P1410">
        <v>300</v>
      </c>
      <c r="Q1410">
        <v>0</v>
      </c>
      <c r="R1410">
        <v>0.65521535714285706</v>
      </c>
      <c r="S1410">
        <v>0</v>
      </c>
      <c r="T1410" s="1" t="s">
        <v>194</v>
      </c>
      <c r="U1410">
        <v>0</v>
      </c>
      <c r="V1410">
        <v>1</v>
      </c>
      <c r="W1410">
        <v>0.93526953657087786</v>
      </c>
      <c r="X1410">
        <v>0</v>
      </c>
      <c r="Y1410" t="b">
        <v>1</v>
      </c>
      <c r="Z1410" t="b">
        <v>0</v>
      </c>
      <c r="AA1410" s="1" t="s">
        <v>66</v>
      </c>
      <c r="AB1410" s="1" t="s">
        <v>66</v>
      </c>
      <c r="AC1410" s="1" t="s">
        <v>42</v>
      </c>
      <c r="AD1410" t="s">
        <v>66</v>
      </c>
    </row>
    <row r="1411" spans="1:30" x14ac:dyDescent="0.25">
      <c r="A1411">
        <v>6</v>
      </c>
      <c r="B1411" s="1" t="s">
        <v>112</v>
      </c>
      <c r="C1411" s="1" t="s">
        <v>238</v>
      </c>
      <c r="D1411" s="1" t="s">
        <v>105</v>
      </c>
      <c r="E1411" s="1" t="s">
        <v>32</v>
      </c>
      <c r="F1411" s="1" t="s">
        <v>32</v>
      </c>
      <c r="G1411" s="1" t="s">
        <v>210</v>
      </c>
      <c r="H1411" s="1" t="s">
        <v>211</v>
      </c>
      <c r="I1411" s="1" t="s">
        <v>191</v>
      </c>
      <c r="J1411" s="1" t="s">
        <v>192</v>
      </c>
      <c r="K1411">
        <v>100</v>
      </c>
      <c r="L1411" s="1" t="s">
        <v>212</v>
      </c>
      <c r="M1411" s="1" t="s">
        <v>38</v>
      </c>
      <c r="N1411" t="s">
        <v>39</v>
      </c>
      <c r="O1411" t="s">
        <v>39</v>
      </c>
      <c r="P1411">
        <v>800</v>
      </c>
      <c r="Q1411">
        <v>0</v>
      </c>
      <c r="R1411">
        <v>0.61775714968914397</v>
      </c>
      <c r="S1411">
        <v>0</v>
      </c>
      <c r="T1411" s="1" t="s">
        <v>194</v>
      </c>
      <c r="U1411">
        <v>0</v>
      </c>
      <c r="V1411">
        <v>1</v>
      </c>
      <c r="W1411">
        <v>0.93791996772311315</v>
      </c>
      <c r="X1411">
        <v>0</v>
      </c>
      <c r="Y1411" t="b">
        <v>1</v>
      </c>
      <c r="Z1411" t="b">
        <v>0</v>
      </c>
      <c r="AA1411" s="1" t="s">
        <v>66</v>
      </c>
      <c r="AB1411" s="1" t="s">
        <v>66</v>
      </c>
      <c r="AC1411" s="1" t="s">
        <v>42</v>
      </c>
      <c r="AD1411" t="s">
        <v>66</v>
      </c>
    </row>
    <row r="1412" spans="1:30" x14ac:dyDescent="0.25">
      <c r="A1412">
        <v>7</v>
      </c>
      <c r="B1412" s="1" t="s">
        <v>29</v>
      </c>
      <c r="C1412" s="1" t="s">
        <v>43</v>
      </c>
      <c r="D1412" s="1" t="s">
        <v>44</v>
      </c>
      <c r="E1412" s="1" t="s">
        <v>32</v>
      </c>
      <c r="F1412" s="1" t="s">
        <v>32</v>
      </c>
      <c r="G1412" s="1" t="s">
        <v>210</v>
      </c>
      <c r="H1412" s="1" t="s">
        <v>211</v>
      </c>
      <c r="I1412" s="1" t="s">
        <v>191</v>
      </c>
      <c r="J1412" s="1" t="s">
        <v>192</v>
      </c>
      <c r="K1412">
        <v>100</v>
      </c>
      <c r="L1412" s="1" t="s">
        <v>212</v>
      </c>
      <c r="M1412" s="1" t="s">
        <v>38</v>
      </c>
      <c r="N1412" t="s">
        <v>39</v>
      </c>
      <c r="O1412" t="s">
        <v>39</v>
      </c>
      <c r="P1412">
        <v>71600</v>
      </c>
      <c r="Q1412">
        <v>0</v>
      </c>
      <c r="R1412">
        <v>0.60882316575975093</v>
      </c>
      <c r="S1412">
        <v>0</v>
      </c>
      <c r="T1412" s="1" t="s">
        <v>194</v>
      </c>
      <c r="U1412">
        <v>1</v>
      </c>
      <c r="V1412">
        <v>1</v>
      </c>
      <c r="W1412">
        <v>0.93783079843594719</v>
      </c>
      <c r="X1412">
        <v>0</v>
      </c>
      <c r="Y1412" t="b">
        <v>0</v>
      </c>
      <c r="Z1412" t="b">
        <v>0</v>
      </c>
      <c r="AA1412" s="1" t="s">
        <v>41</v>
      </c>
      <c r="AB1412" s="1" t="s">
        <v>44</v>
      </c>
      <c r="AC1412" s="1" t="s">
        <v>42</v>
      </c>
      <c r="AD1412" t="s">
        <v>850</v>
      </c>
    </row>
    <row r="1413" spans="1:30" x14ac:dyDescent="0.25">
      <c r="A1413">
        <v>7</v>
      </c>
      <c r="B1413" s="1" t="s">
        <v>29</v>
      </c>
      <c r="C1413" s="1" t="s">
        <v>30</v>
      </c>
      <c r="D1413" s="1" t="s">
        <v>31</v>
      </c>
      <c r="E1413" s="1" t="s">
        <v>32</v>
      </c>
      <c r="F1413" s="1" t="s">
        <v>32</v>
      </c>
      <c r="G1413" s="1" t="s">
        <v>210</v>
      </c>
      <c r="H1413" s="1" t="s">
        <v>211</v>
      </c>
      <c r="I1413" s="1" t="s">
        <v>191</v>
      </c>
      <c r="J1413" s="1" t="s">
        <v>192</v>
      </c>
      <c r="K1413">
        <v>100</v>
      </c>
      <c r="L1413" s="1" t="s">
        <v>212</v>
      </c>
      <c r="M1413" s="1" t="s">
        <v>38</v>
      </c>
      <c r="N1413" t="s">
        <v>39</v>
      </c>
      <c r="O1413" t="s">
        <v>39</v>
      </c>
      <c r="P1413">
        <v>2600</v>
      </c>
      <c r="Q1413">
        <v>0</v>
      </c>
      <c r="R1413">
        <v>0.61163824655979571</v>
      </c>
      <c r="S1413">
        <v>0</v>
      </c>
      <c r="T1413" s="1" t="s">
        <v>194</v>
      </c>
      <c r="U1413">
        <v>1</v>
      </c>
      <c r="V1413">
        <v>1</v>
      </c>
      <c r="W1413">
        <v>0.93750240967821841</v>
      </c>
      <c r="X1413">
        <v>0</v>
      </c>
      <c r="Y1413" t="b">
        <v>0</v>
      </c>
      <c r="Z1413" t="b">
        <v>0</v>
      </c>
      <c r="AA1413" s="1" t="s">
        <v>41</v>
      </c>
      <c r="AB1413" s="1" t="s">
        <v>31</v>
      </c>
      <c r="AC1413" s="1" t="s">
        <v>42</v>
      </c>
      <c r="AD1413" t="s">
        <v>850</v>
      </c>
    </row>
    <row r="1414" spans="1:30" x14ac:dyDescent="0.25">
      <c r="A1414">
        <v>8</v>
      </c>
      <c r="B1414" s="1" t="s">
        <v>239</v>
      </c>
      <c r="C1414" s="1" t="s">
        <v>32</v>
      </c>
      <c r="D1414" s="1" t="s">
        <v>32</v>
      </c>
      <c r="E1414" s="1" t="s">
        <v>32</v>
      </c>
      <c r="F1414" s="1" t="s">
        <v>32</v>
      </c>
      <c r="G1414" s="1" t="s">
        <v>210</v>
      </c>
      <c r="H1414" s="1" t="s">
        <v>211</v>
      </c>
      <c r="I1414" s="1" t="s">
        <v>191</v>
      </c>
      <c r="J1414" s="1" t="s">
        <v>192</v>
      </c>
      <c r="K1414">
        <v>100</v>
      </c>
      <c r="L1414" s="1" t="s">
        <v>212</v>
      </c>
      <c r="M1414" s="1" t="s">
        <v>38</v>
      </c>
      <c r="N1414" t="s">
        <v>39</v>
      </c>
      <c r="O1414" t="s">
        <v>39</v>
      </c>
      <c r="P1414">
        <v>6700</v>
      </c>
      <c r="Q1414">
        <v>0</v>
      </c>
      <c r="R1414">
        <v>0.6092263186813186</v>
      </c>
      <c r="S1414">
        <v>0</v>
      </c>
      <c r="T1414" s="1" t="s">
        <v>194</v>
      </c>
      <c r="U1414">
        <v>0</v>
      </c>
      <c r="V1414">
        <v>1</v>
      </c>
      <c r="W1414">
        <v>0.93785833674287344</v>
      </c>
      <c r="X1414">
        <v>0</v>
      </c>
      <c r="Y1414" t="b">
        <v>1</v>
      </c>
      <c r="Z1414" t="b">
        <v>0</v>
      </c>
      <c r="AA1414" s="1" t="s">
        <v>66</v>
      </c>
      <c r="AB1414" s="1" t="s">
        <v>66</v>
      </c>
      <c r="AC1414" s="1" t="s">
        <v>42</v>
      </c>
      <c r="AD1414" t="s">
        <v>66</v>
      </c>
    </row>
    <row r="1415" spans="1:30" x14ac:dyDescent="0.25">
      <c r="A1415">
        <v>9</v>
      </c>
      <c r="B1415" s="1" t="s">
        <v>240</v>
      </c>
      <c r="C1415" s="1" t="s">
        <v>32</v>
      </c>
      <c r="D1415" s="1" t="s">
        <v>32</v>
      </c>
      <c r="E1415" s="1" t="s">
        <v>32</v>
      </c>
      <c r="F1415" s="1" t="s">
        <v>32</v>
      </c>
      <c r="G1415" s="1" t="s">
        <v>210</v>
      </c>
      <c r="H1415" s="1" t="s">
        <v>211</v>
      </c>
      <c r="I1415" s="1" t="s">
        <v>191</v>
      </c>
      <c r="J1415" s="1" t="s">
        <v>192</v>
      </c>
      <c r="K1415">
        <v>100</v>
      </c>
      <c r="L1415" s="1" t="s">
        <v>212</v>
      </c>
      <c r="M1415" s="1" t="s">
        <v>38</v>
      </c>
      <c r="N1415" t="s">
        <v>39</v>
      </c>
      <c r="O1415" t="s">
        <v>39</v>
      </c>
      <c r="P1415">
        <v>5600</v>
      </c>
      <c r="Q1415">
        <v>0</v>
      </c>
      <c r="R1415">
        <v>0.61021334565375218</v>
      </c>
      <c r="S1415">
        <v>0</v>
      </c>
      <c r="T1415" s="1" t="s">
        <v>194</v>
      </c>
      <c r="U1415">
        <v>0</v>
      </c>
      <c r="V1415">
        <v>1</v>
      </c>
      <c r="W1415">
        <v>0.93769557849786533</v>
      </c>
      <c r="X1415">
        <v>0</v>
      </c>
      <c r="Y1415" t="b">
        <v>1</v>
      </c>
      <c r="Z1415" t="b">
        <v>0</v>
      </c>
      <c r="AA1415" s="1" t="s">
        <v>66</v>
      </c>
      <c r="AB1415" s="1" t="s">
        <v>66</v>
      </c>
      <c r="AC1415" s="1" t="s">
        <v>42</v>
      </c>
      <c r="AD1415" t="s">
        <v>66</v>
      </c>
    </row>
    <row r="1416" spans="1:30" x14ac:dyDescent="0.25">
      <c r="A1416">
        <v>10</v>
      </c>
      <c r="B1416" s="1" t="s">
        <v>168</v>
      </c>
      <c r="C1416" s="1" t="s">
        <v>241</v>
      </c>
      <c r="D1416" s="1" t="s">
        <v>242</v>
      </c>
      <c r="E1416" s="1" t="s">
        <v>32</v>
      </c>
      <c r="F1416" s="1" t="s">
        <v>32</v>
      </c>
      <c r="G1416" s="1" t="s">
        <v>210</v>
      </c>
      <c r="H1416" s="1" t="s">
        <v>211</v>
      </c>
      <c r="I1416" s="1" t="s">
        <v>191</v>
      </c>
      <c r="J1416" s="1" t="s">
        <v>192</v>
      </c>
      <c r="K1416">
        <v>100</v>
      </c>
      <c r="L1416" s="1" t="s">
        <v>212</v>
      </c>
      <c r="M1416" s="1" t="s">
        <v>38</v>
      </c>
      <c r="N1416" t="s">
        <v>39</v>
      </c>
      <c r="O1416" t="s">
        <v>39</v>
      </c>
      <c r="P1416">
        <v>3400</v>
      </c>
      <c r="Q1416">
        <v>0</v>
      </c>
      <c r="R1416">
        <v>0.6089109782608696</v>
      </c>
      <c r="S1416">
        <v>0</v>
      </c>
      <c r="T1416" s="1" t="s">
        <v>194</v>
      </c>
      <c r="U1416">
        <v>0</v>
      </c>
      <c r="V1416">
        <v>1</v>
      </c>
      <c r="W1416">
        <v>0.93784615721368647</v>
      </c>
      <c r="X1416">
        <v>0</v>
      </c>
      <c r="Y1416" t="b">
        <v>1</v>
      </c>
      <c r="Z1416" t="b">
        <v>0</v>
      </c>
      <c r="AA1416" s="1" t="s">
        <v>66</v>
      </c>
      <c r="AB1416" s="1" t="s">
        <v>66</v>
      </c>
      <c r="AC1416" s="1" t="s">
        <v>42</v>
      </c>
      <c r="AD1416" t="s">
        <v>66</v>
      </c>
    </row>
    <row r="1417" spans="1:30" x14ac:dyDescent="0.25">
      <c r="A1417">
        <v>10</v>
      </c>
      <c r="B1417" s="1" t="s">
        <v>168</v>
      </c>
      <c r="C1417" s="1" t="s">
        <v>243</v>
      </c>
      <c r="D1417" s="1" t="s">
        <v>244</v>
      </c>
      <c r="E1417" s="1" t="s">
        <v>32</v>
      </c>
      <c r="F1417" s="1" t="s">
        <v>32</v>
      </c>
      <c r="G1417" s="1" t="s">
        <v>210</v>
      </c>
      <c r="H1417" s="1" t="s">
        <v>211</v>
      </c>
      <c r="I1417" s="1" t="s">
        <v>191</v>
      </c>
      <c r="J1417" s="1" t="s">
        <v>192</v>
      </c>
      <c r="K1417">
        <v>100</v>
      </c>
      <c r="L1417" s="1" t="s">
        <v>212</v>
      </c>
      <c r="M1417" s="1" t="s">
        <v>38</v>
      </c>
      <c r="N1417" t="s">
        <v>39</v>
      </c>
      <c r="O1417" t="s">
        <v>39</v>
      </c>
      <c r="P1417">
        <v>1400</v>
      </c>
      <c r="Q1417">
        <v>0</v>
      </c>
      <c r="R1417">
        <v>0.61520154269972449</v>
      </c>
      <c r="S1417">
        <v>0</v>
      </c>
      <c r="T1417" s="1" t="s">
        <v>194</v>
      </c>
      <c r="U1417">
        <v>0</v>
      </c>
      <c r="V1417">
        <v>1</v>
      </c>
      <c r="W1417">
        <v>0.9368943305457228</v>
      </c>
      <c r="X1417">
        <v>0</v>
      </c>
      <c r="Y1417" t="b">
        <v>1</v>
      </c>
      <c r="Z1417" t="b">
        <v>0</v>
      </c>
      <c r="AA1417" s="1" t="s">
        <v>66</v>
      </c>
      <c r="AB1417" s="1" t="s">
        <v>66</v>
      </c>
      <c r="AC1417" s="1" t="s">
        <v>42</v>
      </c>
      <c r="AD1417" t="s">
        <v>66</v>
      </c>
    </row>
    <row r="1418" spans="1:30" x14ac:dyDescent="0.25">
      <c r="A1418">
        <v>10</v>
      </c>
      <c r="B1418" s="1" t="s">
        <v>168</v>
      </c>
      <c r="C1418" s="1" t="s">
        <v>169</v>
      </c>
      <c r="D1418" s="1" t="s">
        <v>170</v>
      </c>
      <c r="E1418" s="1" t="s">
        <v>32</v>
      </c>
      <c r="F1418" s="1" t="s">
        <v>32</v>
      </c>
      <c r="G1418" s="1" t="s">
        <v>210</v>
      </c>
      <c r="H1418" s="1" t="s">
        <v>211</v>
      </c>
      <c r="I1418" s="1" t="s">
        <v>191</v>
      </c>
      <c r="J1418" s="1" t="s">
        <v>192</v>
      </c>
      <c r="K1418">
        <v>100</v>
      </c>
      <c r="L1418" s="1" t="s">
        <v>212</v>
      </c>
      <c r="M1418" s="1" t="s">
        <v>38</v>
      </c>
      <c r="N1418" t="s">
        <v>39</v>
      </c>
      <c r="O1418" t="s">
        <v>39</v>
      </c>
      <c r="P1418">
        <v>200</v>
      </c>
      <c r="Q1418">
        <v>0</v>
      </c>
      <c r="R1418">
        <v>0.6461731914893617</v>
      </c>
      <c r="S1418">
        <v>0</v>
      </c>
      <c r="T1418" s="1" t="s">
        <v>194</v>
      </c>
      <c r="U1418">
        <v>0</v>
      </c>
      <c r="V1418">
        <v>1</v>
      </c>
      <c r="W1418">
        <v>0.93537558546488353</v>
      </c>
      <c r="X1418">
        <v>0</v>
      </c>
      <c r="Y1418" t="b">
        <v>1</v>
      </c>
      <c r="Z1418" t="b">
        <v>0</v>
      </c>
      <c r="AA1418" s="1" t="s">
        <v>66</v>
      </c>
      <c r="AB1418" s="1" t="s">
        <v>66</v>
      </c>
      <c r="AC1418" s="1" t="s">
        <v>42</v>
      </c>
      <c r="AD1418" t="s">
        <v>66</v>
      </c>
    </row>
    <row r="1419" spans="1:30" x14ac:dyDescent="0.25">
      <c r="A1419">
        <v>10</v>
      </c>
      <c r="B1419" s="1" t="s">
        <v>168</v>
      </c>
      <c r="C1419" s="1" t="s">
        <v>245</v>
      </c>
      <c r="D1419" s="1" t="s">
        <v>101</v>
      </c>
      <c r="E1419" s="1" t="s">
        <v>32</v>
      </c>
      <c r="F1419" s="1" t="s">
        <v>32</v>
      </c>
      <c r="G1419" s="1" t="s">
        <v>210</v>
      </c>
      <c r="H1419" s="1" t="s">
        <v>211</v>
      </c>
      <c r="I1419" s="1" t="s">
        <v>191</v>
      </c>
      <c r="J1419" s="1" t="s">
        <v>192</v>
      </c>
      <c r="K1419">
        <v>100</v>
      </c>
      <c r="L1419" s="1" t="s">
        <v>212</v>
      </c>
      <c r="M1419" s="1" t="s">
        <v>38</v>
      </c>
      <c r="N1419" t="s">
        <v>39</v>
      </c>
      <c r="O1419" t="s">
        <v>39</v>
      </c>
      <c r="P1419">
        <v>4300</v>
      </c>
      <c r="Q1419">
        <v>0</v>
      </c>
      <c r="R1419">
        <v>0.61025730693408753</v>
      </c>
      <c r="S1419">
        <v>0</v>
      </c>
      <c r="T1419" s="1" t="s">
        <v>194</v>
      </c>
      <c r="U1419">
        <v>0</v>
      </c>
      <c r="V1419">
        <v>1</v>
      </c>
      <c r="W1419">
        <v>0.93772246917954194</v>
      </c>
      <c r="X1419">
        <v>0</v>
      </c>
      <c r="Y1419" t="b">
        <v>1</v>
      </c>
      <c r="Z1419" t="b">
        <v>0</v>
      </c>
      <c r="AA1419" s="1" t="s">
        <v>66</v>
      </c>
      <c r="AB1419" s="1" t="s">
        <v>66</v>
      </c>
      <c r="AC1419" s="1" t="s">
        <v>42</v>
      </c>
      <c r="AD1419" t="s">
        <v>66</v>
      </c>
    </row>
    <row r="1420" spans="1:30" x14ac:dyDescent="0.25">
      <c r="A1420">
        <v>11</v>
      </c>
      <c r="B1420" s="1" t="s">
        <v>58</v>
      </c>
      <c r="C1420" s="1" t="s">
        <v>246</v>
      </c>
      <c r="D1420" s="1" t="s">
        <v>247</v>
      </c>
      <c r="E1420" s="1" t="s">
        <v>32</v>
      </c>
      <c r="F1420" s="1" t="s">
        <v>32</v>
      </c>
      <c r="G1420" s="1" t="s">
        <v>210</v>
      </c>
      <c r="H1420" s="1" t="s">
        <v>211</v>
      </c>
      <c r="I1420" s="1" t="s">
        <v>191</v>
      </c>
      <c r="J1420" s="1" t="s">
        <v>192</v>
      </c>
      <c r="K1420">
        <v>100</v>
      </c>
      <c r="L1420" s="1" t="s">
        <v>212</v>
      </c>
      <c r="M1420" s="1" t="s">
        <v>38</v>
      </c>
      <c r="N1420" t="s">
        <v>39</v>
      </c>
      <c r="O1420" t="s">
        <v>39</v>
      </c>
      <c r="P1420">
        <v>2400</v>
      </c>
      <c r="Q1420">
        <v>0</v>
      </c>
      <c r="R1420">
        <v>0.61212016055118357</v>
      </c>
      <c r="S1420">
        <v>0</v>
      </c>
      <c r="T1420" s="1" t="s">
        <v>194</v>
      </c>
      <c r="U1420">
        <v>1</v>
      </c>
      <c r="V1420">
        <v>1</v>
      </c>
      <c r="W1420">
        <v>0.93726608827829794</v>
      </c>
      <c r="X1420">
        <v>0</v>
      </c>
      <c r="Y1420" t="b">
        <v>0</v>
      </c>
      <c r="Z1420" t="b">
        <v>0</v>
      </c>
      <c r="AA1420" s="1" t="s">
        <v>62</v>
      </c>
      <c r="AB1420" s="1" t="s">
        <v>55</v>
      </c>
      <c r="AC1420" s="1" t="s">
        <v>42</v>
      </c>
      <c r="AD1420" t="s">
        <v>850</v>
      </c>
    </row>
    <row r="1421" spans="1:30" x14ac:dyDescent="0.25">
      <c r="A1421">
        <v>11</v>
      </c>
      <c r="B1421" s="1" t="s">
        <v>58</v>
      </c>
      <c r="C1421" s="1" t="s">
        <v>248</v>
      </c>
      <c r="D1421" s="1" t="s">
        <v>249</v>
      </c>
      <c r="E1421" s="1" t="s">
        <v>32</v>
      </c>
      <c r="F1421" s="1" t="s">
        <v>32</v>
      </c>
      <c r="G1421" s="1" t="s">
        <v>210</v>
      </c>
      <c r="H1421" s="1" t="s">
        <v>211</v>
      </c>
      <c r="I1421" s="1" t="s">
        <v>191</v>
      </c>
      <c r="J1421" s="1" t="s">
        <v>192</v>
      </c>
      <c r="K1421">
        <v>100</v>
      </c>
      <c r="L1421" s="1" t="s">
        <v>212</v>
      </c>
      <c r="M1421" s="1" t="s">
        <v>38</v>
      </c>
      <c r="N1421" t="s">
        <v>39</v>
      </c>
      <c r="O1421" t="s">
        <v>39</v>
      </c>
      <c r="P1421">
        <v>600</v>
      </c>
      <c r="Q1421">
        <v>0</v>
      </c>
      <c r="R1421">
        <v>0.62453670360110802</v>
      </c>
      <c r="S1421">
        <v>0</v>
      </c>
      <c r="T1421" s="1" t="s">
        <v>194</v>
      </c>
      <c r="U1421">
        <v>1</v>
      </c>
      <c r="V1421">
        <v>1</v>
      </c>
      <c r="W1421">
        <v>0.93605677476339944</v>
      </c>
      <c r="X1421">
        <v>0</v>
      </c>
      <c r="Y1421" t="b">
        <v>0</v>
      </c>
      <c r="Z1421" t="b">
        <v>0</v>
      </c>
      <c r="AA1421" s="1" t="s">
        <v>54</v>
      </c>
      <c r="AB1421" s="1" t="s">
        <v>55</v>
      </c>
      <c r="AC1421" s="1" t="s">
        <v>42</v>
      </c>
      <c r="AD1421" t="s">
        <v>850</v>
      </c>
    </row>
    <row r="1422" spans="1:30" x14ac:dyDescent="0.25">
      <c r="A1422">
        <v>11</v>
      </c>
      <c r="B1422" s="1" t="s">
        <v>58</v>
      </c>
      <c r="C1422" s="1" t="s">
        <v>250</v>
      </c>
      <c r="D1422" s="1" t="s">
        <v>251</v>
      </c>
      <c r="E1422" s="1" t="s">
        <v>32</v>
      </c>
      <c r="F1422" s="1" t="s">
        <v>32</v>
      </c>
      <c r="G1422" s="1" t="s">
        <v>210</v>
      </c>
      <c r="H1422" s="1" t="s">
        <v>211</v>
      </c>
      <c r="I1422" s="1" t="s">
        <v>191</v>
      </c>
      <c r="J1422" s="1" t="s">
        <v>192</v>
      </c>
      <c r="K1422">
        <v>100</v>
      </c>
      <c r="L1422" s="1" t="s">
        <v>212</v>
      </c>
      <c r="M1422" s="1" t="s">
        <v>38</v>
      </c>
      <c r="N1422" t="s">
        <v>39</v>
      </c>
      <c r="O1422" t="s">
        <v>39</v>
      </c>
      <c r="P1422">
        <v>300</v>
      </c>
      <c r="Q1422">
        <v>0</v>
      </c>
      <c r="R1422">
        <v>0.64881864736005646</v>
      </c>
      <c r="S1422">
        <v>0</v>
      </c>
      <c r="T1422" s="1" t="s">
        <v>194</v>
      </c>
      <c r="U1422">
        <v>1</v>
      </c>
      <c r="V1422">
        <v>1</v>
      </c>
      <c r="W1422">
        <v>0.93574132025883394</v>
      </c>
      <c r="X1422">
        <v>0</v>
      </c>
      <c r="Y1422" t="b">
        <v>0</v>
      </c>
      <c r="Z1422" t="b">
        <v>0</v>
      </c>
      <c r="AA1422" s="1" t="s">
        <v>54</v>
      </c>
      <c r="AB1422" s="1" t="s">
        <v>55</v>
      </c>
      <c r="AC1422" s="1" t="s">
        <v>42</v>
      </c>
      <c r="AD1422" t="s">
        <v>850</v>
      </c>
    </row>
    <row r="1423" spans="1:30" x14ac:dyDescent="0.25">
      <c r="A1423">
        <v>11</v>
      </c>
      <c r="B1423" s="1" t="s">
        <v>58</v>
      </c>
      <c r="C1423" s="1" t="s">
        <v>171</v>
      </c>
      <c r="D1423" s="1" t="s">
        <v>172</v>
      </c>
      <c r="E1423" s="1" t="s">
        <v>32</v>
      </c>
      <c r="F1423" s="1" t="s">
        <v>32</v>
      </c>
      <c r="G1423" s="1" t="s">
        <v>210</v>
      </c>
      <c r="H1423" s="1" t="s">
        <v>211</v>
      </c>
      <c r="I1423" s="1" t="s">
        <v>191</v>
      </c>
      <c r="J1423" s="1" t="s">
        <v>192</v>
      </c>
      <c r="K1423">
        <v>100</v>
      </c>
      <c r="L1423" s="1" t="s">
        <v>212</v>
      </c>
      <c r="M1423" s="1" t="s">
        <v>38</v>
      </c>
      <c r="N1423" t="s">
        <v>39</v>
      </c>
      <c r="O1423" t="s">
        <v>39</v>
      </c>
      <c r="P1423">
        <v>300</v>
      </c>
      <c r="Q1423">
        <v>0</v>
      </c>
      <c r="R1423">
        <v>0.63532828685258969</v>
      </c>
      <c r="S1423">
        <v>0</v>
      </c>
      <c r="T1423" s="1" t="s">
        <v>194</v>
      </c>
      <c r="U1423">
        <v>1</v>
      </c>
      <c r="V1423">
        <v>1</v>
      </c>
      <c r="W1423">
        <v>0.93503341150438091</v>
      </c>
      <c r="X1423">
        <v>0</v>
      </c>
      <c r="Y1423" t="b">
        <v>0</v>
      </c>
      <c r="Z1423" t="b">
        <v>0</v>
      </c>
      <c r="AA1423" s="1" t="s">
        <v>54</v>
      </c>
      <c r="AB1423" s="1" t="s">
        <v>173</v>
      </c>
      <c r="AC1423" s="1" t="s">
        <v>42</v>
      </c>
      <c r="AD1423" t="s">
        <v>850</v>
      </c>
    </row>
    <row r="1424" spans="1:30" x14ac:dyDescent="0.25">
      <c r="A1424">
        <v>11</v>
      </c>
      <c r="B1424" s="1" t="s">
        <v>58</v>
      </c>
      <c r="C1424" s="1" t="s">
        <v>252</v>
      </c>
      <c r="D1424" s="1" t="s">
        <v>253</v>
      </c>
      <c r="E1424" s="1" t="s">
        <v>32</v>
      </c>
      <c r="F1424" s="1" t="s">
        <v>32</v>
      </c>
      <c r="G1424" s="1" t="s">
        <v>210</v>
      </c>
      <c r="H1424" s="1" t="s">
        <v>211</v>
      </c>
      <c r="I1424" s="1" t="s">
        <v>191</v>
      </c>
      <c r="J1424" s="1" t="s">
        <v>192</v>
      </c>
      <c r="K1424">
        <v>100</v>
      </c>
      <c r="L1424" s="1" t="s">
        <v>212</v>
      </c>
      <c r="M1424" s="1" t="s">
        <v>38</v>
      </c>
      <c r="N1424" t="s">
        <v>39</v>
      </c>
      <c r="O1424" t="s">
        <v>39</v>
      </c>
      <c r="P1424">
        <v>4500</v>
      </c>
      <c r="Q1424">
        <v>0</v>
      </c>
      <c r="R1424">
        <v>0.61104665055107144</v>
      </c>
      <c r="S1424">
        <v>0</v>
      </c>
      <c r="T1424" s="1" t="s">
        <v>194</v>
      </c>
      <c r="U1424">
        <v>1</v>
      </c>
      <c r="V1424">
        <v>1</v>
      </c>
      <c r="W1424">
        <v>0.93743771683108224</v>
      </c>
      <c r="X1424">
        <v>0</v>
      </c>
      <c r="Y1424" t="b">
        <v>0</v>
      </c>
      <c r="Z1424" t="b">
        <v>0</v>
      </c>
      <c r="AA1424" s="1" t="s">
        <v>62</v>
      </c>
      <c r="AB1424" s="1" t="s">
        <v>55</v>
      </c>
      <c r="AC1424" s="1" t="s">
        <v>42</v>
      </c>
      <c r="AD1424" t="s">
        <v>850</v>
      </c>
    </row>
    <row r="1425" spans="1:30" x14ac:dyDescent="0.25">
      <c r="A1425">
        <v>11</v>
      </c>
      <c r="B1425" s="1" t="s">
        <v>58</v>
      </c>
      <c r="C1425" s="1" t="s">
        <v>254</v>
      </c>
      <c r="D1425" s="1" t="s">
        <v>255</v>
      </c>
      <c r="E1425" s="1" t="s">
        <v>32</v>
      </c>
      <c r="F1425" s="1" t="s">
        <v>32</v>
      </c>
      <c r="G1425" s="1" t="s">
        <v>210</v>
      </c>
      <c r="H1425" s="1" t="s">
        <v>211</v>
      </c>
      <c r="I1425" s="1" t="s">
        <v>191</v>
      </c>
      <c r="J1425" s="1" t="s">
        <v>192</v>
      </c>
      <c r="K1425">
        <v>100</v>
      </c>
      <c r="L1425" s="1" t="s">
        <v>212</v>
      </c>
      <c r="M1425" s="1" t="s">
        <v>38</v>
      </c>
      <c r="N1425" t="s">
        <v>39</v>
      </c>
      <c r="O1425" t="s">
        <v>39</v>
      </c>
      <c r="P1425">
        <v>1700</v>
      </c>
      <c r="Q1425">
        <v>0</v>
      </c>
      <c r="R1425">
        <v>0.61371626072635876</v>
      </c>
      <c r="S1425">
        <v>0</v>
      </c>
      <c r="T1425" s="1" t="s">
        <v>194</v>
      </c>
      <c r="U1425">
        <v>1</v>
      </c>
      <c r="V1425">
        <v>1</v>
      </c>
      <c r="W1425">
        <v>0.93688714903917125</v>
      </c>
      <c r="X1425">
        <v>0</v>
      </c>
      <c r="Y1425" t="b">
        <v>0</v>
      </c>
      <c r="Z1425" t="b">
        <v>0</v>
      </c>
      <c r="AA1425" s="1" t="s">
        <v>54</v>
      </c>
      <c r="AB1425" s="1" t="s">
        <v>173</v>
      </c>
      <c r="AC1425" s="1" t="s">
        <v>42</v>
      </c>
      <c r="AD1425" t="s">
        <v>850</v>
      </c>
    </row>
    <row r="1426" spans="1:30" x14ac:dyDescent="0.25">
      <c r="A1426">
        <v>11</v>
      </c>
      <c r="B1426" s="1" t="s">
        <v>58</v>
      </c>
      <c r="C1426" s="1" t="s">
        <v>256</v>
      </c>
      <c r="D1426" s="1" t="s">
        <v>257</v>
      </c>
      <c r="E1426" s="1" t="s">
        <v>32</v>
      </c>
      <c r="F1426" s="1" t="s">
        <v>32</v>
      </c>
      <c r="G1426" s="1" t="s">
        <v>210</v>
      </c>
      <c r="H1426" s="1" t="s">
        <v>211</v>
      </c>
      <c r="I1426" s="1" t="s">
        <v>191</v>
      </c>
      <c r="J1426" s="1" t="s">
        <v>192</v>
      </c>
      <c r="K1426">
        <v>100</v>
      </c>
      <c r="L1426" s="1" t="s">
        <v>212</v>
      </c>
      <c r="M1426" s="1" t="s">
        <v>38</v>
      </c>
      <c r="N1426" t="s">
        <v>39</v>
      </c>
      <c r="O1426" t="s">
        <v>39</v>
      </c>
      <c r="P1426">
        <v>1100</v>
      </c>
      <c r="Q1426">
        <v>0</v>
      </c>
      <c r="R1426">
        <v>0.61617471863848472</v>
      </c>
      <c r="S1426">
        <v>0</v>
      </c>
      <c r="T1426" s="1" t="s">
        <v>194</v>
      </c>
      <c r="U1426">
        <v>1</v>
      </c>
      <c r="V1426">
        <v>1</v>
      </c>
      <c r="W1426">
        <v>0.93630816115801618</v>
      </c>
      <c r="X1426">
        <v>0</v>
      </c>
      <c r="Y1426" t="b">
        <v>0</v>
      </c>
      <c r="Z1426" t="b">
        <v>0</v>
      </c>
      <c r="AA1426" s="1" t="s">
        <v>54</v>
      </c>
      <c r="AB1426" s="1" t="s">
        <v>173</v>
      </c>
      <c r="AC1426" s="1" t="s">
        <v>42</v>
      </c>
      <c r="AD1426" t="s">
        <v>850</v>
      </c>
    </row>
    <row r="1427" spans="1:30" x14ac:dyDescent="0.25">
      <c r="A1427">
        <v>11</v>
      </c>
      <c r="B1427" s="1" t="s">
        <v>58</v>
      </c>
      <c r="C1427" s="1" t="s">
        <v>258</v>
      </c>
      <c r="D1427" s="1" t="s">
        <v>259</v>
      </c>
      <c r="E1427" s="1" t="s">
        <v>32</v>
      </c>
      <c r="F1427" s="1" t="s">
        <v>32</v>
      </c>
      <c r="G1427" s="1" t="s">
        <v>210</v>
      </c>
      <c r="H1427" s="1" t="s">
        <v>211</v>
      </c>
      <c r="I1427" s="1" t="s">
        <v>191</v>
      </c>
      <c r="J1427" s="1" t="s">
        <v>192</v>
      </c>
      <c r="K1427">
        <v>100</v>
      </c>
      <c r="L1427" s="1" t="s">
        <v>212</v>
      </c>
      <c r="M1427" s="1" t="s">
        <v>38</v>
      </c>
      <c r="N1427" t="s">
        <v>39</v>
      </c>
      <c r="O1427" t="s">
        <v>39</v>
      </c>
      <c r="P1427">
        <v>400</v>
      </c>
      <c r="Q1427">
        <v>0</v>
      </c>
      <c r="R1427">
        <v>0.6230483460559797</v>
      </c>
      <c r="S1427">
        <v>0</v>
      </c>
      <c r="T1427" s="1" t="s">
        <v>194</v>
      </c>
      <c r="U1427">
        <v>1</v>
      </c>
      <c r="V1427">
        <v>1</v>
      </c>
      <c r="W1427">
        <v>0.93612882374957951</v>
      </c>
      <c r="X1427">
        <v>0</v>
      </c>
      <c r="Y1427" t="b">
        <v>0</v>
      </c>
      <c r="Z1427" t="b">
        <v>0</v>
      </c>
      <c r="AA1427" s="1" t="s">
        <v>54</v>
      </c>
      <c r="AB1427" s="1" t="s">
        <v>55</v>
      </c>
      <c r="AC1427" s="1" t="s">
        <v>42</v>
      </c>
      <c r="AD1427" t="s">
        <v>850</v>
      </c>
    </row>
    <row r="1428" spans="1:30" x14ac:dyDescent="0.25">
      <c r="A1428">
        <v>11</v>
      </c>
      <c r="B1428" s="1" t="s">
        <v>58</v>
      </c>
      <c r="C1428" s="1" t="s">
        <v>260</v>
      </c>
      <c r="D1428" s="1" t="s">
        <v>261</v>
      </c>
      <c r="E1428" s="1" t="s">
        <v>32</v>
      </c>
      <c r="F1428" s="1" t="s">
        <v>32</v>
      </c>
      <c r="G1428" s="1" t="s">
        <v>210</v>
      </c>
      <c r="H1428" s="1" t="s">
        <v>211</v>
      </c>
      <c r="I1428" s="1" t="s">
        <v>191</v>
      </c>
      <c r="J1428" s="1" t="s">
        <v>192</v>
      </c>
      <c r="K1428">
        <v>100</v>
      </c>
      <c r="L1428" s="1" t="s">
        <v>212</v>
      </c>
      <c r="M1428" s="1" t="s">
        <v>38</v>
      </c>
      <c r="N1428" t="s">
        <v>39</v>
      </c>
      <c r="O1428" t="s">
        <v>39</v>
      </c>
      <c r="P1428">
        <v>200</v>
      </c>
      <c r="Q1428">
        <v>0</v>
      </c>
      <c r="R1428">
        <v>0.62380512820512823</v>
      </c>
      <c r="S1428">
        <v>0</v>
      </c>
      <c r="T1428" s="1" t="s">
        <v>194</v>
      </c>
      <c r="U1428">
        <v>1</v>
      </c>
      <c r="V1428">
        <v>1</v>
      </c>
      <c r="W1428">
        <v>0.93683718521232184</v>
      </c>
      <c r="X1428">
        <v>0</v>
      </c>
      <c r="Y1428" t="b">
        <v>0</v>
      </c>
      <c r="Z1428" t="b">
        <v>0</v>
      </c>
      <c r="AA1428" s="1" t="s">
        <v>54</v>
      </c>
      <c r="AB1428" s="1" t="s">
        <v>55</v>
      </c>
      <c r="AC1428" s="1" t="s">
        <v>42</v>
      </c>
      <c r="AD1428" t="s">
        <v>850</v>
      </c>
    </row>
    <row r="1429" spans="1:30" x14ac:dyDescent="0.25">
      <c r="A1429">
        <v>11</v>
      </c>
      <c r="B1429" s="1" t="s">
        <v>58</v>
      </c>
      <c r="C1429" s="1" t="s">
        <v>262</v>
      </c>
      <c r="D1429" s="1" t="s">
        <v>263</v>
      </c>
      <c r="E1429" s="1" t="s">
        <v>32</v>
      </c>
      <c r="F1429" s="1" t="s">
        <v>32</v>
      </c>
      <c r="G1429" s="1" t="s">
        <v>210</v>
      </c>
      <c r="H1429" s="1" t="s">
        <v>211</v>
      </c>
      <c r="I1429" s="1" t="s">
        <v>191</v>
      </c>
      <c r="J1429" s="1" t="s">
        <v>192</v>
      </c>
      <c r="K1429">
        <v>100</v>
      </c>
      <c r="L1429" s="1" t="s">
        <v>212</v>
      </c>
      <c r="M1429" s="1" t="s">
        <v>38</v>
      </c>
      <c r="N1429" t="s">
        <v>39</v>
      </c>
      <c r="O1429" t="s">
        <v>39</v>
      </c>
      <c r="P1429">
        <v>100</v>
      </c>
      <c r="Q1429">
        <v>0</v>
      </c>
      <c r="R1429">
        <v>0.680215652173913</v>
      </c>
      <c r="S1429">
        <v>0</v>
      </c>
      <c r="T1429" s="1" t="s">
        <v>194</v>
      </c>
      <c r="U1429">
        <v>1</v>
      </c>
      <c r="V1429">
        <v>1</v>
      </c>
      <c r="W1429">
        <v>0.92237021334735503</v>
      </c>
      <c r="X1429">
        <v>0</v>
      </c>
      <c r="Y1429" t="b">
        <v>0</v>
      </c>
      <c r="Z1429" t="b">
        <v>0</v>
      </c>
      <c r="AA1429" s="1" t="s">
        <v>54</v>
      </c>
      <c r="AB1429" s="1" t="s">
        <v>55</v>
      </c>
      <c r="AC1429" s="1" t="s">
        <v>42</v>
      </c>
      <c r="AD1429" t="s">
        <v>850</v>
      </c>
    </row>
    <row r="1430" spans="1:30" x14ac:dyDescent="0.25">
      <c r="A1430">
        <v>11</v>
      </c>
      <c r="B1430" s="1" t="s">
        <v>58</v>
      </c>
      <c r="C1430" s="1" t="s">
        <v>264</v>
      </c>
      <c r="D1430" s="1" t="s">
        <v>265</v>
      </c>
      <c r="E1430" s="1" t="s">
        <v>32</v>
      </c>
      <c r="F1430" s="1" t="s">
        <v>32</v>
      </c>
      <c r="G1430" s="1" t="s">
        <v>210</v>
      </c>
      <c r="H1430" s="1" t="s">
        <v>211</v>
      </c>
      <c r="I1430" s="1" t="s">
        <v>191</v>
      </c>
      <c r="J1430" s="1" t="s">
        <v>192</v>
      </c>
      <c r="K1430">
        <v>100</v>
      </c>
      <c r="L1430" s="1" t="s">
        <v>212</v>
      </c>
      <c r="M1430" s="1" t="s">
        <v>38</v>
      </c>
      <c r="N1430" t="s">
        <v>39</v>
      </c>
      <c r="O1430" t="s">
        <v>39</v>
      </c>
      <c r="P1430">
        <v>500</v>
      </c>
      <c r="Q1430">
        <v>0</v>
      </c>
      <c r="R1430">
        <v>0.6228022082018928</v>
      </c>
      <c r="S1430">
        <v>0</v>
      </c>
      <c r="T1430" s="1" t="s">
        <v>194</v>
      </c>
      <c r="U1430">
        <v>1</v>
      </c>
      <c r="V1430">
        <v>1</v>
      </c>
      <c r="W1430">
        <v>0.93682307135902132</v>
      </c>
      <c r="X1430">
        <v>0</v>
      </c>
      <c r="Y1430" t="b">
        <v>0</v>
      </c>
      <c r="Z1430" t="b">
        <v>0</v>
      </c>
      <c r="AA1430" s="1" t="s">
        <v>54</v>
      </c>
      <c r="AB1430" s="1" t="s">
        <v>55</v>
      </c>
      <c r="AC1430" s="1" t="s">
        <v>42</v>
      </c>
      <c r="AD1430" t="s">
        <v>850</v>
      </c>
    </row>
    <row r="1431" spans="1:30" x14ac:dyDescent="0.25">
      <c r="A1431">
        <v>11</v>
      </c>
      <c r="B1431" s="1" t="s">
        <v>58</v>
      </c>
      <c r="C1431" s="1" t="s">
        <v>163</v>
      </c>
      <c r="D1431" s="1" t="s">
        <v>164</v>
      </c>
      <c r="E1431" s="1" t="s">
        <v>32</v>
      </c>
      <c r="F1431" s="1" t="s">
        <v>32</v>
      </c>
      <c r="G1431" s="1" t="s">
        <v>210</v>
      </c>
      <c r="H1431" s="1" t="s">
        <v>211</v>
      </c>
      <c r="I1431" s="1" t="s">
        <v>191</v>
      </c>
      <c r="J1431" s="1" t="s">
        <v>192</v>
      </c>
      <c r="K1431">
        <v>100</v>
      </c>
      <c r="L1431" s="1" t="s">
        <v>212</v>
      </c>
      <c r="M1431" s="1" t="s">
        <v>38</v>
      </c>
      <c r="N1431" t="s">
        <v>39</v>
      </c>
      <c r="O1431" t="s">
        <v>39</v>
      </c>
      <c r="P1431">
        <v>800</v>
      </c>
      <c r="Q1431">
        <v>0</v>
      </c>
      <c r="R1431">
        <v>0.6174134299516908</v>
      </c>
      <c r="S1431">
        <v>0</v>
      </c>
      <c r="T1431" s="1" t="s">
        <v>194</v>
      </c>
      <c r="U1431">
        <v>1</v>
      </c>
      <c r="V1431">
        <v>1</v>
      </c>
      <c r="W1431">
        <v>0.93727684370387054</v>
      </c>
      <c r="X1431">
        <v>0</v>
      </c>
      <c r="Y1431" t="b">
        <v>0</v>
      </c>
      <c r="Z1431" t="b">
        <v>0</v>
      </c>
      <c r="AA1431" s="1" t="s">
        <v>54</v>
      </c>
      <c r="AB1431" s="1" t="s">
        <v>55</v>
      </c>
      <c r="AC1431" s="1" t="s">
        <v>42</v>
      </c>
      <c r="AD1431" t="s">
        <v>850</v>
      </c>
    </row>
    <row r="1432" spans="1:30" x14ac:dyDescent="0.25">
      <c r="A1432">
        <v>11</v>
      </c>
      <c r="B1432" s="1" t="s">
        <v>58</v>
      </c>
      <c r="C1432" s="1" t="s">
        <v>82</v>
      </c>
      <c r="D1432" s="1" t="s">
        <v>83</v>
      </c>
      <c r="E1432" s="1" t="s">
        <v>32</v>
      </c>
      <c r="F1432" s="1" t="s">
        <v>32</v>
      </c>
      <c r="G1432" s="1" t="s">
        <v>210</v>
      </c>
      <c r="H1432" s="1" t="s">
        <v>211</v>
      </c>
      <c r="I1432" s="1" t="s">
        <v>191</v>
      </c>
      <c r="J1432" s="1" t="s">
        <v>192</v>
      </c>
      <c r="K1432">
        <v>100</v>
      </c>
      <c r="L1432" s="1" t="s">
        <v>212</v>
      </c>
      <c r="M1432" s="1" t="s">
        <v>38</v>
      </c>
      <c r="N1432" t="s">
        <v>39</v>
      </c>
      <c r="O1432" t="s">
        <v>39</v>
      </c>
      <c r="P1432">
        <v>500</v>
      </c>
      <c r="Q1432">
        <v>0</v>
      </c>
      <c r="R1432">
        <v>0.62580367647058821</v>
      </c>
      <c r="S1432">
        <v>0</v>
      </c>
      <c r="T1432" s="1" t="s">
        <v>194</v>
      </c>
      <c r="U1432">
        <v>1</v>
      </c>
      <c r="V1432">
        <v>1</v>
      </c>
      <c r="W1432">
        <v>0.93668289845791197</v>
      </c>
      <c r="X1432">
        <v>0</v>
      </c>
      <c r="Y1432" t="b">
        <v>0</v>
      </c>
      <c r="Z1432" t="b">
        <v>0</v>
      </c>
      <c r="AA1432" s="1" t="s">
        <v>54</v>
      </c>
      <c r="AB1432" s="1" t="s">
        <v>55</v>
      </c>
      <c r="AC1432" s="1" t="s">
        <v>42</v>
      </c>
      <c r="AD1432" t="s">
        <v>850</v>
      </c>
    </row>
    <row r="1433" spans="1:30" x14ac:dyDescent="0.25">
      <c r="A1433">
        <v>11</v>
      </c>
      <c r="B1433" s="1" t="s">
        <v>58</v>
      </c>
      <c r="C1433" s="1" t="s">
        <v>59</v>
      </c>
      <c r="D1433" s="1" t="s">
        <v>60</v>
      </c>
      <c r="E1433" s="1" t="s">
        <v>32</v>
      </c>
      <c r="F1433" s="1" t="s">
        <v>32</v>
      </c>
      <c r="G1433" s="1" t="s">
        <v>210</v>
      </c>
      <c r="H1433" s="1" t="s">
        <v>211</v>
      </c>
      <c r="I1433" s="1" t="s">
        <v>191</v>
      </c>
      <c r="J1433" s="1" t="s">
        <v>192</v>
      </c>
      <c r="K1433">
        <v>100</v>
      </c>
      <c r="L1433" s="1" t="s">
        <v>212</v>
      </c>
      <c r="M1433" s="1" t="s">
        <v>38</v>
      </c>
      <c r="N1433" t="s">
        <v>39</v>
      </c>
      <c r="O1433" t="s">
        <v>39</v>
      </c>
      <c r="P1433">
        <v>2000</v>
      </c>
      <c r="Q1433">
        <v>0</v>
      </c>
      <c r="R1433">
        <v>0.61324529076056544</v>
      </c>
      <c r="S1433">
        <v>0</v>
      </c>
      <c r="T1433" s="1" t="s">
        <v>194</v>
      </c>
      <c r="U1433">
        <v>1</v>
      </c>
      <c r="V1433">
        <v>1</v>
      </c>
      <c r="W1433">
        <v>0.93757152251472631</v>
      </c>
      <c r="X1433">
        <v>0</v>
      </c>
      <c r="Y1433" t="b">
        <v>0</v>
      </c>
      <c r="Z1433" t="b">
        <v>0</v>
      </c>
      <c r="AA1433" s="1" t="s">
        <v>62</v>
      </c>
      <c r="AB1433" s="1" t="s">
        <v>55</v>
      </c>
      <c r="AC1433" s="1" t="s">
        <v>42</v>
      </c>
      <c r="AD1433" t="s">
        <v>850</v>
      </c>
    </row>
    <row r="1434" spans="1:30" x14ac:dyDescent="0.25">
      <c r="A1434">
        <v>11</v>
      </c>
      <c r="B1434" s="1" t="s">
        <v>58</v>
      </c>
      <c r="C1434" s="1" t="s">
        <v>266</v>
      </c>
      <c r="D1434" s="1" t="s">
        <v>267</v>
      </c>
      <c r="E1434" s="1" t="s">
        <v>32</v>
      </c>
      <c r="F1434" s="1" t="s">
        <v>32</v>
      </c>
      <c r="G1434" s="1" t="s">
        <v>210</v>
      </c>
      <c r="H1434" s="1" t="s">
        <v>211</v>
      </c>
      <c r="I1434" s="1" t="s">
        <v>191</v>
      </c>
      <c r="J1434" s="1" t="s">
        <v>192</v>
      </c>
      <c r="K1434">
        <v>100</v>
      </c>
      <c r="L1434" s="1" t="s">
        <v>212</v>
      </c>
      <c r="M1434" s="1" t="s">
        <v>38</v>
      </c>
      <c r="N1434" t="s">
        <v>39</v>
      </c>
      <c r="O1434" t="s">
        <v>39</v>
      </c>
      <c r="P1434">
        <v>1600</v>
      </c>
      <c r="Q1434">
        <v>0</v>
      </c>
      <c r="R1434">
        <v>0.61351805236564083</v>
      </c>
      <c r="S1434">
        <v>0</v>
      </c>
      <c r="T1434" s="1" t="s">
        <v>194</v>
      </c>
      <c r="U1434">
        <v>1</v>
      </c>
      <c r="V1434">
        <v>1</v>
      </c>
      <c r="W1434">
        <v>0.93736884466699133</v>
      </c>
      <c r="X1434">
        <v>0</v>
      </c>
      <c r="Y1434" t="b">
        <v>0</v>
      </c>
      <c r="Z1434" t="b">
        <v>0</v>
      </c>
      <c r="AA1434" s="1" t="s">
        <v>62</v>
      </c>
      <c r="AB1434" s="1" t="s">
        <v>55</v>
      </c>
      <c r="AC1434" s="1" t="s">
        <v>42</v>
      </c>
      <c r="AD1434" t="s">
        <v>850</v>
      </c>
    </row>
    <row r="1435" spans="1:30" x14ac:dyDescent="0.25">
      <c r="A1435">
        <v>11</v>
      </c>
      <c r="B1435" s="1" t="s">
        <v>58</v>
      </c>
      <c r="C1435" s="1" t="s">
        <v>268</v>
      </c>
      <c r="D1435" s="1" t="s">
        <v>269</v>
      </c>
      <c r="E1435" s="1" t="s">
        <v>32</v>
      </c>
      <c r="F1435" s="1" t="s">
        <v>32</v>
      </c>
      <c r="G1435" s="1" t="s">
        <v>210</v>
      </c>
      <c r="H1435" s="1" t="s">
        <v>211</v>
      </c>
      <c r="I1435" s="1" t="s">
        <v>191</v>
      </c>
      <c r="J1435" s="1" t="s">
        <v>192</v>
      </c>
      <c r="K1435">
        <v>100</v>
      </c>
      <c r="L1435" s="1" t="s">
        <v>212</v>
      </c>
      <c r="M1435" s="1" t="s">
        <v>38</v>
      </c>
      <c r="N1435" t="s">
        <v>39</v>
      </c>
      <c r="O1435" t="s">
        <v>39</v>
      </c>
      <c r="P1435">
        <v>1400</v>
      </c>
      <c r="Q1435">
        <v>0</v>
      </c>
      <c r="R1435">
        <v>0.6163046866364541</v>
      </c>
      <c r="S1435">
        <v>0</v>
      </c>
      <c r="T1435" s="1" t="s">
        <v>194</v>
      </c>
      <c r="U1435">
        <v>1</v>
      </c>
      <c r="V1435">
        <v>1</v>
      </c>
      <c r="W1435">
        <v>0.93674222528610207</v>
      </c>
      <c r="X1435">
        <v>0</v>
      </c>
      <c r="Y1435" t="b">
        <v>0</v>
      </c>
      <c r="Z1435" t="b">
        <v>0</v>
      </c>
      <c r="AA1435" s="1" t="s">
        <v>54</v>
      </c>
      <c r="AB1435" s="1" t="s">
        <v>173</v>
      </c>
      <c r="AC1435" s="1" t="s">
        <v>42</v>
      </c>
      <c r="AD1435" t="s">
        <v>850</v>
      </c>
    </row>
    <row r="1436" spans="1:30" x14ac:dyDescent="0.25">
      <c r="A1436">
        <v>11</v>
      </c>
      <c r="B1436" s="1" t="s">
        <v>58</v>
      </c>
      <c r="C1436" s="1" t="s">
        <v>270</v>
      </c>
      <c r="D1436" s="1" t="s">
        <v>271</v>
      </c>
      <c r="E1436" s="1" t="s">
        <v>32</v>
      </c>
      <c r="F1436" s="1" t="s">
        <v>32</v>
      </c>
      <c r="G1436" s="1" t="s">
        <v>210</v>
      </c>
      <c r="H1436" s="1" t="s">
        <v>211</v>
      </c>
      <c r="I1436" s="1" t="s">
        <v>191</v>
      </c>
      <c r="J1436" s="1" t="s">
        <v>192</v>
      </c>
      <c r="K1436">
        <v>100</v>
      </c>
      <c r="L1436" s="1" t="s">
        <v>212</v>
      </c>
      <c r="M1436" s="1" t="s">
        <v>38</v>
      </c>
      <c r="N1436" t="s">
        <v>39</v>
      </c>
      <c r="O1436" t="s">
        <v>39</v>
      </c>
      <c r="P1436">
        <v>100</v>
      </c>
      <c r="Q1436">
        <v>0</v>
      </c>
      <c r="R1436">
        <v>0.65457435897435901</v>
      </c>
      <c r="S1436">
        <v>0</v>
      </c>
      <c r="T1436" s="1" t="s">
        <v>194</v>
      </c>
      <c r="U1436">
        <v>1</v>
      </c>
      <c r="V1436">
        <v>1</v>
      </c>
      <c r="W1436">
        <v>0.93801179015751202</v>
      </c>
      <c r="X1436">
        <v>0</v>
      </c>
      <c r="Y1436" t="b">
        <v>0</v>
      </c>
      <c r="Z1436" t="b">
        <v>0</v>
      </c>
      <c r="AA1436" s="1" t="s">
        <v>54</v>
      </c>
      <c r="AB1436" s="1" t="s">
        <v>55</v>
      </c>
      <c r="AC1436" s="1" t="s">
        <v>42</v>
      </c>
      <c r="AD1436" t="s">
        <v>850</v>
      </c>
    </row>
    <row r="1437" spans="1:30" x14ac:dyDescent="0.25">
      <c r="A1437">
        <v>11</v>
      </c>
      <c r="B1437" s="1" t="s">
        <v>58</v>
      </c>
      <c r="C1437" s="1" t="s">
        <v>272</v>
      </c>
      <c r="D1437" s="1" t="s">
        <v>273</v>
      </c>
      <c r="E1437" s="1" t="s">
        <v>32</v>
      </c>
      <c r="F1437" s="1" t="s">
        <v>32</v>
      </c>
      <c r="G1437" s="1" t="s">
        <v>210</v>
      </c>
      <c r="H1437" s="1" t="s">
        <v>211</v>
      </c>
      <c r="I1437" s="1" t="s">
        <v>191</v>
      </c>
      <c r="J1437" s="1" t="s">
        <v>192</v>
      </c>
      <c r="K1437">
        <v>100</v>
      </c>
      <c r="L1437" s="1" t="s">
        <v>212</v>
      </c>
      <c r="M1437" s="1" t="s">
        <v>38</v>
      </c>
      <c r="N1437" t="s">
        <v>39</v>
      </c>
      <c r="O1437" t="s">
        <v>39</v>
      </c>
      <c r="P1437">
        <v>400</v>
      </c>
      <c r="Q1437">
        <v>0</v>
      </c>
      <c r="R1437">
        <v>0.61621539999999997</v>
      </c>
      <c r="S1437">
        <v>0</v>
      </c>
      <c r="T1437" s="1" t="s">
        <v>194</v>
      </c>
      <c r="U1437">
        <v>1</v>
      </c>
      <c r="V1437">
        <v>1</v>
      </c>
      <c r="W1437">
        <v>0.93812705905413352</v>
      </c>
      <c r="X1437">
        <v>0</v>
      </c>
      <c r="Y1437" t="b">
        <v>0</v>
      </c>
      <c r="Z1437" t="b">
        <v>0</v>
      </c>
      <c r="AA1437" s="1" t="s">
        <v>54</v>
      </c>
      <c r="AB1437" s="1" t="s">
        <v>55</v>
      </c>
      <c r="AC1437" s="1" t="s">
        <v>42</v>
      </c>
      <c r="AD1437" t="s">
        <v>850</v>
      </c>
    </row>
    <row r="1438" spans="1:30" x14ac:dyDescent="0.25">
      <c r="A1438">
        <v>11</v>
      </c>
      <c r="B1438" s="1" t="s">
        <v>58</v>
      </c>
      <c r="C1438" s="1" t="s">
        <v>274</v>
      </c>
      <c r="D1438" s="1" t="s">
        <v>275</v>
      </c>
      <c r="E1438" s="1" t="s">
        <v>32</v>
      </c>
      <c r="F1438" s="1" t="s">
        <v>32</v>
      </c>
      <c r="G1438" s="1" t="s">
        <v>210</v>
      </c>
      <c r="H1438" s="1" t="s">
        <v>211</v>
      </c>
      <c r="I1438" s="1" t="s">
        <v>191</v>
      </c>
      <c r="J1438" s="1" t="s">
        <v>192</v>
      </c>
      <c r="K1438">
        <v>100</v>
      </c>
      <c r="L1438" s="1" t="s">
        <v>212</v>
      </c>
      <c r="M1438" s="1" t="s">
        <v>38</v>
      </c>
      <c r="N1438" t="s">
        <v>39</v>
      </c>
      <c r="O1438" t="s">
        <v>39</v>
      </c>
      <c r="P1438">
        <v>100</v>
      </c>
      <c r="Q1438">
        <v>0</v>
      </c>
      <c r="R1438">
        <v>0.98930909090909092</v>
      </c>
      <c r="S1438">
        <v>0</v>
      </c>
      <c r="T1438" s="1" t="s">
        <v>194</v>
      </c>
      <c r="U1438">
        <v>1</v>
      </c>
      <c r="V1438">
        <v>1</v>
      </c>
      <c r="W1438">
        <v>0.88575293386465836</v>
      </c>
      <c r="X1438">
        <v>0</v>
      </c>
      <c r="Y1438" t="b">
        <v>0</v>
      </c>
      <c r="Z1438" t="b">
        <v>0</v>
      </c>
      <c r="AA1438" s="1" t="s">
        <v>54</v>
      </c>
      <c r="AB1438" s="1" t="s">
        <v>55</v>
      </c>
      <c r="AC1438" s="1" t="s">
        <v>42</v>
      </c>
      <c r="AD1438" t="s">
        <v>850</v>
      </c>
    </row>
    <row r="1439" spans="1:30" x14ac:dyDescent="0.25">
      <c r="A1439">
        <v>12</v>
      </c>
      <c r="B1439" s="1" t="s">
        <v>63</v>
      </c>
      <c r="C1439" s="1" t="s">
        <v>276</v>
      </c>
      <c r="D1439" s="1" t="s">
        <v>277</v>
      </c>
      <c r="E1439" s="1" t="s">
        <v>32</v>
      </c>
      <c r="F1439" s="1" t="s">
        <v>32</v>
      </c>
      <c r="G1439" s="1" t="s">
        <v>210</v>
      </c>
      <c r="H1439" s="1" t="s">
        <v>211</v>
      </c>
      <c r="I1439" s="1" t="s">
        <v>191</v>
      </c>
      <c r="J1439" s="1" t="s">
        <v>192</v>
      </c>
      <c r="K1439">
        <v>100</v>
      </c>
      <c r="L1439" s="1" t="s">
        <v>212</v>
      </c>
      <c r="M1439" s="1" t="s">
        <v>38</v>
      </c>
      <c r="N1439" t="s">
        <v>39</v>
      </c>
      <c r="O1439" t="s">
        <v>39</v>
      </c>
      <c r="P1439">
        <v>400</v>
      </c>
      <c r="Q1439">
        <v>0</v>
      </c>
      <c r="R1439">
        <v>0.62367148381844084</v>
      </c>
      <c r="S1439">
        <v>0</v>
      </c>
      <c r="T1439" s="1" t="s">
        <v>194</v>
      </c>
      <c r="U1439">
        <v>0</v>
      </c>
      <c r="V1439">
        <v>1</v>
      </c>
      <c r="W1439">
        <v>0.93732056444586742</v>
      </c>
      <c r="X1439">
        <v>0</v>
      </c>
      <c r="Y1439" t="b">
        <v>0</v>
      </c>
      <c r="Z1439" t="b">
        <v>0</v>
      </c>
      <c r="AA1439" s="1" t="s">
        <v>66</v>
      </c>
      <c r="AB1439" s="1" t="s">
        <v>66</v>
      </c>
      <c r="AC1439" s="1" t="s">
        <v>42</v>
      </c>
      <c r="AD1439" t="s">
        <v>66</v>
      </c>
    </row>
    <row r="1440" spans="1:30" x14ac:dyDescent="0.25">
      <c r="A1440">
        <v>12</v>
      </c>
      <c r="B1440" s="1" t="s">
        <v>63</v>
      </c>
      <c r="C1440" s="1" t="s">
        <v>174</v>
      </c>
      <c r="D1440" s="1" t="s">
        <v>175</v>
      </c>
      <c r="E1440" s="1" t="s">
        <v>32</v>
      </c>
      <c r="F1440" s="1" t="s">
        <v>32</v>
      </c>
      <c r="G1440" s="1" t="s">
        <v>210</v>
      </c>
      <c r="H1440" s="1" t="s">
        <v>211</v>
      </c>
      <c r="I1440" s="1" t="s">
        <v>191</v>
      </c>
      <c r="J1440" s="1" t="s">
        <v>192</v>
      </c>
      <c r="K1440">
        <v>100</v>
      </c>
      <c r="L1440" s="1" t="s">
        <v>212</v>
      </c>
      <c r="M1440" s="1" t="s">
        <v>38</v>
      </c>
      <c r="N1440" t="s">
        <v>39</v>
      </c>
      <c r="O1440" t="s">
        <v>39</v>
      </c>
      <c r="P1440">
        <v>200</v>
      </c>
      <c r="Q1440">
        <v>0</v>
      </c>
      <c r="R1440">
        <v>0.69757877813504821</v>
      </c>
      <c r="S1440">
        <v>0</v>
      </c>
      <c r="T1440" s="1" t="s">
        <v>194</v>
      </c>
      <c r="U1440">
        <v>0</v>
      </c>
      <c r="V1440">
        <v>1</v>
      </c>
      <c r="W1440">
        <v>0.92423481902539462</v>
      </c>
      <c r="X1440">
        <v>0</v>
      </c>
      <c r="Y1440" t="b">
        <v>0</v>
      </c>
      <c r="Z1440" t="b">
        <v>0</v>
      </c>
      <c r="AA1440" s="1" t="s">
        <v>66</v>
      </c>
      <c r="AB1440" s="1" t="s">
        <v>66</v>
      </c>
      <c r="AC1440" s="1" t="s">
        <v>42</v>
      </c>
      <c r="AD1440" t="s">
        <v>66</v>
      </c>
    </row>
    <row r="1441" spans="1:30" x14ac:dyDescent="0.25">
      <c r="A1441">
        <v>12</v>
      </c>
      <c r="B1441" s="1" t="s">
        <v>63</v>
      </c>
      <c r="C1441" s="1" t="s">
        <v>278</v>
      </c>
      <c r="D1441" s="1" t="s">
        <v>279</v>
      </c>
      <c r="E1441" s="1" t="s">
        <v>32</v>
      </c>
      <c r="F1441" s="1" t="s">
        <v>32</v>
      </c>
      <c r="G1441" s="1" t="s">
        <v>210</v>
      </c>
      <c r="H1441" s="1" t="s">
        <v>211</v>
      </c>
      <c r="I1441" s="1" t="s">
        <v>191</v>
      </c>
      <c r="J1441" s="1" t="s">
        <v>192</v>
      </c>
      <c r="K1441">
        <v>100</v>
      </c>
      <c r="L1441" s="1" t="s">
        <v>212</v>
      </c>
      <c r="M1441" s="1" t="s">
        <v>38</v>
      </c>
      <c r="N1441" t="s">
        <v>39</v>
      </c>
      <c r="O1441" t="s">
        <v>39</v>
      </c>
      <c r="P1441">
        <v>1000</v>
      </c>
      <c r="Q1441">
        <v>0</v>
      </c>
      <c r="R1441">
        <v>0.61323962920046349</v>
      </c>
      <c r="S1441">
        <v>0</v>
      </c>
      <c r="T1441" s="1" t="s">
        <v>194</v>
      </c>
      <c r="U1441">
        <v>0</v>
      </c>
      <c r="V1441">
        <v>1</v>
      </c>
      <c r="W1441">
        <v>0.93774956140974641</v>
      </c>
      <c r="X1441">
        <v>0</v>
      </c>
      <c r="Y1441" t="b">
        <v>0</v>
      </c>
      <c r="Z1441" t="b">
        <v>0</v>
      </c>
      <c r="AA1441" s="1" t="s">
        <v>66</v>
      </c>
      <c r="AB1441" s="1" t="s">
        <v>66</v>
      </c>
      <c r="AC1441" s="1" t="s">
        <v>42</v>
      </c>
      <c r="AD1441" t="s">
        <v>66</v>
      </c>
    </row>
    <row r="1442" spans="1:30" x14ac:dyDescent="0.25">
      <c r="A1442">
        <v>12</v>
      </c>
      <c r="B1442" s="1" t="s">
        <v>63</v>
      </c>
      <c r="C1442" s="1" t="s">
        <v>280</v>
      </c>
      <c r="D1442" s="1" t="s">
        <v>281</v>
      </c>
      <c r="E1442" s="1" t="s">
        <v>32</v>
      </c>
      <c r="F1442" s="1" t="s">
        <v>32</v>
      </c>
      <c r="G1442" s="1" t="s">
        <v>210</v>
      </c>
      <c r="H1442" s="1" t="s">
        <v>211</v>
      </c>
      <c r="I1442" s="1" t="s">
        <v>191</v>
      </c>
      <c r="J1442" s="1" t="s">
        <v>192</v>
      </c>
      <c r="K1442">
        <v>100</v>
      </c>
      <c r="L1442" s="1" t="s">
        <v>212</v>
      </c>
      <c r="M1442" s="1" t="s">
        <v>38</v>
      </c>
      <c r="N1442" t="s">
        <v>39</v>
      </c>
      <c r="O1442" t="s">
        <v>39</v>
      </c>
      <c r="P1442">
        <v>400</v>
      </c>
      <c r="Q1442">
        <v>0</v>
      </c>
      <c r="R1442">
        <v>0.6305510067114094</v>
      </c>
      <c r="S1442">
        <v>0</v>
      </c>
      <c r="T1442" s="1" t="s">
        <v>194</v>
      </c>
      <c r="U1442">
        <v>0</v>
      </c>
      <c r="V1442">
        <v>1</v>
      </c>
      <c r="W1442">
        <v>0.93825943467868766</v>
      </c>
      <c r="X1442">
        <v>0</v>
      </c>
      <c r="Y1442" t="b">
        <v>0</v>
      </c>
      <c r="Z1442" t="b">
        <v>0</v>
      </c>
      <c r="AA1442" s="1" t="s">
        <v>66</v>
      </c>
      <c r="AB1442" s="1" t="s">
        <v>66</v>
      </c>
      <c r="AC1442" s="1" t="s">
        <v>42</v>
      </c>
      <c r="AD1442" t="s">
        <v>66</v>
      </c>
    </row>
    <row r="1443" spans="1:30" x14ac:dyDescent="0.25">
      <c r="A1443">
        <v>12</v>
      </c>
      <c r="B1443" s="1" t="s">
        <v>63</v>
      </c>
      <c r="C1443" s="1" t="s">
        <v>64</v>
      </c>
      <c r="D1443" s="1" t="s">
        <v>65</v>
      </c>
      <c r="E1443" s="1" t="s">
        <v>32</v>
      </c>
      <c r="F1443" s="1" t="s">
        <v>32</v>
      </c>
      <c r="G1443" s="1" t="s">
        <v>210</v>
      </c>
      <c r="H1443" s="1" t="s">
        <v>211</v>
      </c>
      <c r="I1443" s="1" t="s">
        <v>191</v>
      </c>
      <c r="J1443" s="1" t="s">
        <v>192</v>
      </c>
      <c r="K1443">
        <v>100</v>
      </c>
      <c r="L1443" s="1" t="s">
        <v>212</v>
      </c>
      <c r="M1443" s="1" t="s">
        <v>38</v>
      </c>
      <c r="N1443" t="s">
        <v>39</v>
      </c>
      <c r="O1443" t="s">
        <v>39</v>
      </c>
      <c r="P1443">
        <v>600</v>
      </c>
      <c r="Q1443">
        <v>0</v>
      </c>
      <c r="R1443">
        <v>0.62599123365146692</v>
      </c>
      <c r="S1443">
        <v>0</v>
      </c>
      <c r="T1443" s="1" t="s">
        <v>194</v>
      </c>
      <c r="U1443">
        <v>0</v>
      </c>
      <c r="V1443">
        <v>1</v>
      </c>
      <c r="W1443">
        <v>0.93478160489948414</v>
      </c>
      <c r="X1443">
        <v>0</v>
      </c>
      <c r="Y1443" t="b">
        <v>0</v>
      </c>
      <c r="Z1443" t="b">
        <v>0</v>
      </c>
      <c r="AA1443" s="1" t="s">
        <v>66</v>
      </c>
      <c r="AB1443" s="1" t="s">
        <v>66</v>
      </c>
      <c r="AC1443" s="1" t="s">
        <v>42</v>
      </c>
      <c r="AD1443" t="s">
        <v>66</v>
      </c>
    </row>
    <row r="1444" spans="1:30" x14ac:dyDescent="0.25">
      <c r="A1444">
        <v>12</v>
      </c>
      <c r="B1444" s="1" t="s">
        <v>63</v>
      </c>
      <c r="C1444" s="1" t="s">
        <v>147</v>
      </c>
      <c r="D1444" s="1" t="s">
        <v>148</v>
      </c>
      <c r="E1444" s="1" t="s">
        <v>32</v>
      </c>
      <c r="F1444" s="1" t="s">
        <v>32</v>
      </c>
      <c r="G1444" s="1" t="s">
        <v>210</v>
      </c>
      <c r="H1444" s="1" t="s">
        <v>211</v>
      </c>
      <c r="I1444" s="1" t="s">
        <v>191</v>
      </c>
      <c r="J1444" s="1" t="s">
        <v>192</v>
      </c>
      <c r="K1444">
        <v>100</v>
      </c>
      <c r="L1444" s="1" t="s">
        <v>212</v>
      </c>
      <c r="M1444" s="1" t="s">
        <v>38</v>
      </c>
      <c r="N1444" t="s">
        <v>39</v>
      </c>
      <c r="O1444" t="s">
        <v>39</v>
      </c>
      <c r="P1444">
        <v>200</v>
      </c>
      <c r="Q1444">
        <v>0</v>
      </c>
      <c r="R1444">
        <v>0.65052812500000001</v>
      </c>
      <c r="S1444">
        <v>0</v>
      </c>
      <c r="T1444" s="1" t="s">
        <v>194</v>
      </c>
      <c r="U1444">
        <v>0</v>
      </c>
      <c r="V1444">
        <v>1</v>
      </c>
      <c r="W1444">
        <v>0.92899999810666667</v>
      </c>
      <c r="X1444">
        <v>0</v>
      </c>
      <c r="Y1444" t="b">
        <v>0</v>
      </c>
      <c r="Z1444" t="b">
        <v>0</v>
      </c>
      <c r="AA1444" s="1" t="s">
        <v>66</v>
      </c>
      <c r="AB1444" s="1" t="s">
        <v>66</v>
      </c>
      <c r="AC1444" s="1" t="s">
        <v>42</v>
      </c>
      <c r="AD1444" t="s">
        <v>66</v>
      </c>
    </row>
    <row r="1445" spans="1:30" x14ac:dyDescent="0.25">
      <c r="A1445">
        <v>12</v>
      </c>
      <c r="B1445" s="1" t="s">
        <v>63</v>
      </c>
      <c r="C1445" s="1" t="s">
        <v>282</v>
      </c>
      <c r="D1445" s="1" t="s">
        <v>283</v>
      </c>
      <c r="E1445" s="1" t="s">
        <v>32</v>
      </c>
      <c r="F1445" s="1" t="s">
        <v>32</v>
      </c>
      <c r="G1445" s="1" t="s">
        <v>210</v>
      </c>
      <c r="H1445" s="1" t="s">
        <v>211</v>
      </c>
      <c r="I1445" s="1" t="s">
        <v>191</v>
      </c>
      <c r="J1445" s="1" t="s">
        <v>192</v>
      </c>
      <c r="K1445">
        <v>100</v>
      </c>
      <c r="L1445" s="1" t="s">
        <v>212</v>
      </c>
      <c r="M1445" s="1" t="s">
        <v>38</v>
      </c>
      <c r="N1445" t="s">
        <v>39</v>
      </c>
      <c r="O1445" t="s">
        <v>39</v>
      </c>
      <c r="P1445">
        <v>100</v>
      </c>
      <c r="Q1445">
        <v>0</v>
      </c>
      <c r="R1445">
        <v>0.81235892857142844</v>
      </c>
      <c r="S1445">
        <v>0</v>
      </c>
      <c r="T1445" s="1" t="s">
        <v>194</v>
      </c>
      <c r="U1445">
        <v>0</v>
      </c>
      <c r="V1445">
        <v>1</v>
      </c>
      <c r="W1445">
        <v>0.90147016368761701</v>
      </c>
      <c r="X1445">
        <v>0</v>
      </c>
      <c r="Y1445" t="b">
        <v>0</v>
      </c>
      <c r="Z1445" t="b">
        <v>0</v>
      </c>
      <c r="AA1445" s="1" t="s">
        <v>66</v>
      </c>
      <c r="AB1445" s="1" t="s">
        <v>66</v>
      </c>
      <c r="AC1445" s="1" t="s">
        <v>42</v>
      </c>
      <c r="AD1445" t="s">
        <v>66</v>
      </c>
    </row>
    <row r="1446" spans="1:30" x14ac:dyDescent="0.25">
      <c r="A1446">
        <v>12</v>
      </c>
      <c r="B1446" s="1" t="s">
        <v>63</v>
      </c>
      <c r="C1446" s="1" t="s">
        <v>284</v>
      </c>
      <c r="D1446" s="1" t="s">
        <v>105</v>
      </c>
      <c r="E1446" s="1" t="s">
        <v>32</v>
      </c>
      <c r="F1446" s="1" t="s">
        <v>32</v>
      </c>
      <c r="G1446" s="1" t="s">
        <v>210</v>
      </c>
      <c r="H1446" s="1" t="s">
        <v>211</v>
      </c>
      <c r="I1446" s="1" t="s">
        <v>191</v>
      </c>
      <c r="J1446" s="1" t="s">
        <v>192</v>
      </c>
      <c r="K1446">
        <v>100</v>
      </c>
      <c r="L1446" s="1" t="s">
        <v>212</v>
      </c>
      <c r="M1446" s="1" t="s">
        <v>38</v>
      </c>
      <c r="N1446" t="s">
        <v>39</v>
      </c>
      <c r="O1446" t="s">
        <v>39</v>
      </c>
      <c r="P1446">
        <v>6100</v>
      </c>
      <c r="Q1446">
        <v>0</v>
      </c>
      <c r="R1446">
        <v>0.61017403715802609</v>
      </c>
      <c r="S1446">
        <v>0</v>
      </c>
      <c r="T1446" s="1" t="s">
        <v>194</v>
      </c>
      <c r="U1446">
        <v>0</v>
      </c>
      <c r="V1446">
        <v>1</v>
      </c>
      <c r="W1446">
        <v>0.93768980778685429</v>
      </c>
      <c r="X1446">
        <v>0</v>
      </c>
      <c r="Y1446" t="b">
        <v>0</v>
      </c>
      <c r="Z1446" t="b">
        <v>0</v>
      </c>
      <c r="AA1446" s="1" t="s">
        <v>66</v>
      </c>
      <c r="AB1446" s="1" t="s">
        <v>66</v>
      </c>
      <c r="AC1446" s="1" t="s">
        <v>42</v>
      </c>
      <c r="AD1446" t="s">
        <v>66</v>
      </c>
    </row>
    <row r="1447" spans="1:30" x14ac:dyDescent="0.25">
      <c r="A1447">
        <v>13</v>
      </c>
      <c r="B1447" s="1" t="s">
        <v>285</v>
      </c>
      <c r="C1447" s="1" t="s">
        <v>32</v>
      </c>
      <c r="D1447" s="1" t="s">
        <v>32</v>
      </c>
      <c r="E1447" s="1" t="s">
        <v>32</v>
      </c>
      <c r="F1447" s="1" t="s">
        <v>32</v>
      </c>
      <c r="G1447" s="1" t="s">
        <v>210</v>
      </c>
      <c r="H1447" s="1" t="s">
        <v>211</v>
      </c>
      <c r="I1447" s="1" t="s">
        <v>191</v>
      </c>
      <c r="J1447" s="1" t="s">
        <v>192</v>
      </c>
      <c r="K1447">
        <v>100</v>
      </c>
      <c r="L1447" s="1" t="s">
        <v>212</v>
      </c>
      <c r="M1447" s="1" t="s">
        <v>38</v>
      </c>
      <c r="N1447" t="s">
        <v>39</v>
      </c>
      <c r="O1447" t="s">
        <v>39</v>
      </c>
      <c r="P1447">
        <v>300</v>
      </c>
      <c r="Q1447">
        <v>0</v>
      </c>
      <c r="R1447">
        <v>0.62284119840555485</v>
      </c>
      <c r="S1447">
        <v>0</v>
      </c>
      <c r="T1447" s="1" t="s">
        <v>194</v>
      </c>
      <c r="U1447">
        <v>0</v>
      </c>
      <c r="V1447">
        <v>1</v>
      </c>
      <c r="W1447">
        <v>0.93661275687284107</v>
      </c>
      <c r="X1447">
        <v>0</v>
      </c>
      <c r="Y1447" t="b">
        <v>1</v>
      </c>
      <c r="Z1447" t="b">
        <v>0</v>
      </c>
      <c r="AA1447" s="1" t="s">
        <v>66</v>
      </c>
      <c r="AB1447" s="1" t="s">
        <v>66</v>
      </c>
      <c r="AC1447" s="1" t="s">
        <v>42</v>
      </c>
      <c r="AD1447" t="s">
        <v>66</v>
      </c>
    </row>
    <row r="1448" spans="1:30" x14ac:dyDescent="0.25">
      <c r="A1448">
        <v>14</v>
      </c>
      <c r="B1448" s="1" t="s">
        <v>286</v>
      </c>
      <c r="C1448" s="1" t="s">
        <v>287</v>
      </c>
      <c r="D1448" s="1" t="s">
        <v>288</v>
      </c>
      <c r="E1448" s="1" t="s">
        <v>32</v>
      </c>
      <c r="F1448" s="1" t="s">
        <v>32</v>
      </c>
      <c r="G1448" s="1" t="s">
        <v>210</v>
      </c>
      <c r="H1448" s="1" t="s">
        <v>211</v>
      </c>
      <c r="I1448" s="1" t="s">
        <v>191</v>
      </c>
      <c r="J1448" s="1" t="s">
        <v>192</v>
      </c>
      <c r="K1448">
        <v>100</v>
      </c>
      <c r="L1448" s="1" t="s">
        <v>212</v>
      </c>
      <c r="M1448" s="1" t="s">
        <v>38</v>
      </c>
      <c r="N1448" t="s">
        <v>39</v>
      </c>
      <c r="O1448" t="s">
        <v>39</v>
      </c>
      <c r="P1448">
        <v>0</v>
      </c>
      <c r="Q1448">
        <v>0</v>
      </c>
      <c r="S1448">
        <v>0</v>
      </c>
      <c r="T1448" s="1" t="s">
        <v>194</v>
      </c>
      <c r="U1448">
        <v>0</v>
      </c>
      <c r="V1448">
        <v>1</v>
      </c>
      <c r="W1448">
        <v>1</v>
      </c>
      <c r="X1448">
        <v>0</v>
      </c>
      <c r="Y1448" t="b">
        <v>0</v>
      </c>
      <c r="Z1448" t="b">
        <v>0</v>
      </c>
      <c r="AA1448" s="1" t="s">
        <v>66</v>
      </c>
      <c r="AB1448" s="1" t="s">
        <v>66</v>
      </c>
      <c r="AC1448" s="1" t="s">
        <v>42</v>
      </c>
      <c r="AD1448" t="s">
        <v>66</v>
      </c>
    </row>
    <row r="1449" spans="1:30" x14ac:dyDescent="0.25">
      <c r="A1449">
        <v>14</v>
      </c>
      <c r="B1449" s="1" t="s">
        <v>286</v>
      </c>
      <c r="C1449" s="1" t="s">
        <v>289</v>
      </c>
      <c r="D1449" s="1" t="s">
        <v>290</v>
      </c>
      <c r="E1449" s="1" t="s">
        <v>32</v>
      </c>
      <c r="F1449" s="1" t="s">
        <v>32</v>
      </c>
      <c r="G1449" s="1" t="s">
        <v>210</v>
      </c>
      <c r="H1449" s="1" t="s">
        <v>211</v>
      </c>
      <c r="I1449" s="1" t="s">
        <v>191</v>
      </c>
      <c r="J1449" s="1" t="s">
        <v>192</v>
      </c>
      <c r="K1449">
        <v>100</v>
      </c>
      <c r="L1449" s="1" t="s">
        <v>212</v>
      </c>
      <c r="M1449" s="1" t="s">
        <v>38</v>
      </c>
      <c r="N1449" t="s">
        <v>39</v>
      </c>
      <c r="O1449" t="s">
        <v>39</v>
      </c>
      <c r="P1449">
        <v>0</v>
      </c>
      <c r="Q1449">
        <v>0</v>
      </c>
      <c r="S1449">
        <v>0</v>
      </c>
      <c r="T1449" s="1" t="s">
        <v>194</v>
      </c>
      <c r="U1449">
        <v>0</v>
      </c>
      <c r="V1449">
        <v>1</v>
      </c>
      <c r="W1449">
        <v>1</v>
      </c>
      <c r="X1449">
        <v>0</v>
      </c>
      <c r="Y1449" t="b">
        <v>0</v>
      </c>
      <c r="Z1449" t="b">
        <v>0</v>
      </c>
      <c r="AA1449" s="1" t="s">
        <v>66</v>
      </c>
      <c r="AB1449" s="1" t="s">
        <v>66</v>
      </c>
      <c r="AC1449" s="1" t="s">
        <v>42</v>
      </c>
      <c r="AD1449" t="s">
        <v>66</v>
      </c>
    </row>
    <row r="1450" spans="1:30" x14ac:dyDescent="0.25">
      <c r="A1450">
        <v>14</v>
      </c>
      <c r="B1450" s="1" t="s">
        <v>286</v>
      </c>
      <c r="C1450" s="1" t="s">
        <v>291</v>
      </c>
      <c r="D1450" s="1" t="s">
        <v>292</v>
      </c>
      <c r="E1450" s="1" t="s">
        <v>32</v>
      </c>
      <c r="F1450" s="1" t="s">
        <v>32</v>
      </c>
      <c r="G1450" s="1" t="s">
        <v>210</v>
      </c>
      <c r="H1450" s="1" t="s">
        <v>211</v>
      </c>
      <c r="I1450" s="1" t="s">
        <v>191</v>
      </c>
      <c r="J1450" s="1" t="s">
        <v>192</v>
      </c>
      <c r="K1450">
        <v>100</v>
      </c>
      <c r="L1450" s="1" t="s">
        <v>212</v>
      </c>
      <c r="M1450" s="1" t="s">
        <v>38</v>
      </c>
      <c r="N1450" t="s">
        <v>39</v>
      </c>
      <c r="O1450" t="s">
        <v>39</v>
      </c>
      <c r="P1450">
        <v>0</v>
      </c>
      <c r="Q1450">
        <v>0</v>
      </c>
      <c r="S1450">
        <v>0</v>
      </c>
      <c r="T1450" s="1" t="s">
        <v>194</v>
      </c>
      <c r="U1450">
        <v>0</v>
      </c>
      <c r="V1450">
        <v>1</v>
      </c>
      <c r="W1450">
        <v>1</v>
      </c>
      <c r="X1450">
        <v>0</v>
      </c>
      <c r="Y1450" t="b">
        <v>0</v>
      </c>
      <c r="Z1450" t="b">
        <v>0</v>
      </c>
      <c r="AA1450" s="1" t="s">
        <v>66</v>
      </c>
      <c r="AB1450" s="1" t="s">
        <v>66</v>
      </c>
      <c r="AC1450" s="1" t="s">
        <v>42</v>
      </c>
      <c r="AD1450" t="s">
        <v>66</v>
      </c>
    </row>
    <row r="1451" spans="1:30" x14ac:dyDescent="0.25">
      <c r="A1451">
        <v>14</v>
      </c>
      <c r="B1451" s="1" t="s">
        <v>286</v>
      </c>
      <c r="C1451" s="1" t="s">
        <v>293</v>
      </c>
      <c r="D1451" s="1" t="s">
        <v>294</v>
      </c>
      <c r="E1451" s="1" t="s">
        <v>32</v>
      </c>
      <c r="F1451" s="1" t="s">
        <v>32</v>
      </c>
      <c r="G1451" s="1" t="s">
        <v>210</v>
      </c>
      <c r="H1451" s="1" t="s">
        <v>211</v>
      </c>
      <c r="I1451" s="1" t="s">
        <v>191</v>
      </c>
      <c r="J1451" s="1" t="s">
        <v>192</v>
      </c>
      <c r="K1451">
        <v>100</v>
      </c>
      <c r="L1451" s="1" t="s">
        <v>212</v>
      </c>
      <c r="M1451" s="1" t="s">
        <v>38</v>
      </c>
      <c r="N1451" t="s">
        <v>39</v>
      </c>
      <c r="O1451" t="s">
        <v>39</v>
      </c>
      <c r="P1451">
        <v>0</v>
      </c>
      <c r="Q1451">
        <v>0</v>
      </c>
      <c r="S1451">
        <v>0</v>
      </c>
      <c r="T1451" s="1" t="s">
        <v>194</v>
      </c>
      <c r="U1451">
        <v>0</v>
      </c>
      <c r="V1451">
        <v>1</v>
      </c>
      <c r="W1451">
        <v>1</v>
      </c>
      <c r="X1451">
        <v>0</v>
      </c>
      <c r="Y1451" t="b">
        <v>0</v>
      </c>
      <c r="Z1451" t="b">
        <v>0</v>
      </c>
      <c r="AA1451" s="1" t="s">
        <v>66</v>
      </c>
      <c r="AB1451" s="1" t="s">
        <v>66</v>
      </c>
      <c r="AC1451" s="1" t="s">
        <v>42</v>
      </c>
      <c r="AD1451" t="s">
        <v>66</v>
      </c>
    </row>
    <row r="1452" spans="1:30" x14ac:dyDescent="0.25">
      <c r="A1452">
        <v>14</v>
      </c>
      <c r="B1452" s="1" t="s">
        <v>286</v>
      </c>
      <c r="C1452" s="1" t="s">
        <v>295</v>
      </c>
      <c r="D1452" s="1" t="s">
        <v>296</v>
      </c>
      <c r="E1452" s="1" t="s">
        <v>32</v>
      </c>
      <c r="F1452" s="1" t="s">
        <v>32</v>
      </c>
      <c r="G1452" s="1" t="s">
        <v>210</v>
      </c>
      <c r="H1452" s="1" t="s">
        <v>211</v>
      </c>
      <c r="I1452" s="1" t="s">
        <v>191</v>
      </c>
      <c r="J1452" s="1" t="s">
        <v>192</v>
      </c>
      <c r="K1452">
        <v>100</v>
      </c>
      <c r="L1452" s="1" t="s">
        <v>212</v>
      </c>
      <c r="M1452" s="1" t="s">
        <v>38</v>
      </c>
      <c r="N1452" t="s">
        <v>39</v>
      </c>
      <c r="O1452" t="s">
        <v>39</v>
      </c>
      <c r="P1452">
        <v>0</v>
      </c>
      <c r="Q1452">
        <v>0</v>
      </c>
      <c r="S1452">
        <v>0</v>
      </c>
      <c r="T1452" s="1" t="s">
        <v>194</v>
      </c>
      <c r="U1452">
        <v>0</v>
      </c>
      <c r="V1452">
        <v>1</v>
      </c>
      <c r="W1452">
        <v>1</v>
      </c>
      <c r="X1452">
        <v>0</v>
      </c>
      <c r="Y1452" t="b">
        <v>0</v>
      </c>
      <c r="Z1452" t="b">
        <v>0</v>
      </c>
      <c r="AA1452" s="1" t="s">
        <v>66</v>
      </c>
      <c r="AB1452" s="1" t="s">
        <v>66</v>
      </c>
      <c r="AC1452" s="1" t="s">
        <v>42</v>
      </c>
      <c r="AD1452" t="s">
        <v>66</v>
      </c>
    </row>
    <row r="1453" spans="1:30" x14ac:dyDescent="0.25">
      <c r="A1453">
        <v>15</v>
      </c>
      <c r="B1453" s="1" t="s">
        <v>50</v>
      </c>
      <c r="C1453" s="1" t="s">
        <v>125</v>
      </c>
      <c r="D1453" s="1" t="s">
        <v>126</v>
      </c>
      <c r="E1453" s="1" t="s">
        <v>32</v>
      </c>
      <c r="F1453" s="1" t="s">
        <v>32</v>
      </c>
      <c r="G1453" s="1" t="s">
        <v>210</v>
      </c>
      <c r="H1453" s="1" t="s">
        <v>211</v>
      </c>
      <c r="I1453" s="1" t="s">
        <v>191</v>
      </c>
      <c r="J1453" s="1" t="s">
        <v>192</v>
      </c>
      <c r="K1453">
        <v>100</v>
      </c>
      <c r="L1453" s="1" t="s">
        <v>212</v>
      </c>
      <c r="M1453" s="1" t="s">
        <v>38</v>
      </c>
      <c r="N1453" t="s">
        <v>39</v>
      </c>
      <c r="O1453" t="s">
        <v>39</v>
      </c>
      <c r="P1453">
        <v>400</v>
      </c>
      <c r="Q1453">
        <v>0</v>
      </c>
      <c r="R1453">
        <v>0.63388768361581915</v>
      </c>
      <c r="S1453">
        <v>0</v>
      </c>
      <c r="T1453" s="1" t="s">
        <v>194</v>
      </c>
      <c r="U1453">
        <v>1</v>
      </c>
      <c r="V1453">
        <v>1</v>
      </c>
      <c r="W1453">
        <v>0.9377589314895961</v>
      </c>
      <c r="X1453">
        <v>0</v>
      </c>
      <c r="Y1453" t="b">
        <v>0</v>
      </c>
      <c r="Z1453" t="b">
        <v>0</v>
      </c>
      <c r="AA1453" s="1" t="s">
        <v>54</v>
      </c>
      <c r="AB1453" s="1" t="s">
        <v>55</v>
      </c>
      <c r="AC1453" s="1" t="s">
        <v>42</v>
      </c>
      <c r="AD1453" t="s">
        <v>850</v>
      </c>
    </row>
    <row r="1454" spans="1:30" x14ac:dyDescent="0.25">
      <c r="A1454">
        <v>15</v>
      </c>
      <c r="B1454" s="1" t="s">
        <v>50</v>
      </c>
      <c r="C1454" s="1" t="s">
        <v>51</v>
      </c>
      <c r="D1454" s="1" t="s">
        <v>52</v>
      </c>
      <c r="E1454" s="1" t="s">
        <v>32</v>
      </c>
      <c r="F1454" s="1" t="s">
        <v>32</v>
      </c>
      <c r="G1454" s="1" t="s">
        <v>210</v>
      </c>
      <c r="H1454" s="1" t="s">
        <v>211</v>
      </c>
      <c r="I1454" s="1" t="s">
        <v>191</v>
      </c>
      <c r="J1454" s="1" t="s">
        <v>192</v>
      </c>
      <c r="K1454">
        <v>100</v>
      </c>
      <c r="L1454" s="1" t="s">
        <v>212</v>
      </c>
      <c r="M1454" s="1" t="s">
        <v>38</v>
      </c>
      <c r="N1454" t="s">
        <v>39</v>
      </c>
      <c r="O1454" t="s">
        <v>39</v>
      </c>
      <c r="P1454">
        <v>700</v>
      </c>
      <c r="Q1454">
        <v>0</v>
      </c>
      <c r="R1454">
        <v>0.61738816753926706</v>
      </c>
      <c r="S1454">
        <v>0</v>
      </c>
      <c r="T1454" s="1" t="s">
        <v>194</v>
      </c>
      <c r="U1454">
        <v>1</v>
      </c>
      <c r="V1454">
        <v>1</v>
      </c>
      <c r="W1454">
        <v>0.93525855821974502</v>
      </c>
      <c r="X1454">
        <v>0</v>
      </c>
      <c r="Y1454" t="b">
        <v>0</v>
      </c>
      <c r="Z1454" t="b">
        <v>0</v>
      </c>
      <c r="AA1454" s="1" t="s">
        <v>54</v>
      </c>
      <c r="AB1454" s="1" t="s">
        <v>55</v>
      </c>
      <c r="AC1454" s="1" t="s">
        <v>42</v>
      </c>
      <c r="AD1454" t="s">
        <v>850</v>
      </c>
    </row>
    <row r="1455" spans="1:30" x14ac:dyDescent="0.25">
      <c r="A1455">
        <v>15</v>
      </c>
      <c r="B1455" s="1" t="s">
        <v>50</v>
      </c>
      <c r="C1455" s="1" t="s">
        <v>149</v>
      </c>
      <c r="D1455" s="1" t="s">
        <v>150</v>
      </c>
      <c r="E1455" s="1" t="s">
        <v>32</v>
      </c>
      <c r="F1455" s="1" t="s">
        <v>32</v>
      </c>
      <c r="G1455" s="1" t="s">
        <v>210</v>
      </c>
      <c r="H1455" s="1" t="s">
        <v>211</v>
      </c>
      <c r="I1455" s="1" t="s">
        <v>191</v>
      </c>
      <c r="J1455" s="1" t="s">
        <v>192</v>
      </c>
      <c r="K1455">
        <v>100</v>
      </c>
      <c r="L1455" s="1" t="s">
        <v>212</v>
      </c>
      <c r="M1455" s="1" t="s">
        <v>38</v>
      </c>
      <c r="N1455" t="s">
        <v>39</v>
      </c>
      <c r="O1455" t="s">
        <v>39</v>
      </c>
      <c r="P1455">
        <v>400</v>
      </c>
      <c r="Q1455">
        <v>0</v>
      </c>
      <c r="R1455">
        <v>0.62371707841031143</v>
      </c>
      <c r="S1455">
        <v>0</v>
      </c>
      <c r="T1455" s="1" t="s">
        <v>194</v>
      </c>
      <c r="U1455">
        <v>1</v>
      </c>
      <c r="V1455">
        <v>1</v>
      </c>
      <c r="W1455">
        <v>0.93384845978707409</v>
      </c>
      <c r="X1455">
        <v>0</v>
      </c>
      <c r="Y1455" t="b">
        <v>0</v>
      </c>
      <c r="Z1455" t="b">
        <v>0</v>
      </c>
      <c r="AA1455" s="1" t="s">
        <v>54</v>
      </c>
      <c r="AB1455" s="1" t="s">
        <v>55</v>
      </c>
      <c r="AC1455" s="1" t="s">
        <v>42</v>
      </c>
      <c r="AD1455" t="s">
        <v>850</v>
      </c>
    </row>
    <row r="1456" spans="1:30" x14ac:dyDescent="0.25">
      <c r="A1456">
        <v>15</v>
      </c>
      <c r="B1456" s="1" t="s">
        <v>50</v>
      </c>
      <c r="C1456" s="1" t="s">
        <v>297</v>
      </c>
      <c r="D1456" s="1" t="s">
        <v>71</v>
      </c>
      <c r="E1456" s="1" t="s">
        <v>32</v>
      </c>
      <c r="F1456" s="1" t="s">
        <v>32</v>
      </c>
      <c r="G1456" s="1" t="s">
        <v>210</v>
      </c>
      <c r="H1456" s="1" t="s">
        <v>211</v>
      </c>
      <c r="I1456" s="1" t="s">
        <v>191</v>
      </c>
      <c r="J1456" s="1" t="s">
        <v>192</v>
      </c>
      <c r="K1456">
        <v>100</v>
      </c>
      <c r="L1456" s="1" t="s">
        <v>212</v>
      </c>
      <c r="M1456" s="1" t="s">
        <v>38</v>
      </c>
      <c r="N1456" t="s">
        <v>39</v>
      </c>
      <c r="O1456" t="s">
        <v>39</v>
      </c>
      <c r="P1456">
        <v>1800</v>
      </c>
      <c r="Q1456">
        <v>0</v>
      </c>
      <c r="R1456">
        <v>0.61164391836734699</v>
      </c>
      <c r="S1456">
        <v>0</v>
      </c>
      <c r="T1456" s="1" t="s">
        <v>194</v>
      </c>
      <c r="U1456">
        <v>1</v>
      </c>
      <c r="V1456">
        <v>1</v>
      </c>
      <c r="W1456">
        <v>0.93795155439713784</v>
      </c>
      <c r="X1456">
        <v>0</v>
      </c>
      <c r="Y1456" t="b">
        <v>0</v>
      </c>
      <c r="Z1456" t="b">
        <v>0</v>
      </c>
      <c r="AA1456" s="1" t="s">
        <v>54</v>
      </c>
      <c r="AB1456" s="1" t="s">
        <v>298</v>
      </c>
      <c r="AC1456" s="1" t="s">
        <v>42</v>
      </c>
      <c r="AD1456" t="s">
        <v>850</v>
      </c>
    </row>
    <row r="1457" spans="1:30" x14ac:dyDescent="0.25">
      <c r="A1457">
        <v>15</v>
      </c>
      <c r="B1457" s="1" t="s">
        <v>50</v>
      </c>
      <c r="C1457" s="1" t="s">
        <v>299</v>
      </c>
      <c r="D1457" s="1" t="s">
        <v>170</v>
      </c>
      <c r="E1457" s="1" t="s">
        <v>32</v>
      </c>
      <c r="F1457" s="1" t="s">
        <v>32</v>
      </c>
      <c r="G1457" s="1" t="s">
        <v>210</v>
      </c>
      <c r="H1457" s="1" t="s">
        <v>211</v>
      </c>
      <c r="I1457" s="1" t="s">
        <v>191</v>
      </c>
      <c r="J1457" s="1" t="s">
        <v>192</v>
      </c>
      <c r="K1457">
        <v>100</v>
      </c>
      <c r="L1457" s="1" t="s">
        <v>212</v>
      </c>
      <c r="M1457" s="1" t="s">
        <v>38</v>
      </c>
      <c r="N1457" t="s">
        <v>39</v>
      </c>
      <c r="O1457" t="s">
        <v>39</v>
      </c>
      <c r="P1457">
        <v>400</v>
      </c>
      <c r="Q1457">
        <v>0</v>
      </c>
      <c r="R1457">
        <v>0.64021554285714288</v>
      </c>
      <c r="S1457">
        <v>0</v>
      </c>
      <c r="T1457" s="1" t="s">
        <v>194</v>
      </c>
      <c r="U1457">
        <v>1</v>
      </c>
      <c r="V1457">
        <v>1</v>
      </c>
      <c r="W1457">
        <v>0.9372904717888646</v>
      </c>
      <c r="X1457">
        <v>0</v>
      </c>
      <c r="Y1457" t="b">
        <v>0</v>
      </c>
      <c r="Z1457" t="b">
        <v>0</v>
      </c>
      <c r="AA1457" s="1" t="s">
        <v>54</v>
      </c>
      <c r="AB1457" s="1" t="s">
        <v>298</v>
      </c>
      <c r="AC1457" s="1" t="s">
        <v>42</v>
      </c>
      <c r="AD1457" t="s">
        <v>850</v>
      </c>
    </row>
    <row r="1458" spans="1:30" x14ac:dyDescent="0.25">
      <c r="A1458">
        <v>15</v>
      </c>
      <c r="B1458" s="1" t="s">
        <v>50</v>
      </c>
      <c r="C1458" s="1" t="s">
        <v>300</v>
      </c>
      <c r="D1458" s="1" t="s">
        <v>301</v>
      </c>
      <c r="E1458" s="1" t="s">
        <v>32</v>
      </c>
      <c r="F1458" s="1" t="s">
        <v>32</v>
      </c>
      <c r="G1458" s="1" t="s">
        <v>210</v>
      </c>
      <c r="H1458" s="1" t="s">
        <v>211</v>
      </c>
      <c r="I1458" s="1" t="s">
        <v>191</v>
      </c>
      <c r="J1458" s="1" t="s">
        <v>192</v>
      </c>
      <c r="K1458">
        <v>100</v>
      </c>
      <c r="L1458" s="1" t="s">
        <v>212</v>
      </c>
      <c r="M1458" s="1" t="s">
        <v>38</v>
      </c>
      <c r="N1458" t="s">
        <v>39</v>
      </c>
      <c r="O1458" t="s">
        <v>39</v>
      </c>
      <c r="P1458">
        <v>1100</v>
      </c>
      <c r="Q1458">
        <v>0</v>
      </c>
      <c r="R1458">
        <v>0.60950107142857135</v>
      </c>
      <c r="S1458">
        <v>0</v>
      </c>
      <c r="T1458" s="1" t="s">
        <v>194</v>
      </c>
      <c r="U1458">
        <v>1</v>
      </c>
      <c r="V1458">
        <v>1</v>
      </c>
      <c r="W1458">
        <v>0.93786894474618687</v>
      </c>
      <c r="X1458">
        <v>0</v>
      </c>
      <c r="Y1458" t="b">
        <v>0</v>
      </c>
      <c r="Z1458" t="b">
        <v>0</v>
      </c>
      <c r="AA1458" s="1" t="s">
        <v>54</v>
      </c>
      <c r="AB1458" s="1" t="s">
        <v>298</v>
      </c>
      <c r="AC1458" s="1" t="s">
        <v>42</v>
      </c>
      <c r="AD1458" t="s">
        <v>850</v>
      </c>
    </row>
    <row r="1459" spans="1:30" x14ac:dyDescent="0.25">
      <c r="A1459">
        <v>15</v>
      </c>
      <c r="B1459" s="1" t="s">
        <v>50</v>
      </c>
      <c r="C1459" s="1" t="s">
        <v>302</v>
      </c>
      <c r="D1459" s="1" t="s">
        <v>303</v>
      </c>
      <c r="E1459" s="1" t="s">
        <v>32</v>
      </c>
      <c r="F1459" s="1" t="s">
        <v>32</v>
      </c>
      <c r="G1459" s="1" t="s">
        <v>210</v>
      </c>
      <c r="H1459" s="1" t="s">
        <v>211</v>
      </c>
      <c r="I1459" s="1" t="s">
        <v>191</v>
      </c>
      <c r="J1459" s="1" t="s">
        <v>192</v>
      </c>
      <c r="K1459">
        <v>100</v>
      </c>
      <c r="L1459" s="1" t="s">
        <v>212</v>
      </c>
      <c r="M1459" s="1" t="s">
        <v>38</v>
      </c>
      <c r="N1459" t="s">
        <v>39</v>
      </c>
      <c r="O1459" t="s">
        <v>39</v>
      </c>
      <c r="P1459">
        <v>500</v>
      </c>
      <c r="Q1459">
        <v>0</v>
      </c>
      <c r="R1459">
        <v>0.62021538461538461</v>
      </c>
      <c r="S1459">
        <v>0</v>
      </c>
      <c r="T1459" s="1" t="s">
        <v>194</v>
      </c>
      <c r="U1459">
        <v>1</v>
      </c>
      <c r="V1459">
        <v>1</v>
      </c>
      <c r="W1459">
        <v>0.93827981085135881</v>
      </c>
      <c r="X1459">
        <v>0</v>
      </c>
      <c r="Y1459" t="b">
        <v>0</v>
      </c>
      <c r="Z1459" t="b">
        <v>0</v>
      </c>
      <c r="AA1459" s="1" t="s">
        <v>62</v>
      </c>
      <c r="AB1459" s="1" t="s">
        <v>173</v>
      </c>
      <c r="AC1459" s="1" t="s">
        <v>42</v>
      </c>
      <c r="AD1459" t="s">
        <v>850</v>
      </c>
    </row>
    <row r="1460" spans="1:30" x14ac:dyDescent="0.25">
      <c r="A1460">
        <v>15</v>
      </c>
      <c r="B1460" s="1" t="s">
        <v>50</v>
      </c>
      <c r="C1460" s="1" t="s">
        <v>304</v>
      </c>
      <c r="D1460" s="1" t="s">
        <v>101</v>
      </c>
      <c r="E1460" s="1" t="s">
        <v>32</v>
      </c>
      <c r="F1460" s="1" t="s">
        <v>32</v>
      </c>
      <c r="G1460" s="1" t="s">
        <v>210</v>
      </c>
      <c r="H1460" s="1" t="s">
        <v>211</v>
      </c>
      <c r="I1460" s="1" t="s">
        <v>191</v>
      </c>
      <c r="J1460" s="1" t="s">
        <v>192</v>
      </c>
      <c r="K1460">
        <v>100</v>
      </c>
      <c r="L1460" s="1" t="s">
        <v>212</v>
      </c>
      <c r="M1460" s="1" t="s">
        <v>38</v>
      </c>
      <c r="N1460" t="s">
        <v>39</v>
      </c>
      <c r="O1460" t="s">
        <v>39</v>
      </c>
      <c r="P1460">
        <v>16800</v>
      </c>
      <c r="Q1460">
        <v>0</v>
      </c>
      <c r="R1460">
        <v>0.60923415025592087</v>
      </c>
      <c r="S1460">
        <v>0</v>
      </c>
      <c r="T1460" s="1" t="s">
        <v>194</v>
      </c>
      <c r="U1460">
        <v>1</v>
      </c>
      <c r="V1460">
        <v>1</v>
      </c>
      <c r="W1460">
        <v>0.93773464755348201</v>
      </c>
      <c r="X1460">
        <v>0</v>
      </c>
      <c r="Y1460" t="b">
        <v>0</v>
      </c>
      <c r="Z1460" t="b">
        <v>0</v>
      </c>
      <c r="AA1460" s="1" t="s">
        <v>62</v>
      </c>
      <c r="AB1460" s="1" t="s">
        <v>173</v>
      </c>
      <c r="AC1460" s="1" t="s">
        <v>42</v>
      </c>
      <c r="AD1460" t="s">
        <v>850</v>
      </c>
    </row>
    <row r="1461" spans="1:30" x14ac:dyDescent="0.25">
      <c r="A1461">
        <v>16</v>
      </c>
      <c r="B1461" s="1" t="s">
        <v>305</v>
      </c>
      <c r="C1461" s="1" t="s">
        <v>32</v>
      </c>
      <c r="D1461" s="1" t="s">
        <v>32</v>
      </c>
      <c r="E1461" s="1" t="s">
        <v>32</v>
      </c>
      <c r="F1461" s="1" t="s">
        <v>32</v>
      </c>
      <c r="G1461" s="1" t="s">
        <v>210</v>
      </c>
      <c r="H1461" s="1" t="s">
        <v>211</v>
      </c>
      <c r="I1461" s="1" t="s">
        <v>191</v>
      </c>
      <c r="J1461" s="1" t="s">
        <v>192</v>
      </c>
      <c r="K1461">
        <v>100</v>
      </c>
      <c r="L1461" s="1" t="s">
        <v>212</v>
      </c>
      <c r="M1461" s="1" t="s">
        <v>38</v>
      </c>
      <c r="N1461" t="s">
        <v>39</v>
      </c>
      <c r="O1461" t="s">
        <v>39</v>
      </c>
      <c r="P1461">
        <v>1000</v>
      </c>
      <c r="Q1461">
        <v>0</v>
      </c>
      <c r="R1461">
        <v>0.62064657578576921</v>
      </c>
      <c r="S1461">
        <v>0</v>
      </c>
      <c r="T1461" s="1" t="s">
        <v>194</v>
      </c>
      <c r="U1461">
        <v>0</v>
      </c>
      <c r="V1461">
        <v>1</v>
      </c>
      <c r="W1461">
        <v>0.93759984648563832</v>
      </c>
      <c r="X1461">
        <v>0</v>
      </c>
      <c r="Y1461" t="b">
        <v>1</v>
      </c>
      <c r="Z1461" t="b">
        <v>0</v>
      </c>
      <c r="AA1461" s="1" t="s">
        <v>66</v>
      </c>
      <c r="AB1461" s="1" t="s">
        <v>66</v>
      </c>
      <c r="AC1461" s="1" t="s">
        <v>42</v>
      </c>
      <c r="AD1461" t="s">
        <v>66</v>
      </c>
    </row>
    <row r="1462" spans="1:30" x14ac:dyDescent="0.25">
      <c r="A1462">
        <v>17</v>
      </c>
      <c r="B1462" s="1" t="s">
        <v>306</v>
      </c>
      <c r="C1462" s="1" t="s">
        <v>307</v>
      </c>
      <c r="D1462" s="1" t="s">
        <v>44</v>
      </c>
      <c r="E1462" s="1" t="s">
        <v>32</v>
      </c>
      <c r="F1462" s="1" t="s">
        <v>32</v>
      </c>
      <c r="G1462" s="1" t="s">
        <v>210</v>
      </c>
      <c r="H1462" s="1" t="s">
        <v>211</v>
      </c>
      <c r="I1462" s="1" t="s">
        <v>191</v>
      </c>
      <c r="J1462" s="1" t="s">
        <v>192</v>
      </c>
      <c r="K1462">
        <v>100</v>
      </c>
      <c r="L1462" s="1" t="s">
        <v>212</v>
      </c>
      <c r="M1462" s="1" t="s">
        <v>38</v>
      </c>
      <c r="N1462" t="s">
        <v>39</v>
      </c>
      <c r="O1462" t="s">
        <v>39</v>
      </c>
      <c r="P1462">
        <v>200</v>
      </c>
      <c r="Q1462">
        <v>0</v>
      </c>
      <c r="R1462">
        <v>0.64688199999999996</v>
      </c>
      <c r="S1462">
        <v>0</v>
      </c>
      <c r="T1462" s="1" t="s">
        <v>194</v>
      </c>
      <c r="U1462">
        <v>0</v>
      </c>
      <c r="V1462">
        <v>1</v>
      </c>
      <c r="W1462">
        <v>0.93927919547362837</v>
      </c>
      <c r="X1462">
        <v>0</v>
      </c>
      <c r="Y1462" t="b">
        <v>1</v>
      </c>
      <c r="Z1462" t="b">
        <v>0</v>
      </c>
      <c r="AA1462" s="1" t="s">
        <v>66</v>
      </c>
      <c r="AB1462" s="1" t="s">
        <v>66</v>
      </c>
      <c r="AC1462" s="1" t="s">
        <v>42</v>
      </c>
      <c r="AD1462" t="s">
        <v>66</v>
      </c>
    </row>
    <row r="1463" spans="1:30" x14ac:dyDescent="0.25">
      <c r="A1463">
        <v>17</v>
      </c>
      <c r="B1463" s="1" t="s">
        <v>306</v>
      </c>
      <c r="C1463" s="1" t="s">
        <v>308</v>
      </c>
      <c r="D1463" s="1" t="s">
        <v>71</v>
      </c>
      <c r="E1463" s="1" t="s">
        <v>32</v>
      </c>
      <c r="F1463" s="1" t="s">
        <v>32</v>
      </c>
      <c r="G1463" s="1" t="s">
        <v>210</v>
      </c>
      <c r="H1463" s="1" t="s">
        <v>211</v>
      </c>
      <c r="I1463" s="1" t="s">
        <v>191</v>
      </c>
      <c r="J1463" s="1" t="s">
        <v>192</v>
      </c>
      <c r="K1463">
        <v>100</v>
      </c>
      <c r="L1463" s="1" t="s">
        <v>212</v>
      </c>
      <c r="M1463" s="1" t="s">
        <v>38</v>
      </c>
      <c r="N1463" t="s">
        <v>39</v>
      </c>
      <c r="O1463" t="s">
        <v>39</v>
      </c>
      <c r="P1463">
        <v>100</v>
      </c>
      <c r="Q1463">
        <v>0</v>
      </c>
      <c r="R1463">
        <v>0.84944615384615396</v>
      </c>
      <c r="S1463">
        <v>0</v>
      </c>
      <c r="T1463" s="1" t="s">
        <v>194</v>
      </c>
      <c r="U1463">
        <v>0</v>
      </c>
      <c r="V1463">
        <v>1</v>
      </c>
      <c r="W1463">
        <v>0.89601876653301615</v>
      </c>
      <c r="X1463">
        <v>0</v>
      </c>
      <c r="Y1463" t="b">
        <v>1</v>
      </c>
      <c r="Z1463" t="b">
        <v>0</v>
      </c>
      <c r="AA1463" s="1" t="s">
        <v>66</v>
      </c>
      <c r="AB1463" s="1" t="s">
        <v>66</v>
      </c>
      <c r="AC1463" s="1" t="s">
        <v>42</v>
      </c>
      <c r="AD1463" t="s">
        <v>66</v>
      </c>
    </row>
    <row r="1464" spans="1:30" x14ac:dyDescent="0.25">
      <c r="A1464">
        <v>18</v>
      </c>
      <c r="B1464" s="1" t="s">
        <v>886</v>
      </c>
      <c r="C1464" s="1" t="s">
        <v>32</v>
      </c>
      <c r="D1464" s="1" t="s">
        <v>32</v>
      </c>
      <c r="E1464" s="1" t="s">
        <v>32</v>
      </c>
      <c r="F1464" s="1" t="s">
        <v>32</v>
      </c>
      <c r="G1464" s="1" t="s">
        <v>210</v>
      </c>
      <c r="H1464" s="1" t="s">
        <v>211</v>
      </c>
      <c r="I1464" s="1" t="s">
        <v>191</v>
      </c>
      <c r="J1464" s="1" t="s">
        <v>192</v>
      </c>
      <c r="K1464">
        <v>100</v>
      </c>
      <c r="L1464" s="1" t="s">
        <v>212</v>
      </c>
      <c r="M1464" s="1" t="s">
        <v>38</v>
      </c>
      <c r="N1464" t="s">
        <v>39</v>
      </c>
      <c r="O1464" t="s">
        <v>39</v>
      </c>
      <c r="P1464">
        <v>100</v>
      </c>
      <c r="Q1464">
        <v>0</v>
      </c>
      <c r="R1464">
        <v>0.72783523809523809</v>
      </c>
      <c r="S1464">
        <v>0</v>
      </c>
      <c r="T1464" s="1" t="s">
        <v>194</v>
      </c>
      <c r="U1464">
        <v>0</v>
      </c>
      <c r="V1464">
        <v>1</v>
      </c>
      <c r="W1464">
        <v>0.91732015894372643</v>
      </c>
      <c r="X1464">
        <v>0</v>
      </c>
      <c r="Y1464" t="b">
        <v>1</v>
      </c>
      <c r="Z1464" t="b">
        <v>0</v>
      </c>
      <c r="AA1464" s="1" t="s">
        <v>66</v>
      </c>
      <c r="AB1464" s="1" t="s">
        <v>66</v>
      </c>
      <c r="AC1464" s="1" t="s">
        <v>42</v>
      </c>
      <c r="AD1464" t="s">
        <v>66</v>
      </c>
    </row>
    <row r="1465" spans="1:30" x14ac:dyDescent="0.25">
      <c r="A1465">
        <v>19</v>
      </c>
      <c r="B1465" s="1" t="s">
        <v>309</v>
      </c>
      <c r="C1465" s="1" t="s">
        <v>310</v>
      </c>
      <c r="D1465" s="1" t="s">
        <v>288</v>
      </c>
      <c r="E1465" s="1" t="s">
        <v>32</v>
      </c>
      <c r="F1465" s="1" t="s">
        <v>32</v>
      </c>
      <c r="G1465" s="1" t="s">
        <v>210</v>
      </c>
      <c r="H1465" s="1" t="s">
        <v>211</v>
      </c>
      <c r="I1465" s="1" t="s">
        <v>191</v>
      </c>
      <c r="J1465" s="1" t="s">
        <v>192</v>
      </c>
      <c r="K1465">
        <v>100</v>
      </c>
      <c r="L1465" s="1" t="s">
        <v>212</v>
      </c>
      <c r="M1465" s="1" t="s">
        <v>38</v>
      </c>
      <c r="N1465" t="s">
        <v>39</v>
      </c>
      <c r="O1465" t="s">
        <v>39</v>
      </c>
      <c r="P1465">
        <v>0</v>
      </c>
      <c r="Q1465">
        <v>0</v>
      </c>
      <c r="S1465">
        <v>0</v>
      </c>
      <c r="T1465" s="1" t="s">
        <v>194</v>
      </c>
      <c r="U1465">
        <v>0</v>
      </c>
      <c r="V1465">
        <v>0</v>
      </c>
      <c r="W1465">
        <v>1</v>
      </c>
      <c r="X1465">
        <v>0</v>
      </c>
      <c r="Y1465" t="b">
        <v>0</v>
      </c>
      <c r="Z1465" t="b">
        <v>0</v>
      </c>
      <c r="AA1465" s="1" t="s">
        <v>66</v>
      </c>
      <c r="AB1465" s="1" t="s">
        <v>66</v>
      </c>
      <c r="AC1465" s="1" t="s">
        <v>73</v>
      </c>
      <c r="AD1465" t="s">
        <v>66</v>
      </c>
    </row>
    <row r="1466" spans="1:30" x14ac:dyDescent="0.25">
      <c r="A1466">
        <v>19</v>
      </c>
      <c r="B1466" s="1" t="s">
        <v>309</v>
      </c>
      <c r="C1466" s="1" t="s">
        <v>311</v>
      </c>
      <c r="D1466" s="1" t="s">
        <v>312</v>
      </c>
      <c r="E1466" s="1" t="s">
        <v>32</v>
      </c>
      <c r="F1466" s="1" t="s">
        <v>32</v>
      </c>
      <c r="G1466" s="1" t="s">
        <v>210</v>
      </c>
      <c r="H1466" s="1" t="s">
        <v>211</v>
      </c>
      <c r="I1466" s="1" t="s">
        <v>191</v>
      </c>
      <c r="J1466" s="1" t="s">
        <v>192</v>
      </c>
      <c r="K1466">
        <v>100</v>
      </c>
      <c r="L1466" s="1" t="s">
        <v>212</v>
      </c>
      <c r="M1466" s="1" t="s">
        <v>38</v>
      </c>
      <c r="N1466" t="s">
        <v>39</v>
      </c>
      <c r="O1466" t="s">
        <v>39</v>
      </c>
      <c r="P1466">
        <v>0</v>
      </c>
      <c r="Q1466">
        <v>0</v>
      </c>
      <c r="S1466">
        <v>0</v>
      </c>
      <c r="T1466" s="1" t="s">
        <v>194</v>
      </c>
      <c r="U1466">
        <v>0</v>
      </c>
      <c r="V1466">
        <v>0</v>
      </c>
      <c r="W1466">
        <v>1</v>
      </c>
      <c r="X1466">
        <v>0</v>
      </c>
      <c r="Y1466" t="b">
        <v>0</v>
      </c>
      <c r="Z1466" t="b">
        <v>0</v>
      </c>
      <c r="AA1466" s="1" t="s">
        <v>66</v>
      </c>
      <c r="AB1466" s="1" t="s">
        <v>66</v>
      </c>
      <c r="AC1466" s="1" t="s">
        <v>73</v>
      </c>
      <c r="AD1466" t="s">
        <v>66</v>
      </c>
    </row>
    <row r="1467" spans="1:30" x14ac:dyDescent="0.25">
      <c r="A1467">
        <v>19</v>
      </c>
      <c r="B1467" s="1" t="s">
        <v>309</v>
      </c>
      <c r="C1467" s="1" t="s">
        <v>313</v>
      </c>
      <c r="D1467" s="1" t="s">
        <v>314</v>
      </c>
      <c r="E1467" s="1" t="s">
        <v>32</v>
      </c>
      <c r="F1467" s="1" t="s">
        <v>32</v>
      </c>
      <c r="G1467" s="1" t="s">
        <v>210</v>
      </c>
      <c r="H1467" s="1" t="s">
        <v>211</v>
      </c>
      <c r="I1467" s="1" t="s">
        <v>191</v>
      </c>
      <c r="J1467" s="1" t="s">
        <v>192</v>
      </c>
      <c r="K1467">
        <v>100</v>
      </c>
      <c r="L1467" s="1" t="s">
        <v>212</v>
      </c>
      <c r="M1467" s="1" t="s">
        <v>38</v>
      </c>
      <c r="N1467" t="s">
        <v>39</v>
      </c>
      <c r="O1467" t="s">
        <v>39</v>
      </c>
      <c r="P1467">
        <v>0</v>
      </c>
      <c r="Q1467">
        <v>0</v>
      </c>
      <c r="S1467">
        <v>0</v>
      </c>
      <c r="T1467" s="1" t="s">
        <v>194</v>
      </c>
      <c r="U1467">
        <v>0</v>
      </c>
      <c r="V1467">
        <v>0</v>
      </c>
      <c r="W1467">
        <v>1</v>
      </c>
      <c r="X1467">
        <v>0</v>
      </c>
      <c r="Y1467" t="b">
        <v>0</v>
      </c>
      <c r="Z1467" t="b">
        <v>0</v>
      </c>
      <c r="AA1467" s="1" t="s">
        <v>66</v>
      </c>
      <c r="AB1467" s="1" t="s">
        <v>66</v>
      </c>
      <c r="AC1467" s="1" t="s">
        <v>73</v>
      </c>
      <c r="AD1467" t="s">
        <v>66</v>
      </c>
    </row>
    <row r="1468" spans="1:30" x14ac:dyDescent="0.25">
      <c r="A1468">
        <v>19</v>
      </c>
      <c r="B1468" s="1" t="s">
        <v>309</v>
      </c>
      <c r="C1468" s="1" t="s">
        <v>315</v>
      </c>
      <c r="D1468" s="1" t="s">
        <v>296</v>
      </c>
      <c r="E1468" s="1" t="s">
        <v>32</v>
      </c>
      <c r="F1468" s="1" t="s">
        <v>32</v>
      </c>
      <c r="G1468" s="1" t="s">
        <v>210</v>
      </c>
      <c r="H1468" s="1" t="s">
        <v>211</v>
      </c>
      <c r="I1468" s="1" t="s">
        <v>191</v>
      </c>
      <c r="J1468" s="1" t="s">
        <v>192</v>
      </c>
      <c r="K1468">
        <v>100</v>
      </c>
      <c r="L1468" s="1" t="s">
        <v>212</v>
      </c>
      <c r="M1468" s="1" t="s">
        <v>38</v>
      </c>
      <c r="N1468" t="s">
        <v>39</v>
      </c>
      <c r="O1468" t="s">
        <v>39</v>
      </c>
      <c r="P1468">
        <v>0</v>
      </c>
      <c r="Q1468">
        <v>0</v>
      </c>
      <c r="S1468">
        <v>0</v>
      </c>
      <c r="T1468" s="1" t="s">
        <v>194</v>
      </c>
      <c r="U1468">
        <v>0</v>
      </c>
      <c r="V1468">
        <v>0</v>
      </c>
      <c r="W1468">
        <v>1</v>
      </c>
      <c r="X1468">
        <v>0</v>
      </c>
      <c r="Y1468" t="b">
        <v>0</v>
      </c>
      <c r="Z1468" t="b">
        <v>0</v>
      </c>
      <c r="AA1468" s="1" t="s">
        <v>66</v>
      </c>
      <c r="AB1468" s="1" t="s">
        <v>66</v>
      </c>
      <c r="AC1468" s="1" t="s">
        <v>73</v>
      </c>
      <c r="AD1468" t="s">
        <v>66</v>
      </c>
    </row>
    <row r="1469" spans="1:30" x14ac:dyDescent="0.25">
      <c r="A1469">
        <v>20</v>
      </c>
      <c r="B1469" s="1" t="s">
        <v>316</v>
      </c>
      <c r="C1469" s="1" t="s">
        <v>317</v>
      </c>
      <c r="D1469" s="1" t="s">
        <v>44</v>
      </c>
      <c r="E1469" s="1" t="s">
        <v>32</v>
      </c>
      <c r="F1469" s="1" t="s">
        <v>32</v>
      </c>
      <c r="G1469" s="1" t="s">
        <v>210</v>
      </c>
      <c r="H1469" s="1" t="s">
        <v>211</v>
      </c>
      <c r="I1469" s="1" t="s">
        <v>191</v>
      </c>
      <c r="J1469" s="1" t="s">
        <v>192</v>
      </c>
      <c r="K1469">
        <v>100</v>
      </c>
      <c r="L1469" s="1" t="s">
        <v>212</v>
      </c>
      <c r="M1469" s="1" t="s">
        <v>38</v>
      </c>
      <c r="N1469" t="s">
        <v>39</v>
      </c>
      <c r="O1469" t="s">
        <v>39</v>
      </c>
      <c r="P1469">
        <v>4200</v>
      </c>
      <c r="Q1469">
        <v>0</v>
      </c>
      <c r="R1469">
        <v>0.85205364624076485</v>
      </c>
      <c r="S1469">
        <v>0</v>
      </c>
      <c r="T1469" s="1" t="s">
        <v>194</v>
      </c>
      <c r="U1469">
        <v>0</v>
      </c>
      <c r="V1469">
        <v>0</v>
      </c>
      <c r="W1469">
        <v>0.94556003917649756</v>
      </c>
      <c r="X1469">
        <v>0</v>
      </c>
      <c r="Y1469" t="b">
        <v>1</v>
      </c>
      <c r="Z1469" t="b">
        <v>0</v>
      </c>
      <c r="AA1469" s="1" t="s">
        <v>66</v>
      </c>
      <c r="AB1469" s="1" t="s">
        <v>66</v>
      </c>
      <c r="AC1469" s="1" t="s">
        <v>73</v>
      </c>
      <c r="AD1469" t="s">
        <v>66</v>
      </c>
    </row>
    <row r="1470" spans="1:30" x14ac:dyDescent="0.25">
      <c r="A1470">
        <v>20</v>
      </c>
      <c r="B1470" s="1" t="s">
        <v>316</v>
      </c>
      <c r="C1470" s="1" t="s">
        <v>318</v>
      </c>
      <c r="D1470" s="1" t="s">
        <v>71</v>
      </c>
      <c r="E1470" s="1" t="s">
        <v>32</v>
      </c>
      <c r="F1470" s="1" t="s">
        <v>32</v>
      </c>
      <c r="G1470" s="1" t="s">
        <v>210</v>
      </c>
      <c r="H1470" s="1" t="s">
        <v>211</v>
      </c>
      <c r="I1470" s="1" t="s">
        <v>191</v>
      </c>
      <c r="J1470" s="1" t="s">
        <v>192</v>
      </c>
      <c r="K1470">
        <v>100</v>
      </c>
      <c r="L1470" s="1" t="s">
        <v>212</v>
      </c>
      <c r="M1470" s="1" t="s">
        <v>38</v>
      </c>
      <c r="N1470" t="s">
        <v>39</v>
      </c>
      <c r="O1470" t="s">
        <v>39</v>
      </c>
      <c r="P1470">
        <v>200</v>
      </c>
      <c r="Q1470">
        <v>0</v>
      </c>
      <c r="R1470">
        <v>0.87242337662337666</v>
      </c>
      <c r="S1470">
        <v>0</v>
      </c>
      <c r="T1470" s="1" t="s">
        <v>194</v>
      </c>
      <c r="U1470">
        <v>0</v>
      </c>
      <c r="V1470">
        <v>0</v>
      </c>
      <c r="W1470">
        <v>0.94220051427670415</v>
      </c>
      <c r="X1470">
        <v>0</v>
      </c>
      <c r="Y1470" t="b">
        <v>0</v>
      </c>
      <c r="Z1470" t="b">
        <v>0</v>
      </c>
      <c r="AA1470" s="1" t="s">
        <v>66</v>
      </c>
      <c r="AB1470" s="1" t="s">
        <v>66</v>
      </c>
      <c r="AC1470" s="1" t="s">
        <v>73</v>
      </c>
      <c r="AD1470" t="s">
        <v>66</v>
      </c>
    </row>
    <row r="1471" spans="1:30" x14ac:dyDescent="0.25">
      <c r="A1471">
        <v>20</v>
      </c>
      <c r="B1471" s="1" t="s">
        <v>316</v>
      </c>
      <c r="C1471" s="1" t="s">
        <v>319</v>
      </c>
      <c r="D1471" s="1" t="s">
        <v>105</v>
      </c>
      <c r="E1471" s="1" t="s">
        <v>32</v>
      </c>
      <c r="F1471" s="1" t="s">
        <v>32</v>
      </c>
      <c r="G1471" s="1" t="s">
        <v>210</v>
      </c>
      <c r="H1471" s="1" t="s">
        <v>211</v>
      </c>
      <c r="I1471" s="1" t="s">
        <v>191</v>
      </c>
      <c r="J1471" s="1" t="s">
        <v>192</v>
      </c>
      <c r="K1471">
        <v>100</v>
      </c>
      <c r="L1471" s="1" t="s">
        <v>212</v>
      </c>
      <c r="M1471" s="1" t="s">
        <v>38</v>
      </c>
      <c r="N1471" t="s">
        <v>39</v>
      </c>
      <c r="O1471" t="s">
        <v>39</v>
      </c>
      <c r="P1471">
        <v>2900</v>
      </c>
      <c r="Q1471">
        <v>0</v>
      </c>
      <c r="R1471">
        <v>0.85420873979310619</v>
      </c>
      <c r="S1471">
        <v>0</v>
      </c>
      <c r="T1471" s="1" t="s">
        <v>194</v>
      </c>
      <c r="U1471">
        <v>0</v>
      </c>
      <c r="V1471">
        <v>0</v>
      </c>
      <c r="W1471">
        <v>0.94538491392226898</v>
      </c>
      <c r="X1471">
        <v>0</v>
      </c>
      <c r="Y1471" t="b">
        <v>0</v>
      </c>
      <c r="Z1471" t="b">
        <v>0</v>
      </c>
      <c r="AA1471" s="1" t="s">
        <v>66</v>
      </c>
      <c r="AB1471" s="1" t="s">
        <v>66</v>
      </c>
      <c r="AC1471" s="1" t="s">
        <v>73</v>
      </c>
      <c r="AD1471" t="s">
        <v>66</v>
      </c>
    </row>
    <row r="1472" spans="1:30" x14ac:dyDescent="0.25">
      <c r="A1472">
        <v>21</v>
      </c>
      <c r="B1472" s="1" t="s">
        <v>69</v>
      </c>
      <c r="C1472" s="1" t="s">
        <v>121</v>
      </c>
      <c r="D1472" s="1" t="s">
        <v>44</v>
      </c>
      <c r="E1472" s="1" t="s">
        <v>32</v>
      </c>
      <c r="F1472" s="1" t="s">
        <v>32</v>
      </c>
      <c r="G1472" s="1" t="s">
        <v>210</v>
      </c>
      <c r="H1472" s="1" t="s">
        <v>211</v>
      </c>
      <c r="I1472" s="1" t="s">
        <v>191</v>
      </c>
      <c r="J1472" s="1" t="s">
        <v>192</v>
      </c>
      <c r="K1472">
        <v>100</v>
      </c>
      <c r="L1472" s="1" t="s">
        <v>212</v>
      </c>
      <c r="M1472" s="1" t="s">
        <v>38</v>
      </c>
      <c r="N1472" t="s">
        <v>39</v>
      </c>
      <c r="O1472" t="s">
        <v>39</v>
      </c>
      <c r="P1472">
        <v>100</v>
      </c>
      <c r="Q1472">
        <v>0</v>
      </c>
      <c r="R1472">
        <v>0.99957096774193555</v>
      </c>
      <c r="S1472">
        <v>0</v>
      </c>
      <c r="T1472" s="1" t="s">
        <v>194</v>
      </c>
      <c r="U1472">
        <v>0</v>
      </c>
      <c r="V1472">
        <v>0</v>
      </c>
      <c r="W1472">
        <v>0.91933753530999396</v>
      </c>
      <c r="X1472">
        <v>0</v>
      </c>
      <c r="Y1472" t="b">
        <v>0</v>
      </c>
      <c r="Z1472" t="b">
        <v>0</v>
      </c>
      <c r="AA1472" s="1" t="s">
        <v>66</v>
      </c>
      <c r="AB1472" s="1" t="s">
        <v>66</v>
      </c>
      <c r="AC1472" s="1" t="s">
        <v>73</v>
      </c>
      <c r="AD1472" t="s">
        <v>66</v>
      </c>
    </row>
    <row r="1473" spans="1:30" x14ac:dyDescent="0.25">
      <c r="A1473">
        <v>21</v>
      </c>
      <c r="B1473" s="1" t="s">
        <v>69</v>
      </c>
      <c r="C1473" s="1" t="s">
        <v>153</v>
      </c>
      <c r="D1473" s="1" t="s">
        <v>154</v>
      </c>
      <c r="E1473" s="1" t="s">
        <v>32</v>
      </c>
      <c r="F1473" s="1" t="s">
        <v>32</v>
      </c>
      <c r="G1473" s="1" t="s">
        <v>210</v>
      </c>
      <c r="H1473" s="1" t="s">
        <v>211</v>
      </c>
      <c r="I1473" s="1" t="s">
        <v>191</v>
      </c>
      <c r="J1473" s="1" t="s">
        <v>192</v>
      </c>
      <c r="K1473">
        <v>100</v>
      </c>
      <c r="L1473" s="1" t="s">
        <v>212</v>
      </c>
      <c r="M1473" s="1" t="s">
        <v>38</v>
      </c>
      <c r="N1473" t="s">
        <v>39</v>
      </c>
      <c r="O1473" t="s">
        <v>39</v>
      </c>
      <c r="P1473">
        <v>1000</v>
      </c>
      <c r="Q1473">
        <v>0</v>
      </c>
      <c r="R1473">
        <v>0.85835295546558699</v>
      </c>
      <c r="S1473">
        <v>0</v>
      </c>
      <c r="T1473" s="1" t="s">
        <v>194</v>
      </c>
      <c r="U1473">
        <v>0</v>
      </c>
      <c r="V1473">
        <v>0</v>
      </c>
      <c r="W1473">
        <v>0.94553533299414194</v>
      </c>
      <c r="X1473">
        <v>0</v>
      </c>
      <c r="Y1473" t="b">
        <v>0</v>
      </c>
      <c r="Z1473" t="b">
        <v>0</v>
      </c>
      <c r="AA1473" s="1" t="s">
        <v>66</v>
      </c>
      <c r="AB1473" s="1" t="s">
        <v>66</v>
      </c>
      <c r="AC1473" s="1" t="s">
        <v>73</v>
      </c>
      <c r="AD1473" t="s">
        <v>66</v>
      </c>
    </row>
    <row r="1474" spans="1:30" x14ac:dyDescent="0.25">
      <c r="A1474">
        <v>21</v>
      </c>
      <c r="B1474" s="1" t="s">
        <v>69</v>
      </c>
      <c r="C1474" s="1" t="s">
        <v>70</v>
      </c>
      <c r="D1474" s="1" t="s">
        <v>71</v>
      </c>
      <c r="E1474" s="1" t="s">
        <v>32</v>
      </c>
      <c r="F1474" s="1" t="s">
        <v>32</v>
      </c>
      <c r="G1474" s="1" t="s">
        <v>210</v>
      </c>
      <c r="H1474" s="1" t="s">
        <v>211</v>
      </c>
      <c r="I1474" s="1" t="s">
        <v>191</v>
      </c>
      <c r="J1474" s="1" t="s">
        <v>192</v>
      </c>
      <c r="K1474">
        <v>100</v>
      </c>
      <c r="L1474" s="1" t="s">
        <v>212</v>
      </c>
      <c r="M1474" s="1" t="s">
        <v>38</v>
      </c>
      <c r="N1474" t="s">
        <v>39</v>
      </c>
      <c r="O1474" t="s">
        <v>39</v>
      </c>
      <c r="P1474">
        <v>1500</v>
      </c>
      <c r="Q1474">
        <v>0</v>
      </c>
      <c r="R1474">
        <v>0.8551278476091746</v>
      </c>
      <c r="S1474">
        <v>0</v>
      </c>
      <c r="T1474" s="1" t="s">
        <v>194</v>
      </c>
      <c r="U1474">
        <v>0</v>
      </c>
      <c r="V1474">
        <v>0</v>
      </c>
      <c r="W1474">
        <v>0.94551558933104707</v>
      </c>
      <c r="X1474">
        <v>0</v>
      </c>
      <c r="Y1474" t="b">
        <v>0</v>
      </c>
      <c r="Z1474" t="b">
        <v>0</v>
      </c>
      <c r="AA1474" s="1" t="s">
        <v>66</v>
      </c>
      <c r="AB1474" s="1" t="s">
        <v>66</v>
      </c>
      <c r="AC1474" s="1" t="s">
        <v>73</v>
      </c>
      <c r="AD1474" t="s">
        <v>66</v>
      </c>
    </row>
    <row r="1475" spans="1:30" x14ac:dyDescent="0.25">
      <c r="A1475">
        <v>21</v>
      </c>
      <c r="B1475" s="1" t="s">
        <v>69</v>
      </c>
      <c r="C1475" s="1" t="s">
        <v>176</v>
      </c>
      <c r="D1475" s="1" t="s">
        <v>177</v>
      </c>
      <c r="E1475" s="1" t="s">
        <v>32</v>
      </c>
      <c r="F1475" s="1" t="s">
        <v>32</v>
      </c>
      <c r="G1475" s="1" t="s">
        <v>210</v>
      </c>
      <c r="H1475" s="1" t="s">
        <v>211</v>
      </c>
      <c r="I1475" s="1" t="s">
        <v>191</v>
      </c>
      <c r="J1475" s="1" t="s">
        <v>192</v>
      </c>
      <c r="K1475">
        <v>100</v>
      </c>
      <c r="L1475" s="1" t="s">
        <v>212</v>
      </c>
      <c r="M1475" s="1" t="s">
        <v>38</v>
      </c>
      <c r="N1475" t="s">
        <v>39</v>
      </c>
      <c r="O1475" t="s">
        <v>39</v>
      </c>
      <c r="P1475">
        <v>600</v>
      </c>
      <c r="Q1475">
        <v>0</v>
      </c>
      <c r="R1475">
        <v>0.86483182198212116</v>
      </c>
      <c r="S1475">
        <v>0</v>
      </c>
      <c r="T1475" s="1" t="s">
        <v>194</v>
      </c>
      <c r="U1475">
        <v>0</v>
      </c>
      <c r="V1475">
        <v>0</v>
      </c>
      <c r="W1475">
        <v>0.94482048898013438</v>
      </c>
      <c r="X1475">
        <v>0</v>
      </c>
      <c r="Y1475" t="b">
        <v>0</v>
      </c>
      <c r="Z1475" t="b">
        <v>0</v>
      </c>
      <c r="AA1475" s="1" t="s">
        <v>66</v>
      </c>
      <c r="AB1475" s="1" t="s">
        <v>66</v>
      </c>
      <c r="AC1475" s="1" t="s">
        <v>73</v>
      </c>
      <c r="AD1475" t="s">
        <v>66</v>
      </c>
    </row>
    <row r="1476" spans="1:30" x14ac:dyDescent="0.25">
      <c r="A1476">
        <v>21</v>
      </c>
      <c r="B1476" s="1" t="s">
        <v>69</v>
      </c>
      <c r="C1476" s="1" t="s">
        <v>320</v>
      </c>
      <c r="D1476" s="1" t="s">
        <v>321</v>
      </c>
      <c r="E1476" s="1" t="s">
        <v>32</v>
      </c>
      <c r="F1476" s="1" t="s">
        <v>32</v>
      </c>
      <c r="G1476" s="1" t="s">
        <v>210</v>
      </c>
      <c r="H1476" s="1" t="s">
        <v>211</v>
      </c>
      <c r="I1476" s="1" t="s">
        <v>191</v>
      </c>
      <c r="J1476" s="1" t="s">
        <v>192</v>
      </c>
      <c r="K1476">
        <v>100</v>
      </c>
      <c r="L1476" s="1" t="s">
        <v>212</v>
      </c>
      <c r="M1476" s="1" t="s">
        <v>38</v>
      </c>
      <c r="N1476" t="s">
        <v>39</v>
      </c>
      <c r="O1476" t="s">
        <v>39</v>
      </c>
      <c r="P1476">
        <v>100</v>
      </c>
      <c r="Q1476">
        <v>0</v>
      </c>
      <c r="R1476">
        <v>1.4971117166212533</v>
      </c>
      <c r="S1476">
        <v>0</v>
      </c>
      <c r="T1476" s="1" t="s">
        <v>194</v>
      </c>
      <c r="U1476">
        <v>0</v>
      </c>
      <c r="V1476">
        <v>0</v>
      </c>
      <c r="W1476">
        <v>0.89088210903059661</v>
      </c>
      <c r="X1476">
        <v>0</v>
      </c>
      <c r="Y1476" t="b">
        <v>0</v>
      </c>
      <c r="Z1476" t="b">
        <v>0</v>
      </c>
      <c r="AA1476" s="1" t="s">
        <v>66</v>
      </c>
      <c r="AB1476" s="1" t="s">
        <v>66</v>
      </c>
      <c r="AC1476" s="1" t="s">
        <v>73</v>
      </c>
      <c r="AD1476" t="s">
        <v>66</v>
      </c>
    </row>
    <row r="1477" spans="1:30" x14ac:dyDescent="0.25">
      <c r="A1477">
        <v>21</v>
      </c>
      <c r="B1477" s="1" t="s">
        <v>69</v>
      </c>
      <c r="C1477" s="1" t="s">
        <v>135</v>
      </c>
      <c r="D1477" s="1" t="s">
        <v>105</v>
      </c>
      <c r="E1477" s="1" t="s">
        <v>32</v>
      </c>
      <c r="F1477" s="1" t="s">
        <v>32</v>
      </c>
      <c r="G1477" s="1" t="s">
        <v>210</v>
      </c>
      <c r="H1477" s="1" t="s">
        <v>211</v>
      </c>
      <c r="I1477" s="1" t="s">
        <v>191</v>
      </c>
      <c r="J1477" s="1" t="s">
        <v>192</v>
      </c>
      <c r="K1477">
        <v>100</v>
      </c>
      <c r="L1477" s="1" t="s">
        <v>212</v>
      </c>
      <c r="M1477" s="1" t="s">
        <v>38</v>
      </c>
      <c r="N1477" t="s">
        <v>39</v>
      </c>
      <c r="O1477" t="s">
        <v>39</v>
      </c>
      <c r="P1477">
        <v>2100</v>
      </c>
      <c r="Q1477">
        <v>0</v>
      </c>
      <c r="R1477">
        <v>0.85389854395110565</v>
      </c>
      <c r="S1477">
        <v>0</v>
      </c>
      <c r="T1477" s="1" t="s">
        <v>194</v>
      </c>
      <c r="U1477">
        <v>0</v>
      </c>
      <c r="V1477">
        <v>0</v>
      </c>
      <c r="W1477">
        <v>0.94570085343520061</v>
      </c>
      <c r="X1477">
        <v>0</v>
      </c>
      <c r="Y1477" t="b">
        <v>0</v>
      </c>
      <c r="Z1477" t="b">
        <v>0</v>
      </c>
      <c r="AA1477" s="1" t="s">
        <v>66</v>
      </c>
      <c r="AB1477" s="1" t="s">
        <v>66</v>
      </c>
      <c r="AC1477" s="1" t="s">
        <v>73</v>
      </c>
      <c r="AD1477" t="s">
        <v>66</v>
      </c>
    </row>
    <row r="1478" spans="1:30" x14ac:dyDescent="0.25">
      <c r="A1478">
        <v>22</v>
      </c>
      <c r="B1478" s="1" t="s">
        <v>136</v>
      </c>
      <c r="C1478" s="1" t="s">
        <v>322</v>
      </c>
      <c r="D1478" s="1" t="s">
        <v>44</v>
      </c>
      <c r="E1478" s="1" t="s">
        <v>32</v>
      </c>
      <c r="F1478" s="1" t="s">
        <v>32</v>
      </c>
      <c r="G1478" s="1" t="s">
        <v>210</v>
      </c>
      <c r="H1478" s="1" t="s">
        <v>211</v>
      </c>
      <c r="I1478" s="1" t="s">
        <v>191</v>
      </c>
      <c r="J1478" s="1" t="s">
        <v>192</v>
      </c>
      <c r="K1478">
        <v>100</v>
      </c>
      <c r="L1478" s="1" t="s">
        <v>212</v>
      </c>
      <c r="M1478" s="1" t="s">
        <v>38</v>
      </c>
      <c r="N1478" t="s">
        <v>39</v>
      </c>
      <c r="O1478" t="s">
        <v>39</v>
      </c>
      <c r="P1478">
        <v>100</v>
      </c>
      <c r="Q1478">
        <v>0</v>
      </c>
      <c r="R1478">
        <v>1.040216</v>
      </c>
      <c r="S1478">
        <v>0</v>
      </c>
      <c r="T1478" s="1" t="s">
        <v>194</v>
      </c>
      <c r="U1478">
        <v>0</v>
      </c>
      <c r="V1478">
        <v>0</v>
      </c>
      <c r="W1478">
        <v>0.95098558191877725</v>
      </c>
      <c r="X1478">
        <v>0</v>
      </c>
      <c r="Y1478" t="b">
        <v>0</v>
      </c>
      <c r="Z1478" t="b">
        <v>0</v>
      </c>
      <c r="AA1478" s="1" t="s">
        <v>66</v>
      </c>
      <c r="AB1478" s="1" t="s">
        <v>66</v>
      </c>
      <c r="AC1478" s="1" t="s">
        <v>73</v>
      </c>
      <c r="AD1478" t="s">
        <v>66</v>
      </c>
    </row>
    <row r="1479" spans="1:30" x14ac:dyDescent="0.25">
      <c r="A1479">
        <v>22</v>
      </c>
      <c r="B1479" s="1" t="s">
        <v>136</v>
      </c>
      <c r="C1479" s="1" t="s">
        <v>323</v>
      </c>
      <c r="D1479" s="1" t="s">
        <v>324</v>
      </c>
      <c r="E1479" s="1" t="s">
        <v>32</v>
      </c>
      <c r="F1479" s="1" t="s">
        <v>32</v>
      </c>
      <c r="G1479" s="1" t="s">
        <v>210</v>
      </c>
      <c r="H1479" s="1" t="s">
        <v>211</v>
      </c>
      <c r="I1479" s="1" t="s">
        <v>191</v>
      </c>
      <c r="J1479" s="1" t="s">
        <v>192</v>
      </c>
      <c r="K1479">
        <v>100</v>
      </c>
      <c r="L1479" s="1" t="s">
        <v>212</v>
      </c>
      <c r="M1479" s="1" t="s">
        <v>38</v>
      </c>
      <c r="N1479" t="s">
        <v>39</v>
      </c>
      <c r="O1479" t="s">
        <v>39</v>
      </c>
      <c r="P1479">
        <v>700</v>
      </c>
      <c r="Q1479">
        <v>0</v>
      </c>
      <c r="R1479">
        <v>0.86585071823204429</v>
      </c>
      <c r="S1479">
        <v>0</v>
      </c>
      <c r="T1479" s="1" t="s">
        <v>194</v>
      </c>
      <c r="U1479">
        <v>0</v>
      </c>
      <c r="V1479">
        <v>0</v>
      </c>
      <c r="W1479">
        <v>0.94374020672453762</v>
      </c>
      <c r="X1479">
        <v>0</v>
      </c>
      <c r="Y1479" t="b">
        <v>0</v>
      </c>
      <c r="Z1479" t="b">
        <v>0</v>
      </c>
      <c r="AA1479" s="1" t="s">
        <v>66</v>
      </c>
      <c r="AB1479" s="1" t="s">
        <v>66</v>
      </c>
      <c r="AC1479" s="1" t="s">
        <v>73</v>
      </c>
      <c r="AD1479" t="s">
        <v>66</v>
      </c>
    </row>
    <row r="1480" spans="1:30" x14ac:dyDescent="0.25">
      <c r="A1480">
        <v>22</v>
      </c>
      <c r="B1480" s="1" t="s">
        <v>136</v>
      </c>
      <c r="C1480" s="1" t="s">
        <v>325</v>
      </c>
      <c r="D1480" s="1" t="s">
        <v>183</v>
      </c>
      <c r="E1480" s="1" t="s">
        <v>32</v>
      </c>
      <c r="F1480" s="1" t="s">
        <v>32</v>
      </c>
      <c r="G1480" s="1" t="s">
        <v>210</v>
      </c>
      <c r="H1480" s="1" t="s">
        <v>211</v>
      </c>
      <c r="I1480" s="1" t="s">
        <v>191</v>
      </c>
      <c r="J1480" s="1" t="s">
        <v>192</v>
      </c>
      <c r="K1480">
        <v>100</v>
      </c>
      <c r="L1480" s="1" t="s">
        <v>212</v>
      </c>
      <c r="M1480" s="1" t="s">
        <v>38</v>
      </c>
      <c r="N1480" t="s">
        <v>39</v>
      </c>
      <c r="O1480" t="s">
        <v>39</v>
      </c>
      <c r="P1480">
        <v>200</v>
      </c>
      <c r="Q1480">
        <v>0</v>
      </c>
      <c r="R1480">
        <v>0.87870885122410547</v>
      </c>
      <c r="S1480">
        <v>0</v>
      </c>
      <c r="T1480" s="1" t="s">
        <v>194</v>
      </c>
      <c r="U1480">
        <v>0</v>
      </c>
      <c r="V1480">
        <v>0</v>
      </c>
      <c r="W1480">
        <v>0.93985531594804461</v>
      </c>
      <c r="X1480">
        <v>0</v>
      </c>
      <c r="Y1480" t="b">
        <v>0</v>
      </c>
      <c r="Z1480" t="b">
        <v>0</v>
      </c>
      <c r="AA1480" s="1" t="s">
        <v>66</v>
      </c>
      <c r="AB1480" s="1" t="s">
        <v>66</v>
      </c>
      <c r="AC1480" s="1" t="s">
        <v>73</v>
      </c>
      <c r="AD1480" t="s">
        <v>66</v>
      </c>
    </row>
    <row r="1481" spans="1:30" x14ac:dyDescent="0.25">
      <c r="A1481">
        <v>22</v>
      </c>
      <c r="B1481" s="1" t="s">
        <v>136</v>
      </c>
      <c r="C1481" s="1" t="s">
        <v>326</v>
      </c>
      <c r="D1481" s="1" t="s">
        <v>321</v>
      </c>
      <c r="E1481" s="1" t="s">
        <v>32</v>
      </c>
      <c r="F1481" s="1" t="s">
        <v>32</v>
      </c>
      <c r="G1481" s="1" t="s">
        <v>210</v>
      </c>
      <c r="H1481" s="1" t="s">
        <v>211</v>
      </c>
      <c r="I1481" s="1" t="s">
        <v>191</v>
      </c>
      <c r="J1481" s="1" t="s">
        <v>192</v>
      </c>
      <c r="K1481">
        <v>100</v>
      </c>
      <c r="L1481" s="1" t="s">
        <v>212</v>
      </c>
      <c r="M1481" s="1" t="s">
        <v>38</v>
      </c>
      <c r="N1481" t="s">
        <v>39</v>
      </c>
      <c r="O1481" t="s">
        <v>39</v>
      </c>
      <c r="P1481">
        <v>200</v>
      </c>
      <c r="Q1481">
        <v>0</v>
      </c>
      <c r="R1481">
        <v>0.95185731343283586</v>
      </c>
      <c r="S1481">
        <v>0</v>
      </c>
      <c r="T1481" s="1" t="s">
        <v>194</v>
      </c>
      <c r="U1481">
        <v>0</v>
      </c>
      <c r="V1481">
        <v>0</v>
      </c>
      <c r="W1481">
        <v>0.93882596629738957</v>
      </c>
      <c r="X1481">
        <v>0</v>
      </c>
      <c r="Y1481" t="b">
        <v>0</v>
      </c>
      <c r="Z1481" t="b">
        <v>0</v>
      </c>
      <c r="AA1481" s="1" t="s">
        <v>66</v>
      </c>
      <c r="AB1481" s="1" t="s">
        <v>66</v>
      </c>
      <c r="AC1481" s="1" t="s">
        <v>73</v>
      </c>
      <c r="AD1481" t="s">
        <v>66</v>
      </c>
    </row>
    <row r="1482" spans="1:30" x14ac:dyDescent="0.25">
      <c r="A1482">
        <v>22</v>
      </c>
      <c r="B1482" s="1" t="s">
        <v>136</v>
      </c>
      <c r="C1482" s="1" t="s">
        <v>137</v>
      </c>
      <c r="D1482" s="1" t="s">
        <v>105</v>
      </c>
      <c r="E1482" s="1" t="s">
        <v>32</v>
      </c>
      <c r="F1482" s="1" t="s">
        <v>32</v>
      </c>
      <c r="G1482" s="1" t="s">
        <v>210</v>
      </c>
      <c r="H1482" s="1" t="s">
        <v>211</v>
      </c>
      <c r="I1482" s="1" t="s">
        <v>191</v>
      </c>
      <c r="J1482" s="1" t="s">
        <v>192</v>
      </c>
      <c r="K1482">
        <v>100</v>
      </c>
      <c r="L1482" s="1" t="s">
        <v>212</v>
      </c>
      <c r="M1482" s="1" t="s">
        <v>38</v>
      </c>
      <c r="N1482" t="s">
        <v>39</v>
      </c>
      <c r="O1482" t="s">
        <v>39</v>
      </c>
      <c r="P1482">
        <v>3200</v>
      </c>
      <c r="Q1482">
        <v>0</v>
      </c>
      <c r="R1482">
        <v>0.85124977011494252</v>
      </c>
      <c r="S1482">
        <v>0</v>
      </c>
      <c r="T1482" s="1" t="s">
        <v>194</v>
      </c>
      <c r="U1482">
        <v>0</v>
      </c>
      <c r="V1482">
        <v>0</v>
      </c>
      <c r="W1482">
        <v>0.94598243758658718</v>
      </c>
      <c r="X1482">
        <v>0</v>
      </c>
      <c r="Y1482" t="b">
        <v>0</v>
      </c>
      <c r="Z1482" t="b">
        <v>0</v>
      </c>
      <c r="AA1482" s="1" t="s">
        <v>66</v>
      </c>
      <c r="AB1482" s="1" t="s">
        <v>66</v>
      </c>
      <c r="AC1482" s="1" t="s">
        <v>73</v>
      </c>
      <c r="AD1482" t="s">
        <v>66</v>
      </c>
    </row>
    <row r="1483" spans="1:30" x14ac:dyDescent="0.25">
      <c r="A1483">
        <v>23</v>
      </c>
      <c r="B1483" s="1" t="s">
        <v>178</v>
      </c>
      <c r="C1483" s="1" t="s">
        <v>327</v>
      </c>
      <c r="D1483" s="1" t="s">
        <v>44</v>
      </c>
      <c r="E1483" s="1" t="s">
        <v>32</v>
      </c>
      <c r="F1483" s="1" t="s">
        <v>32</v>
      </c>
      <c r="G1483" s="1" t="s">
        <v>210</v>
      </c>
      <c r="H1483" s="1" t="s">
        <v>211</v>
      </c>
      <c r="I1483" s="1" t="s">
        <v>191</v>
      </c>
      <c r="J1483" s="1" t="s">
        <v>192</v>
      </c>
      <c r="K1483">
        <v>100</v>
      </c>
      <c r="L1483" s="1" t="s">
        <v>212</v>
      </c>
      <c r="M1483" s="1" t="s">
        <v>38</v>
      </c>
      <c r="N1483" t="s">
        <v>39</v>
      </c>
      <c r="O1483" t="s">
        <v>39</v>
      </c>
      <c r="P1483">
        <v>1800</v>
      </c>
      <c r="Q1483">
        <v>0</v>
      </c>
      <c r="R1483">
        <v>0.8545407604251839</v>
      </c>
      <c r="S1483">
        <v>0</v>
      </c>
      <c r="T1483" s="1" t="s">
        <v>194</v>
      </c>
      <c r="U1483">
        <v>0</v>
      </c>
      <c r="V1483">
        <v>0</v>
      </c>
      <c r="W1483">
        <v>0.94599011548569867</v>
      </c>
      <c r="X1483">
        <v>0</v>
      </c>
      <c r="Y1483" t="b">
        <v>0</v>
      </c>
      <c r="Z1483" t="b">
        <v>0</v>
      </c>
      <c r="AA1483" s="1" t="s">
        <v>66</v>
      </c>
      <c r="AB1483" s="1" t="s">
        <v>66</v>
      </c>
      <c r="AC1483" s="1" t="s">
        <v>73</v>
      </c>
      <c r="AD1483" t="s">
        <v>66</v>
      </c>
    </row>
    <row r="1484" spans="1:30" x14ac:dyDescent="0.25">
      <c r="A1484">
        <v>23</v>
      </c>
      <c r="B1484" s="1" t="s">
        <v>178</v>
      </c>
      <c r="C1484" s="1" t="s">
        <v>328</v>
      </c>
      <c r="D1484" s="1" t="s">
        <v>329</v>
      </c>
      <c r="E1484" s="1" t="s">
        <v>32</v>
      </c>
      <c r="F1484" s="1" t="s">
        <v>32</v>
      </c>
      <c r="G1484" s="1" t="s">
        <v>210</v>
      </c>
      <c r="H1484" s="1" t="s">
        <v>211</v>
      </c>
      <c r="I1484" s="1" t="s">
        <v>191</v>
      </c>
      <c r="J1484" s="1" t="s">
        <v>192</v>
      </c>
      <c r="K1484">
        <v>100</v>
      </c>
      <c r="L1484" s="1" t="s">
        <v>212</v>
      </c>
      <c r="M1484" s="1" t="s">
        <v>38</v>
      </c>
      <c r="N1484" t="s">
        <v>39</v>
      </c>
      <c r="O1484" t="s">
        <v>39</v>
      </c>
      <c r="P1484">
        <v>1200</v>
      </c>
      <c r="Q1484">
        <v>0</v>
      </c>
      <c r="R1484">
        <v>0.85614123456790125</v>
      </c>
      <c r="S1484">
        <v>0</v>
      </c>
      <c r="T1484" s="1" t="s">
        <v>194</v>
      </c>
      <c r="U1484">
        <v>0</v>
      </c>
      <c r="V1484">
        <v>0</v>
      </c>
      <c r="W1484">
        <v>0.94512710026855129</v>
      </c>
      <c r="X1484">
        <v>0</v>
      </c>
      <c r="Y1484" t="b">
        <v>0</v>
      </c>
      <c r="Z1484" t="b">
        <v>0</v>
      </c>
      <c r="AA1484" s="1" t="s">
        <v>66</v>
      </c>
      <c r="AB1484" s="1" t="s">
        <v>66</v>
      </c>
      <c r="AC1484" s="1" t="s">
        <v>73</v>
      </c>
      <c r="AD1484" t="s">
        <v>66</v>
      </c>
    </row>
    <row r="1485" spans="1:30" x14ac:dyDescent="0.25">
      <c r="A1485">
        <v>23</v>
      </c>
      <c r="B1485" s="1" t="s">
        <v>178</v>
      </c>
      <c r="C1485" s="1" t="s">
        <v>330</v>
      </c>
      <c r="D1485" s="1" t="s">
        <v>105</v>
      </c>
      <c r="E1485" s="1" t="s">
        <v>32</v>
      </c>
      <c r="F1485" s="1" t="s">
        <v>32</v>
      </c>
      <c r="G1485" s="1" t="s">
        <v>210</v>
      </c>
      <c r="H1485" s="1" t="s">
        <v>211</v>
      </c>
      <c r="I1485" s="1" t="s">
        <v>191</v>
      </c>
      <c r="J1485" s="1" t="s">
        <v>192</v>
      </c>
      <c r="K1485">
        <v>100</v>
      </c>
      <c r="L1485" s="1" t="s">
        <v>212</v>
      </c>
      <c r="M1485" s="1" t="s">
        <v>38</v>
      </c>
      <c r="N1485" t="s">
        <v>39</v>
      </c>
      <c r="O1485" t="s">
        <v>39</v>
      </c>
      <c r="P1485">
        <v>2800</v>
      </c>
      <c r="Q1485">
        <v>0</v>
      </c>
      <c r="R1485">
        <v>0.85517256346179138</v>
      </c>
      <c r="S1485">
        <v>0</v>
      </c>
      <c r="T1485" s="1" t="s">
        <v>194</v>
      </c>
      <c r="U1485">
        <v>0</v>
      </c>
      <c r="V1485">
        <v>0</v>
      </c>
      <c r="W1485">
        <v>0.94540895322943974</v>
      </c>
      <c r="X1485">
        <v>0</v>
      </c>
      <c r="Y1485" t="b">
        <v>0</v>
      </c>
      <c r="Z1485" t="b">
        <v>0</v>
      </c>
      <c r="AA1485" s="1" t="s">
        <v>66</v>
      </c>
      <c r="AB1485" s="1" t="s">
        <v>66</v>
      </c>
      <c r="AC1485" s="1" t="s">
        <v>73</v>
      </c>
      <c r="AD1485" t="s">
        <v>66</v>
      </c>
    </row>
    <row r="1486" spans="1:30" x14ac:dyDescent="0.25">
      <c r="A1486">
        <v>24</v>
      </c>
      <c r="B1486" s="1" t="s">
        <v>156</v>
      </c>
      <c r="C1486" s="1" t="s">
        <v>157</v>
      </c>
      <c r="D1486" s="1" t="s">
        <v>44</v>
      </c>
      <c r="E1486" s="1" t="s">
        <v>32</v>
      </c>
      <c r="F1486" s="1" t="s">
        <v>32</v>
      </c>
      <c r="G1486" s="1" t="s">
        <v>210</v>
      </c>
      <c r="H1486" s="1" t="s">
        <v>211</v>
      </c>
      <c r="I1486" s="1" t="s">
        <v>191</v>
      </c>
      <c r="J1486" s="1" t="s">
        <v>192</v>
      </c>
      <c r="K1486">
        <v>100</v>
      </c>
      <c r="L1486" s="1" t="s">
        <v>212</v>
      </c>
      <c r="M1486" s="1" t="s">
        <v>38</v>
      </c>
      <c r="N1486" t="s">
        <v>39</v>
      </c>
      <c r="O1486" t="s">
        <v>39</v>
      </c>
      <c r="P1486">
        <v>500</v>
      </c>
      <c r="Q1486">
        <v>0</v>
      </c>
      <c r="R1486">
        <v>0.66665610169491529</v>
      </c>
      <c r="S1486">
        <v>0</v>
      </c>
      <c r="T1486" s="1" t="s">
        <v>194</v>
      </c>
      <c r="U1486">
        <v>0</v>
      </c>
      <c r="V1486">
        <v>0</v>
      </c>
      <c r="W1486">
        <v>0.93898266405959929</v>
      </c>
      <c r="X1486">
        <v>0</v>
      </c>
      <c r="Y1486" t="b">
        <v>0</v>
      </c>
      <c r="Z1486" t="b">
        <v>0</v>
      </c>
      <c r="AA1486" s="1" t="s">
        <v>66</v>
      </c>
      <c r="AB1486" s="1" t="s">
        <v>66</v>
      </c>
      <c r="AC1486" s="1" t="s">
        <v>73</v>
      </c>
      <c r="AD1486" t="s">
        <v>66</v>
      </c>
    </row>
    <row r="1487" spans="1:30" x14ac:dyDescent="0.25">
      <c r="A1487">
        <v>24</v>
      </c>
      <c r="B1487" s="1" t="s">
        <v>156</v>
      </c>
      <c r="C1487" s="1" t="s">
        <v>331</v>
      </c>
      <c r="D1487" s="1" t="s">
        <v>332</v>
      </c>
      <c r="E1487" s="1" t="s">
        <v>32</v>
      </c>
      <c r="F1487" s="1" t="s">
        <v>32</v>
      </c>
      <c r="G1487" s="1" t="s">
        <v>210</v>
      </c>
      <c r="H1487" s="1" t="s">
        <v>211</v>
      </c>
      <c r="I1487" s="1" t="s">
        <v>191</v>
      </c>
      <c r="J1487" s="1" t="s">
        <v>192</v>
      </c>
      <c r="K1487">
        <v>100</v>
      </c>
      <c r="L1487" s="1" t="s">
        <v>212</v>
      </c>
      <c r="M1487" s="1" t="s">
        <v>38</v>
      </c>
      <c r="N1487" t="s">
        <v>39</v>
      </c>
      <c r="O1487" t="s">
        <v>39</v>
      </c>
      <c r="P1487">
        <v>800</v>
      </c>
      <c r="Q1487">
        <v>0</v>
      </c>
      <c r="R1487">
        <v>0.66273961165048534</v>
      </c>
      <c r="S1487">
        <v>0</v>
      </c>
      <c r="T1487" s="1" t="s">
        <v>194</v>
      </c>
      <c r="U1487">
        <v>0</v>
      </c>
      <c r="V1487">
        <v>0</v>
      </c>
      <c r="W1487">
        <v>0.93869049196968068</v>
      </c>
      <c r="X1487">
        <v>0</v>
      </c>
      <c r="Y1487" t="b">
        <v>0</v>
      </c>
      <c r="Z1487" t="b">
        <v>0</v>
      </c>
      <c r="AA1487" s="1" t="s">
        <v>66</v>
      </c>
      <c r="AB1487" s="1" t="s">
        <v>66</v>
      </c>
      <c r="AC1487" s="1" t="s">
        <v>73</v>
      </c>
      <c r="AD1487" t="s">
        <v>66</v>
      </c>
    </row>
    <row r="1488" spans="1:30" x14ac:dyDescent="0.25">
      <c r="A1488">
        <v>24</v>
      </c>
      <c r="B1488" s="1" t="s">
        <v>156</v>
      </c>
      <c r="C1488" s="1" t="s">
        <v>333</v>
      </c>
      <c r="D1488" s="1" t="s">
        <v>105</v>
      </c>
      <c r="E1488" s="1" t="s">
        <v>32</v>
      </c>
      <c r="F1488" s="1" t="s">
        <v>32</v>
      </c>
      <c r="G1488" s="1" t="s">
        <v>210</v>
      </c>
      <c r="H1488" s="1" t="s">
        <v>211</v>
      </c>
      <c r="I1488" s="1" t="s">
        <v>191</v>
      </c>
      <c r="J1488" s="1" t="s">
        <v>192</v>
      </c>
      <c r="K1488">
        <v>100</v>
      </c>
      <c r="L1488" s="1" t="s">
        <v>212</v>
      </c>
      <c r="M1488" s="1" t="s">
        <v>38</v>
      </c>
      <c r="N1488" t="s">
        <v>39</v>
      </c>
      <c r="O1488" t="s">
        <v>39</v>
      </c>
      <c r="P1488">
        <v>3300</v>
      </c>
      <c r="Q1488">
        <v>0</v>
      </c>
      <c r="R1488">
        <v>0.66022781021484034</v>
      </c>
      <c r="S1488">
        <v>0</v>
      </c>
      <c r="T1488" s="1" t="s">
        <v>194</v>
      </c>
      <c r="U1488">
        <v>0</v>
      </c>
      <c r="V1488">
        <v>0</v>
      </c>
      <c r="W1488">
        <v>0.9392244191858703</v>
      </c>
      <c r="X1488">
        <v>0</v>
      </c>
      <c r="Y1488" t="b">
        <v>0</v>
      </c>
      <c r="Z1488" t="b">
        <v>0</v>
      </c>
      <c r="AA1488" s="1" t="s">
        <v>66</v>
      </c>
      <c r="AB1488" s="1" t="s">
        <v>66</v>
      </c>
      <c r="AC1488" s="1" t="s">
        <v>73</v>
      </c>
      <c r="AD1488" t="s">
        <v>66</v>
      </c>
    </row>
    <row r="1489" spans="1:30" x14ac:dyDescent="0.25">
      <c r="A1489">
        <v>25</v>
      </c>
      <c r="B1489" s="1" t="s">
        <v>138</v>
      </c>
      <c r="C1489" s="1" t="s">
        <v>139</v>
      </c>
      <c r="D1489" s="1" t="s">
        <v>44</v>
      </c>
      <c r="E1489" s="1" t="s">
        <v>32</v>
      </c>
      <c r="F1489" s="1" t="s">
        <v>32</v>
      </c>
      <c r="G1489" s="1" t="s">
        <v>210</v>
      </c>
      <c r="H1489" s="1" t="s">
        <v>211</v>
      </c>
      <c r="I1489" s="1" t="s">
        <v>191</v>
      </c>
      <c r="J1489" s="1" t="s">
        <v>192</v>
      </c>
      <c r="K1489">
        <v>100</v>
      </c>
      <c r="L1489" s="1" t="s">
        <v>212</v>
      </c>
      <c r="M1489" s="1" t="s">
        <v>38</v>
      </c>
      <c r="N1489" t="s">
        <v>39</v>
      </c>
      <c r="O1489" t="s">
        <v>39</v>
      </c>
      <c r="P1489">
        <v>300</v>
      </c>
      <c r="Q1489">
        <v>0</v>
      </c>
      <c r="R1489">
        <v>0.90745813953488363</v>
      </c>
      <c r="S1489">
        <v>0</v>
      </c>
      <c r="T1489" s="1" t="s">
        <v>194</v>
      </c>
      <c r="U1489">
        <v>0</v>
      </c>
      <c r="V1489">
        <v>0</v>
      </c>
      <c r="W1489">
        <v>0.9390397789826227</v>
      </c>
      <c r="X1489">
        <v>0</v>
      </c>
      <c r="Y1489" t="b">
        <v>0</v>
      </c>
      <c r="Z1489" t="b">
        <v>0</v>
      </c>
      <c r="AA1489" s="1" t="s">
        <v>66</v>
      </c>
      <c r="AB1489" s="1" t="s">
        <v>66</v>
      </c>
      <c r="AC1489" s="1" t="s">
        <v>73</v>
      </c>
      <c r="AD1489" t="s">
        <v>66</v>
      </c>
    </row>
    <row r="1490" spans="1:30" x14ac:dyDescent="0.25">
      <c r="A1490">
        <v>25</v>
      </c>
      <c r="B1490" s="1" t="s">
        <v>138</v>
      </c>
      <c r="C1490" s="1" t="s">
        <v>334</v>
      </c>
      <c r="D1490" s="1" t="s">
        <v>335</v>
      </c>
      <c r="E1490" s="1" t="s">
        <v>32</v>
      </c>
      <c r="F1490" s="1" t="s">
        <v>32</v>
      </c>
      <c r="G1490" s="1" t="s">
        <v>210</v>
      </c>
      <c r="H1490" s="1" t="s">
        <v>211</v>
      </c>
      <c r="I1490" s="1" t="s">
        <v>191</v>
      </c>
      <c r="J1490" s="1" t="s">
        <v>192</v>
      </c>
      <c r="K1490">
        <v>100</v>
      </c>
      <c r="L1490" s="1" t="s">
        <v>212</v>
      </c>
      <c r="M1490" s="1" t="s">
        <v>38</v>
      </c>
      <c r="N1490" t="s">
        <v>39</v>
      </c>
      <c r="O1490" t="s">
        <v>39</v>
      </c>
      <c r="P1490">
        <v>300</v>
      </c>
      <c r="Q1490">
        <v>0</v>
      </c>
      <c r="R1490">
        <v>0.89050482315112545</v>
      </c>
      <c r="S1490">
        <v>0</v>
      </c>
      <c r="T1490" s="1" t="s">
        <v>194</v>
      </c>
      <c r="U1490">
        <v>0</v>
      </c>
      <c r="V1490">
        <v>0</v>
      </c>
      <c r="W1490">
        <v>0.94047082475121058</v>
      </c>
      <c r="X1490">
        <v>0</v>
      </c>
      <c r="Y1490" t="b">
        <v>0</v>
      </c>
      <c r="Z1490" t="b">
        <v>0</v>
      </c>
      <c r="AA1490" s="1" t="s">
        <v>66</v>
      </c>
      <c r="AB1490" s="1" t="s">
        <v>66</v>
      </c>
      <c r="AC1490" s="1" t="s">
        <v>73</v>
      </c>
      <c r="AD1490" t="s">
        <v>66</v>
      </c>
    </row>
    <row r="1491" spans="1:30" x14ac:dyDescent="0.25">
      <c r="A1491">
        <v>25</v>
      </c>
      <c r="B1491" s="1" t="s">
        <v>138</v>
      </c>
      <c r="C1491" s="1" t="s">
        <v>336</v>
      </c>
      <c r="D1491" s="1" t="s">
        <v>101</v>
      </c>
      <c r="E1491" s="1" t="s">
        <v>32</v>
      </c>
      <c r="F1491" s="1" t="s">
        <v>32</v>
      </c>
      <c r="G1491" s="1" t="s">
        <v>210</v>
      </c>
      <c r="H1491" s="1" t="s">
        <v>211</v>
      </c>
      <c r="I1491" s="1" t="s">
        <v>191</v>
      </c>
      <c r="J1491" s="1" t="s">
        <v>192</v>
      </c>
      <c r="K1491">
        <v>100</v>
      </c>
      <c r="L1491" s="1" t="s">
        <v>212</v>
      </c>
      <c r="M1491" s="1" t="s">
        <v>38</v>
      </c>
      <c r="N1491" t="s">
        <v>39</v>
      </c>
      <c r="O1491" t="s">
        <v>39</v>
      </c>
      <c r="P1491">
        <v>3400</v>
      </c>
      <c r="Q1491">
        <v>0</v>
      </c>
      <c r="R1491">
        <v>0.85344627537026885</v>
      </c>
      <c r="S1491">
        <v>0</v>
      </c>
      <c r="T1491" s="1" t="s">
        <v>194</v>
      </c>
      <c r="U1491">
        <v>0</v>
      </c>
      <c r="V1491">
        <v>0</v>
      </c>
      <c r="W1491">
        <v>0.94554332103393723</v>
      </c>
      <c r="X1491">
        <v>0</v>
      </c>
      <c r="Y1491" t="b">
        <v>0</v>
      </c>
      <c r="Z1491" t="b">
        <v>0</v>
      </c>
      <c r="AA1491" s="1" t="s">
        <v>66</v>
      </c>
      <c r="AB1491" s="1" t="s">
        <v>66</v>
      </c>
      <c r="AC1491" s="1" t="s">
        <v>73</v>
      </c>
      <c r="AD1491" t="s">
        <v>66</v>
      </c>
    </row>
    <row r="1492" spans="1:30" x14ac:dyDescent="0.25">
      <c r="A1492">
        <v>26</v>
      </c>
      <c r="B1492" s="1" t="s">
        <v>99</v>
      </c>
      <c r="C1492" s="1" t="s">
        <v>337</v>
      </c>
      <c r="D1492" s="1" t="s">
        <v>242</v>
      </c>
      <c r="E1492" s="1" t="s">
        <v>32</v>
      </c>
      <c r="F1492" s="1" t="s">
        <v>32</v>
      </c>
      <c r="G1492" s="1" t="s">
        <v>210</v>
      </c>
      <c r="H1492" s="1" t="s">
        <v>211</v>
      </c>
      <c r="I1492" s="1" t="s">
        <v>191</v>
      </c>
      <c r="J1492" s="1" t="s">
        <v>192</v>
      </c>
      <c r="K1492">
        <v>100</v>
      </c>
      <c r="L1492" s="1" t="s">
        <v>212</v>
      </c>
      <c r="M1492" s="1" t="s">
        <v>38</v>
      </c>
      <c r="N1492" t="s">
        <v>39</v>
      </c>
      <c r="O1492" t="s">
        <v>39</v>
      </c>
      <c r="P1492">
        <v>800</v>
      </c>
      <c r="Q1492">
        <v>0</v>
      </c>
      <c r="R1492">
        <v>1.1022362799263352</v>
      </c>
      <c r="S1492">
        <v>0</v>
      </c>
      <c r="T1492" s="1" t="s">
        <v>194</v>
      </c>
      <c r="U1492">
        <v>0</v>
      </c>
      <c r="V1492">
        <v>0</v>
      </c>
      <c r="W1492">
        <v>0.95181838720723866</v>
      </c>
      <c r="X1492">
        <v>0</v>
      </c>
      <c r="Y1492" t="b">
        <v>0</v>
      </c>
      <c r="Z1492" t="b">
        <v>0</v>
      </c>
      <c r="AA1492" s="1" t="s">
        <v>66</v>
      </c>
      <c r="AB1492" s="1" t="s">
        <v>66</v>
      </c>
      <c r="AC1492" s="1" t="s">
        <v>73</v>
      </c>
      <c r="AD1492" t="s">
        <v>66</v>
      </c>
    </row>
    <row r="1493" spans="1:30" x14ac:dyDescent="0.25">
      <c r="A1493">
        <v>26</v>
      </c>
      <c r="B1493" s="1" t="s">
        <v>99</v>
      </c>
      <c r="C1493" s="1" t="s">
        <v>338</v>
      </c>
      <c r="D1493" s="1" t="s">
        <v>339</v>
      </c>
      <c r="E1493" s="1" t="s">
        <v>32</v>
      </c>
      <c r="F1493" s="1" t="s">
        <v>32</v>
      </c>
      <c r="G1493" s="1" t="s">
        <v>210</v>
      </c>
      <c r="H1493" s="1" t="s">
        <v>211</v>
      </c>
      <c r="I1493" s="1" t="s">
        <v>191</v>
      </c>
      <c r="J1493" s="1" t="s">
        <v>192</v>
      </c>
      <c r="K1493">
        <v>100</v>
      </c>
      <c r="L1493" s="1" t="s">
        <v>212</v>
      </c>
      <c r="M1493" s="1" t="s">
        <v>38</v>
      </c>
      <c r="N1493" t="s">
        <v>39</v>
      </c>
      <c r="O1493" t="s">
        <v>39</v>
      </c>
      <c r="P1493">
        <v>200</v>
      </c>
      <c r="Q1493">
        <v>0</v>
      </c>
      <c r="R1493">
        <v>1.1367501006036216</v>
      </c>
      <c r="S1493">
        <v>0</v>
      </c>
      <c r="T1493" s="1" t="s">
        <v>194</v>
      </c>
      <c r="U1493">
        <v>0</v>
      </c>
      <c r="V1493">
        <v>0</v>
      </c>
      <c r="W1493">
        <v>0.95291746016440471</v>
      </c>
      <c r="X1493">
        <v>0</v>
      </c>
      <c r="Y1493" t="b">
        <v>0</v>
      </c>
      <c r="Z1493" t="b">
        <v>0</v>
      </c>
      <c r="AA1493" s="1" t="s">
        <v>66</v>
      </c>
      <c r="AB1493" s="1" t="s">
        <v>66</v>
      </c>
      <c r="AC1493" s="1" t="s">
        <v>73</v>
      </c>
      <c r="AD1493" t="s">
        <v>66</v>
      </c>
    </row>
    <row r="1494" spans="1:30" x14ac:dyDescent="0.25">
      <c r="A1494">
        <v>26</v>
      </c>
      <c r="B1494" s="1" t="s">
        <v>99</v>
      </c>
      <c r="C1494" s="1" t="s">
        <v>340</v>
      </c>
      <c r="D1494" s="1" t="s">
        <v>303</v>
      </c>
      <c r="E1494" s="1" t="s">
        <v>32</v>
      </c>
      <c r="F1494" s="1" t="s">
        <v>32</v>
      </c>
      <c r="G1494" s="1" t="s">
        <v>210</v>
      </c>
      <c r="H1494" s="1" t="s">
        <v>211</v>
      </c>
      <c r="I1494" s="1" t="s">
        <v>191</v>
      </c>
      <c r="J1494" s="1" t="s">
        <v>192</v>
      </c>
      <c r="K1494">
        <v>100</v>
      </c>
      <c r="L1494" s="1" t="s">
        <v>212</v>
      </c>
      <c r="M1494" s="1" t="s">
        <v>38</v>
      </c>
      <c r="N1494" t="s">
        <v>39</v>
      </c>
      <c r="O1494" t="s">
        <v>39</v>
      </c>
      <c r="P1494">
        <v>500</v>
      </c>
      <c r="Q1494">
        <v>0</v>
      </c>
      <c r="R1494">
        <v>1.1063543076923077</v>
      </c>
      <c r="S1494">
        <v>0</v>
      </c>
      <c r="T1494" s="1" t="s">
        <v>194</v>
      </c>
      <c r="U1494">
        <v>0</v>
      </c>
      <c r="V1494">
        <v>0</v>
      </c>
      <c r="W1494">
        <v>0.95252460631394986</v>
      </c>
      <c r="X1494">
        <v>0</v>
      </c>
      <c r="Y1494" t="b">
        <v>0</v>
      </c>
      <c r="Z1494" t="b">
        <v>0</v>
      </c>
      <c r="AA1494" s="1" t="s">
        <v>66</v>
      </c>
      <c r="AB1494" s="1" t="s">
        <v>66</v>
      </c>
      <c r="AC1494" s="1" t="s">
        <v>73</v>
      </c>
      <c r="AD1494" t="s">
        <v>66</v>
      </c>
    </row>
    <row r="1495" spans="1:30" x14ac:dyDescent="0.25">
      <c r="A1495">
        <v>26</v>
      </c>
      <c r="B1495" s="1" t="s">
        <v>99</v>
      </c>
      <c r="C1495" s="1" t="s">
        <v>100</v>
      </c>
      <c r="D1495" s="1" t="s">
        <v>101</v>
      </c>
      <c r="E1495" s="1" t="s">
        <v>32</v>
      </c>
      <c r="F1495" s="1" t="s">
        <v>32</v>
      </c>
      <c r="G1495" s="1" t="s">
        <v>210</v>
      </c>
      <c r="H1495" s="1" t="s">
        <v>211</v>
      </c>
      <c r="I1495" s="1" t="s">
        <v>191</v>
      </c>
      <c r="J1495" s="1" t="s">
        <v>192</v>
      </c>
      <c r="K1495">
        <v>100</v>
      </c>
      <c r="L1495" s="1" t="s">
        <v>212</v>
      </c>
      <c r="M1495" s="1" t="s">
        <v>38</v>
      </c>
      <c r="N1495" t="s">
        <v>39</v>
      </c>
      <c r="O1495" t="s">
        <v>39</v>
      </c>
      <c r="P1495">
        <v>1600</v>
      </c>
      <c r="Q1495">
        <v>0</v>
      </c>
      <c r="R1495">
        <v>1.0929896606695513</v>
      </c>
      <c r="S1495">
        <v>0</v>
      </c>
      <c r="T1495" s="1" t="s">
        <v>194</v>
      </c>
      <c r="U1495">
        <v>0</v>
      </c>
      <c r="V1495">
        <v>0</v>
      </c>
      <c r="W1495">
        <v>0.95212352617715845</v>
      </c>
      <c r="X1495">
        <v>0</v>
      </c>
      <c r="Y1495" t="b">
        <v>0</v>
      </c>
      <c r="Z1495" t="b">
        <v>0</v>
      </c>
      <c r="AA1495" s="1" t="s">
        <v>66</v>
      </c>
      <c r="AB1495" s="1" t="s">
        <v>66</v>
      </c>
      <c r="AC1495" s="1" t="s">
        <v>73</v>
      </c>
      <c r="AD1495" t="s">
        <v>66</v>
      </c>
    </row>
    <row r="1496" spans="1:30" x14ac:dyDescent="0.25">
      <c r="A1496">
        <v>27</v>
      </c>
      <c r="B1496" s="1" t="s">
        <v>341</v>
      </c>
      <c r="C1496" s="1" t="s">
        <v>342</v>
      </c>
      <c r="D1496" s="1" t="s">
        <v>303</v>
      </c>
      <c r="E1496" s="1" t="s">
        <v>32</v>
      </c>
      <c r="F1496" s="1" t="s">
        <v>32</v>
      </c>
      <c r="G1496" s="1" t="s">
        <v>210</v>
      </c>
      <c r="H1496" s="1" t="s">
        <v>211</v>
      </c>
      <c r="I1496" s="1" t="s">
        <v>191</v>
      </c>
      <c r="J1496" s="1" t="s">
        <v>192</v>
      </c>
      <c r="K1496">
        <v>100</v>
      </c>
      <c r="L1496" s="1" t="s">
        <v>212</v>
      </c>
      <c r="M1496" s="1" t="s">
        <v>38</v>
      </c>
      <c r="N1496" t="s">
        <v>39</v>
      </c>
      <c r="O1496" t="s">
        <v>39</v>
      </c>
      <c r="P1496">
        <v>500</v>
      </c>
      <c r="Q1496">
        <v>0</v>
      </c>
      <c r="R1496">
        <v>1.1063692307692308</v>
      </c>
      <c r="S1496">
        <v>0</v>
      </c>
      <c r="T1496" s="1" t="s">
        <v>194</v>
      </c>
      <c r="U1496">
        <v>0</v>
      </c>
      <c r="V1496">
        <v>0</v>
      </c>
      <c r="W1496">
        <v>0.95252494266473842</v>
      </c>
      <c r="X1496">
        <v>0</v>
      </c>
      <c r="Y1496" t="b">
        <v>1</v>
      </c>
      <c r="Z1496" t="b">
        <v>0</v>
      </c>
      <c r="AA1496" s="1" t="s">
        <v>66</v>
      </c>
      <c r="AB1496" s="1" t="s">
        <v>66</v>
      </c>
      <c r="AC1496" s="1" t="s">
        <v>73</v>
      </c>
      <c r="AD1496" t="s">
        <v>66</v>
      </c>
    </row>
    <row r="1497" spans="1:30" x14ac:dyDescent="0.25">
      <c r="A1497">
        <v>27</v>
      </c>
      <c r="B1497" s="1" t="s">
        <v>341</v>
      </c>
      <c r="C1497" s="1" t="s">
        <v>343</v>
      </c>
      <c r="D1497" s="1" t="s">
        <v>105</v>
      </c>
      <c r="E1497" s="1" t="s">
        <v>32</v>
      </c>
      <c r="F1497" s="1" t="s">
        <v>32</v>
      </c>
      <c r="G1497" s="1" t="s">
        <v>210</v>
      </c>
      <c r="H1497" s="1" t="s">
        <v>211</v>
      </c>
      <c r="I1497" s="1" t="s">
        <v>191</v>
      </c>
      <c r="J1497" s="1" t="s">
        <v>192</v>
      </c>
      <c r="K1497">
        <v>100</v>
      </c>
      <c r="L1497" s="1" t="s">
        <v>212</v>
      </c>
      <c r="M1497" s="1" t="s">
        <v>38</v>
      </c>
      <c r="N1497" t="s">
        <v>39</v>
      </c>
      <c r="O1497" t="s">
        <v>39</v>
      </c>
      <c r="P1497">
        <v>600</v>
      </c>
      <c r="Q1497">
        <v>0</v>
      </c>
      <c r="R1497">
        <v>1.1110415536374847</v>
      </c>
      <c r="S1497">
        <v>0</v>
      </c>
      <c r="T1497" s="1" t="s">
        <v>194</v>
      </c>
      <c r="U1497">
        <v>0</v>
      </c>
      <c r="V1497">
        <v>0</v>
      </c>
      <c r="W1497">
        <v>0.95035205358800745</v>
      </c>
      <c r="X1497">
        <v>0</v>
      </c>
      <c r="Y1497" t="b">
        <v>1</v>
      </c>
      <c r="Z1497" t="b">
        <v>0</v>
      </c>
      <c r="AA1497" s="1" t="s">
        <v>66</v>
      </c>
      <c r="AB1497" s="1" t="s">
        <v>66</v>
      </c>
      <c r="AC1497" s="1" t="s">
        <v>73</v>
      </c>
      <c r="AD1497" t="s">
        <v>66</v>
      </c>
    </row>
    <row r="1498" spans="1:30" x14ac:dyDescent="0.25">
      <c r="A1498">
        <v>28</v>
      </c>
      <c r="B1498" s="1" t="s">
        <v>94</v>
      </c>
      <c r="C1498" s="1" t="s">
        <v>344</v>
      </c>
      <c r="D1498" s="1" t="s">
        <v>242</v>
      </c>
      <c r="E1498" s="1" t="s">
        <v>32</v>
      </c>
      <c r="F1498" s="1" t="s">
        <v>32</v>
      </c>
      <c r="G1498" s="1" t="s">
        <v>210</v>
      </c>
      <c r="H1498" s="1" t="s">
        <v>211</v>
      </c>
      <c r="I1498" s="1" t="s">
        <v>191</v>
      </c>
      <c r="J1498" s="1" t="s">
        <v>192</v>
      </c>
      <c r="K1498">
        <v>100</v>
      </c>
      <c r="L1498" s="1" t="s">
        <v>212</v>
      </c>
      <c r="M1498" s="1" t="s">
        <v>38</v>
      </c>
      <c r="N1498" t="s">
        <v>39</v>
      </c>
      <c r="O1498" t="s">
        <v>39</v>
      </c>
      <c r="P1498">
        <v>6000</v>
      </c>
      <c r="Q1498">
        <v>0</v>
      </c>
      <c r="R1498">
        <v>0.85211736322651388</v>
      </c>
      <c r="S1498">
        <v>0</v>
      </c>
      <c r="T1498" s="1" t="s">
        <v>194</v>
      </c>
      <c r="U1498">
        <v>0</v>
      </c>
      <c r="V1498">
        <v>0</v>
      </c>
      <c r="W1498">
        <v>0.94572485255448979</v>
      </c>
      <c r="X1498">
        <v>0</v>
      </c>
      <c r="Y1498" t="b">
        <v>0</v>
      </c>
      <c r="Z1498" t="b">
        <v>0</v>
      </c>
      <c r="AA1498" s="1" t="s">
        <v>66</v>
      </c>
      <c r="AB1498" s="1" t="s">
        <v>66</v>
      </c>
      <c r="AC1498" s="1" t="s">
        <v>73</v>
      </c>
      <c r="AD1498" t="s">
        <v>66</v>
      </c>
    </row>
    <row r="1499" spans="1:30" x14ac:dyDescent="0.25">
      <c r="A1499">
        <v>28</v>
      </c>
      <c r="B1499" s="1" t="s">
        <v>94</v>
      </c>
      <c r="C1499" s="1" t="s">
        <v>110</v>
      </c>
      <c r="D1499" s="1" t="s">
        <v>111</v>
      </c>
      <c r="E1499" s="1" t="s">
        <v>32</v>
      </c>
      <c r="F1499" s="1" t="s">
        <v>32</v>
      </c>
      <c r="G1499" s="1" t="s">
        <v>210</v>
      </c>
      <c r="H1499" s="1" t="s">
        <v>211</v>
      </c>
      <c r="I1499" s="1" t="s">
        <v>191</v>
      </c>
      <c r="J1499" s="1" t="s">
        <v>192</v>
      </c>
      <c r="K1499">
        <v>100</v>
      </c>
      <c r="L1499" s="1" t="s">
        <v>212</v>
      </c>
      <c r="M1499" s="1" t="s">
        <v>38</v>
      </c>
      <c r="N1499" t="s">
        <v>39</v>
      </c>
      <c r="O1499" t="s">
        <v>39</v>
      </c>
      <c r="P1499">
        <v>500</v>
      </c>
      <c r="Q1499">
        <v>0</v>
      </c>
      <c r="R1499">
        <v>0.866044766505636</v>
      </c>
      <c r="S1499">
        <v>0</v>
      </c>
      <c r="T1499" s="1" t="s">
        <v>194</v>
      </c>
      <c r="U1499">
        <v>0</v>
      </c>
      <c r="V1499">
        <v>0</v>
      </c>
      <c r="W1499">
        <v>0.94390815849793985</v>
      </c>
      <c r="X1499">
        <v>0</v>
      </c>
      <c r="Y1499" t="b">
        <v>0</v>
      </c>
      <c r="Z1499" t="b">
        <v>0</v>
      </c>
      <c r="AA1499" s="1" t="s">
        <v>66</v>
      </c>
      <c r="AB1499" s="1" t="s">
        <v>66</v>
      </c>
      <c r="AC1499" s="1" t="s">
        <v>73</v>
      </c>
      <c r="AD1499" t="s">
        <v>66</v>
      </c>
    </row>
    <row r="1500" spans="1:30" x14ac:dyDescent="0.25">
      <c r="A1500">
        <v>28</v>
      </c>
      <c r="B1500" s="1" t="s">
        <v>94</v>
      </c>
      <c r="C1500" s="1" t="s">
        <v>95</v>
      </c>
      <c r="D1500" s="1" t="s">
        <v>96</v>
      </c>
      <c r="E1500" s="1" t="s">
        <v>32</v>
      </c>
      <c r="F1500" s="1" t="s">
        <v>32</v>
      </c>
      <c r="G1500" s="1" t="s">
        <v>210</v>
      </c>
      <c r="H1500" s="1" t="s">
        <v>211</v>
      </c>
      <c r="I1500" s="1" t="s">
        <v>191</v>
      </c>
      <c r="J1500" s="1" t="s">
        <v>192</v>
      </c>
      <c r="K1500">
        <v>100</v>
      </c>
      <c r="L1500" s="1" t="s">
        <v>212</v>
      </c>
      <c r="M1500" s="1" t="s">
        <v>38</v>
      </c>
      <c r="N1500" t="s">
        <v>39</v>
      </c>
      <c r="O1500" t="s">
        <v>39</v>
      </c>
      <c r="P1500">
        <v>300</v>
      </c>
      <c r="Q1500">
        <v>0</v>
      </c>
      <c r="R1500">
        <v>0.89367966339410942</v>
      </c>
      <c r="S1500">
        <v>0</v>
      </c>
      <c r="T1500" s="1" t="s">
        <v>194</v>
      </c>
      <c r="U1500">
        <v>0</v>
      </c>
      <c r="V1500">
        <v>0</v>
      </c>
      <c r="W1500">
        <v>0.94074923773894348</v>
      </c>
      <c r="X1500">
        <v>0</v>
      </c>
      <c r="Y1500" t="b">
        <v>0</v>
      </c>
      <c r="Z1500" t="b">
        <v>0</v>
      </c>
      <c r="AA1500" s="1" t="s">
        <v>66</v>
      </c>
      <c r="AB1500" s="1" t="s">
        <v>66</v>
      </c>
      <c r="AC1500" s="1" t="s">
        <v>73</v>
      </c>
      <c r="AD1500" t="s">
        <v>66</v>
      </c>
    </row>
    <row r="1501" spans="1:30" x14ac:dyDescent="0.25">
      <c r="A1501">
        <v>28</v>
      </c>
      <c r="B1501" s="1" t="s">
        <v>94</v>
      </c>
      <c r="C1501" s="1" t="s">
        <v>345</v>
      </c>
      <c r="D1501" s="1" t="s">
        <v>329</v>
      </c>
      <c r="E1501" s="1" t="s">
        <v>32</v>
      </c>
      <c r="F1501" s="1" t="s">
        <v>32</v>
      </c>
      <c r="G1501" s="1" t="s">
        <v>210</v>
      </c>
      <c r="H1501" s="1" t="s">
        <v>211</v>
      </c>
      <c r="I1501" s="1" t="s">
        <v>191</v>
      </c>
      <c r="J1501" s="1" t="s">
        <v>192</v>
      </c>
      <c r="K1501">
        <v>100</v>
      </c>
      <c r="L1501" s="1" t="s">
        <v>212</v>
      </c>
      <c r="M1501" s="1" t="s">
        <v>38</v>
      </c>
      <c r="N1501" t="s">
        <v>39</v>
      </c>
      <c r="O1501" t="s">
        <v>39</v>
      </c>
      <c r="P1501">
        <v>200</v>
      </c>
      <c r="Q1501">
        <v>0</v>
      </c>
      <c r="R1501">
        <v>0.88554880000000002</v>
      </c>
      <c r="S1501">
        <v>0</v>
      </c>
      <c r="T1501" s="1" t="s">
        <v>194</v>
      </c>
      <c r="U1501">
        <v>0</v>
      </c>
      <c r="V1501">
        <v>0</v>
      </c>
      <c r="W1501">
        <v>0.94342937893377954</v>
      </c>
      <c r="X1501">
        <v>0</v>
      </c>
      <c r="Y1501" t="b">
        <v>0</v>
      </c>
      <c r="Z1501" t="b">
        <v>0</v>
      </c>
      <c r="AA1501" s="1" t="s">
        <v>66</v>
      </c>
      <c r="AB1501" s="1" t="s">
        <v>66</v>
      </c>
      <c r="AC1501" s="1" t="s">
        <v>73</v>
      </c>
      <c r="AD1501" t="s">
        <v>66</v>
      </c>
    </row>
    <row r="1502" spans="1:30" x14ac:dyDescent="0.25">
      <c r="A1502">
        <v>28</v>
      </c>
      <c r="B1502" s="1" t="s">
        <v>94</v>
      </c>
      <c r="C1502" s="1" t="s">
        <v>346</v>
      </c>
      <c r="D1502" s="1" t="s">
        <v>303</v>
      </c>
      <c r="E1502" s="1" t="s">
        <v>32</v>
      </c>
      <c r="F1502" s="1" t="s">
        <v>32</v>
      </c>
      <c r="G1502" s="1" t="s">
        <v>210</v>
      </c>
      <c r="H1502" s="1" t="s">
        <v>211</v>
      </c>
      <c r="I1502" s="1" t="s">
        <v>191</v>
      </c>
      <c r="J1502" s="1" t="s">
        <v>192</v>
      </c>
      <c r="K1502">
        <v>100</v>
      </c>
      <c r="L1502" s="1" t="s">
        <v>212</v>
      </c>
      <c r="M1502" s="1" t="s">
        <v>38</v>
      </c>
      <c r="N1502" t="s">
        <v>39</v>
      </c>
      <c r="O1502" t="s">
        <v>39</v>
      </c>
      <c r="P1502">
        <v>500</v>
      </c>
      <c r="Q1502">
        <v>0</v>
      </c>
      <c r="R1502">
        <v>0.86329230769230769</v>
      </c>
      <c r="S1502">
        <v>0</v>
      </c>
      <c r="T1502" s="1" t="s">
        <v>194</v>
      </c>
      <c r="U1502">
        <v>0</v>
      </c>
      <c r="V1502">
        <v>0</v>
      </c>
      <c r="W1502">
        <v>0.94633155539409153</v>
      </c>
      <c r="X1502">
        <v>0</v>
      </c>
      <c r="Y1502" t="b">
        <v>0</v>
      </c>
      <c r="Z1502" t="b">
        <v>0</v>
      </c>
      <c r="AA1502" s="1" t="s">
        <v>66</v>
      </c>
      <c r="AB1502" s="1" t="s">
        <v>66</v>
      </c>
      <c r="AC1502" s="1" t="s">
        <v>73</v>
      </c>
      <c r="AD1502" t="s">
        <v>66</v>
      </c>
    </row>
    <row r="1503" spans="1:30" x14ac:dyDescent="0.25">
      <c r="A1503">
        <v>28</v>
      </c>
      <c r="B1503" s="1" t="s">
        <v>94</v>
      </c>
      <c r="C1503" s="1" t="s">
        <v>347</v>
      </c>
      <c r="D1503" s="1" t="s">
        <v>101</v>
      </c>
      <c r="E1503" s="1" t="s">
        <v>32</v>
      </c>
      <c r="F1503" s="1" t="s">
        <v>32</v>
      </c>
      <c r="G1503" s="1" t="s">
        <v>210</v>
      </c>
      <c r="H1503" s="1" t="s">
        <v>211</v>
      </c>
      <c r="I1503" s="1" t="s">
        <v>191</v>
      </c>
      <c r="J1503" s="1" t="s">
        <v>192</v>
      </c>
      <c r="K1503">
        <v>100</v>
      </c>
      <c r="L1503" s="1" t="s">
        <v>212</v>
      </c>
      <c r="M1503" s="1" t="s">
        <v>38</v>
      </c>
      <c r="N1503" t="s">
        <v>39</v>
      </c>
      <c r="O1503" t="s">
        <v>39</v>
      </c>
      <c r="P1503">
        <v>600</v>
      </c>
      <c r="Q1503">
        <v>0</v>
      </c>
      <c r="R1503">
        <v>0.86383398533007327</v>
      </c>
      <c r="S1503">
        <v>0</v>
      </c>
      <c r="T1503" s="1" t="s">
        <v>194</v>
      </c>
      <c r="U1503">
        <v>0</v>
      </c>
      <c r="V1503">
        <v>0</v>
      </c>
      <c r="W1503">
        <v>0.94424826392373373</v>
      </c>
      <c r="X1503">
        <v>0</v>
      </c>
      <c r="Y1503" t="b">
        <v>0</v>
      </c>
      <c r="Z1503" t="b">
        <v>0</v>
      </c>
      <c r="AA1503" s="1" t="s">
        <v>66</v>
      </c>
      <c r="AB1503" s="1" t="s">
        <v>66</v>
      </c>
      <c r="AC1503" s="1" t="s">
        <v>73</v>
      </c>
      <c r="AD1503" t="s">
        <v>66</v>
      </c>
    </row>
    <row r="1504" spans="1:30" x14ac:dyDescent="0.25">
      <c r="A1504">
        <v>29</v>
      </c>
      <c r="B1504" s="1" t="s">
        <v>348</v>
      </c>
      <c r="C1504" s="1" t="s">
        <v>349</v>
      </c>
      <c r="D1504" s="1" t="s">
        <v>242</v>
      </c>
      <c r="E1504" s="1" t="s">
        <v>32</v>
      </c>
      <c r="F1504" s="1" t="s">
        <v>32</v>
      </c>
      <c r="G1504" s="1" t="s">
        <v>210</v>
      </c>
      <c r="H1504" s="1" t="s">
        <v>211</v>
      </c>
      <c r="I1504" s="1" t="s">
        <v>191</v>
      </c>
      <c r="J1504" s="1" t="s">
        <v>192</v>
      </c>
      <c r="K1504">
        <v>100</v>
      </c>
      <c r="L1504" s="1" t="s">
        <v>212</v>
      </c>
      <c r="M1504" s="1" t="s">
        <v>38</v>
      </c>
      <c r="N1504" t="s">
        <v>39</v>
      </c>
      <c r="O1504" t="s">
        <v>39</v>
      </c>
      <c r="P1504">
        <v>400</v>
      </c>
      <c r="Q1504">
        <v>0</v>
      </c>
      <c r="R1504">
        <v>0.94813999999999998</v>
      </c>
      <c r="S1504">
        <v>0</v>
      </c>
      <c r="T1504" s="1" t="s">
        <v>194</v>
      </c>
      <c r="U1504">
        <v>0</v>
      </c>
      <c r="V1504">
        <v>0</v>
      </c>
      <c r="W1504">
        <v>0.9467319674634983</v>
      </c>
      <c r="X1504">
        <v>0</v>
      </c>
      <c r="Y1504" t="b">
        <v>0</v>
      </c>
      <c r="Z1504" t="b">
        <v>0</v>
      </c>
      <c r="AA1504" s="1" t="s">
        <v>66</v>
      </c>
      <c r="AB1504" s="1" t="s">
        <v>66</v>
      </c>
      <c r="AC1504" s="1" t="s">
        <v>73</v>
      </c>
      <c r="AD1504" t="s">
        <v>66</v>
      </c>
    </row>
    <row r="1505" spans="1:30" x14ac:dyDescent="0.25">
      <c r="A1505">
        <v>29</v>
      </c>
      <c r="B1505" s="1" t="s">
        <v>348</v>
      </c>
      <c r="C1505" s="1" t="s">
        <v>350</v>
      </c>
      <c r="D1505" s="1" t="s">
        <v>329</v>
      </c>
      <c r="E1505" s="1" t="s">
        <v>32</v>
      </c>
      <c r="F1505" s="1" t="s">
        <v>32</v>
      </c>
      <c r="G1505" s="1" t="s">
        <v>210</v>
      </c>
      <c r="H1505" s="1" t="s">
        <v>211</v>
      </c>
      <c r="I1505" s="1" t="s">
        <v>191</v>
      </c>
      <c r="J1505" s="1" t="s">
        <v>192</v>
      </c>
      <c r="K1505">
        <v>100</v>
      </c>
      <c r="L1505" s="1" t="s">
        <v>212</v>
      </c>
      <c r="M1505" s="1" t="s">
        <v>38</v>
      </c>
      <c r="N1505" t="s">
        <v>39</v>
      </c>
      <c r="O1505" t="s">
        <v>39</v>
      </c>
      <c r="P1505">
        <v>300</v>
      </c>
      <c r="Q1505">
        <v>0</v>
      </c>
      <c r="R1505">
        <v>0.97562825688073396</v>
      </c>
      <c r="S1505">
        <v>0</v>
      </c>
      <c r="T1505" s="1" t="s">
        <v>194</v>
      </c>
      <c r="U1505">
        <v>0</v>
      </c>
      <c r="V1505">
        <v>0</v>
      </c>
      <c r="W1505">
        <v>0.9442750716204642</v>
      </c>
      <c r="X1505">
        <v>0</v>
      </c>
      <c r="Y1505" t="b">
        <v>0</v>
      </c>
      <c r="Z1505" t="b">
        <v>0</v>
      </c>
      <c r="AA1505" s="1" t="s">
        <v>66</v>
      </c>
      <c r="AB1505" s="1" t="s">
        <v>66</v>
      </c>
      <c r="AC1505" s="1" t="s">
        <v>73</v>
      </c>
      <c r="AD1505" t="s">
        <v>66</v>
      </c>
    </row>
    <row r="1506" spans="1:30" x14ac:dyDescent="0.25">
      <c r="A1506">
        <v>29</v>
      </c>
      <c r="B1506" s="1" t="s">
        <v>348</v>
      </c>
      <c r="C1506" s="1" t="s">
        <v>351</v>
      </c>
      <c r="D1506" s="1" t="s">
        <v>339</v>
      </c>
      <c r="E1506" s="1" t="s">
        <v>32</v>
      </c>
      <c r="F1506" s="1" t="s">
        <v>32</v>
      </c>
      <c r="G1506" s="1" t="s">
        <v>210</v>
      </c>
      <c r="H1506" s="1" t="s">
        <v>211</v>
      </c>
      <c r="I1506" s="1" t="s">
        <v>191</v>
      </c>
      <c r="J1506" s="1" t="s">
        <v>192</v>
      </c>
      <c r="K1506">
        <v>100</v>
      </c>
      <c r="L1506" s="1" t="s">
        <v>212</v>
      </c>
      <c r="M1506" s="1" t="s">
        <v>38</v>
      </c>
      <c r="N1506" t="s">
        <v>39</v>
      </c>
      <c r="O1506" t="s">
        <v>39</v>
      </c>
      <c r="P1506">
        <v>100</v>
      </c>
      <c r="Q1506">
        <v>0</v>
      </c>
      <c r="R1506">
        <v>1.2230742857142858</v>
      </c>
      <c r="S1506">
        <v>0</v>
      </c>
      <c r="T1506" s="1" t="s">
        <v>194</v>
      </c>
      <c r="U1506">
        <v>0</v>
      </c>
      <c r="V1506">
        <v>0</v>
      </c>
      <c r="W1506">
        <v>0.93573892524637692</v>
      </c>
      <c r="X1506">
        <v>0</v>
      </c>
      <c r="Y1506" t="b">
        <v>0</v>
      </c>
      <c r="Z1506" t="b">
        <v>0</v>
      </c>
      <c r="AA1506" s="1" t="s">
        <v>66</v>
      </c>
      <c r="AB1506" s="1" t="s">
        <v>66</v>
      </c>
      <c r="AC1506" s="1" t="s">
        <v>73</v>
      </c>
      <c r="AD1506" t="s">
        <v>66</v>
      </c>
    </row>
    <row r="1507" spans="1:30" x14ac:dyDescent="0.25">
      <c r="A1507">
        <v>29</v>
      </c>
      <c r="B1507" s="1" t="s">
        <v>348</v>
      </c>
      <c r="C1507" s="1" t="s">
        <v>352</v>
      </c>
      <c r="D1507" s="1" t="s">
        <v>353</v>
      </c>
      <c r="E1507" s="1" t="s">
        <v>32</v>
      </c>
      <c r="F1507" s="1" t="s">
        <v>32</v>
      </c>
      <c r="G1507" s="1" t="s">
        <v>210</v>
      </c>
      <c r="H1507" s="1" t="s">
        <v>211</v>
      </c>
      <c r="I1507" s="1" t="s">
        <v>191</v>
      </c>
      <c r="J1507" s="1" t="s">
        <v>192</v>
      </c>
      <c r="K1507">
        <v>100</v>
      </c>
      <c r="L1507" s="1" t="s">
        <v>212</v>
      </c>
      <c r="M1507" s="1" t="s">
        <v>38</v>
      </c>
      <c r="N1507" t="s">
        <v>39</v>
      </c>
      <c r="O1507" t="s">
        <v>39</v>
      </c>
      <c r="P1507">
        <v>400</v>
      </c>
      <c r="Q1507">
        <v>0</v>
      </c>
      <c r="R1507">
        <v>0.96430636363636368</v>
      </c>
      <c r="S1507">
        <v>0</v>
      </c>
      <c r="T1507" s="1" t="s">
        <v>194</v>
      </c>
      <c r="U1507">
        <v>0</v>
      </c>
      <c r="V1507">
        <v>0</v>
      </c>
      <c r="W1507">
        <v>0.94793443163142943</v>
      </c>
      <c r="X1507">
        <v>0</v>
      </c>
      <c r="Y1507" t="b">
        <v>0</v>
      </c>
      <c r="Z1507" t="b">
        <v>0</v>
      </c>
      <c r="AA1507" s="1" t="s">
        <v>66</v>
      </c>
      <c r="AB1507" s="1" t="s">
        <v>66</v>
      </c>
      <c r="AC1507" s="1" t="s">
        <v>73</v>
      </c>
      <c r="AD1507" t="s">
        <v>66</v>
      </c>
    </row>
    <row r="1508" spans="1:30" x14ac:dyDescent="0.25">
      <c r="A1508">
        <v>29</v>
      </c>
      <c r="B1508" s="1" t="s">
        <v>348</v>
      </c>
      <c r="C1508" s="1" t="s">
        <v>354</v>
      </c>
      <c r="D1508" s="1" t="s">
        <v>303</v>
      </c>
      <c r="E1508" s="1" t="s">
        <v>32</v>
      </c>
      <c r="F1508" s="1" t="s">
        <v>32</v>
      </c>
      <c r="G1508" s="1" t="s">
        <v>210</v>
      </c>
      <c r="H1508" s="1" t="s">
        <v>211</v>
      </c>
      <c r="I1508" s="1" t="s">
        <v>191</v>
      </c>
      <c r="J1508" s="1" t="s">
        <v>192</v>
      </c>
      <c r="K1508">
        <v>100</v>
      </c>
      <c r="L1508" s="1" t="s">
        <v>212</v>
      </c>
      <c r="M1508" s="1" t="s">
        <v>38</v>
      </c>
      <c r="N1508" t="s">
        <v>39</v>
      </c>
      <c r="O1508" t="s">
        <v>39</v>
      </c>
      <c r="P1508">
        <v>500</v>
      </c>
      <c r="Q1508">
        <v>0</v>
      </c>
      <c r="R1508">
        <v>0.94483076923076925</v>
      </c>
      <c r="S1508">
        <v>0</v>
      </c>
      <c r="T1508" s="1" t="s">
        <v>194</v>
      </c>
      <c r="U1508">
        <v>0</v>
      </c>
      <c r="V1508">
        <v>0</v>
      </c>
      <c r="W1508">
        <v>0.94858164443811599</v>
      </c>
      <c r="X1508">
        <v>0</v>
      </c>
      <c r="Y1508" t="b">
        <v>0</v>
      </c>
      <c r="Z1508" t="b">
        <v>0</v>
      </c>
      <c r="AA1508" s="1" t="s">
        <v>66</v>
      </c>
      <c r="AB1508" s="1" t="s">
        <v>66</v>
      </c>
      <c r="AC1508" s="1" t="s">
        <v>73</v>
      </c>
      <c r="AD1508" t="s">
        <v>66</v>
      </c>
    </row>
    <row r="1509" spans="1:30" x14ac:dyDescent="0.25">
      <c r="A1509">
        <v>29</v>
      </c>
      <c r="B1509" s="1" t="s">
        <v>348</v>
      </c>
      <c r="C1509" s="1" t="s">
        <v>355</v>
      </c>
      <c r="D1509" s="1" t="s">
        <v>101</v>
      </c>
      <c r="E1509" s="1" t="s">
        <v>32</v>
      </c>
      <c r="F1509" s="1" t="s">
        <v>32</v>
      </c>
      <c r="G1509" s="1" t="s">
        <v>210</v>
      </c>
      <c r="H1509" s="1" t="s">
        <v>211</v>
      </c>
      <c r="I1509" s="1" t="s">
        <v>191</v>
      </c>
      <c r="J1509" s="1" t="s">
        <v>192</v>
      </c>
      <c r="K1509">
        <v>100</v>
      </c>
      <c r="L1509" s="1" t="s">
        <v>212</v>
      </c>
      <c r="M1509" s="1" t="s">
        <v>38</v>
      </c>
      <c r="N1509" t="s">
        <v>39</v>
      </c>
      <c r="O1509" t="s">
        <v>39</v>
      </c>
      <c r="P1509">
        <v>3600</v>
      </c>
      <c r="Q1509">
        <v>0</v>
      </c>
      <c r="R1509">
        <v>0.93321994863893165</v>
      </c>
      <c r="S1509">
        <v>0</v>
      </c>
      <c r="T1509" s="1" t="s">
        <v>194</v>
      </c>
      <c r="U1509">
        <v>0</v>
      </c>
      <c r="V1509">
        <v>0</v>
      </c>
      <c r="W1509">
        <v>0.94792744924916217</v>
      </c>
      <c r="X1509">
        <v>0</v>
      </c>
      <c r="Y1509" t="b">
        <v>0</v>
      </c>
      <c r="Z1509" t="b">
        <v>0</v>
      </c>
      <c r="AA1509" s="1" t="s">
        <v>66</v>
      </c>
      <c r="AB1509" s="1" t="s">
        <v>66</v>
      </c>
      <c r="AC1509" s="1" t="s">
        <v>73</v>
      </c>
      <c r="AD1509" t="s">
        <v>66</v>
      </c>
    </row>
    <row r="1510" spans="1:30" x14ac:dyDescent="0.25">
      <c r="A1510">
        <v>30</v>
      </c>
      <c r="B1510" s="1" t="s">
        <v>356</v>
      </c>
      <c r="C1510" s="1" t="s">
        <v>357</v>
      </c>
      <c r="D1510" s="1" t="s">
        <v>242</v>
      </c>
      <c r="E1510" s="1" t="s">
        <v>32</v>
      </c>
      <c r="F1510" s="1" t="s">
        <v>32</v>
      </c>
      <c r="G1510" s="1" t="s">
        <v>210</v>
      </c>
      <c r="H1510" s="1" t="s">
        <v>211</v>
      </c>
      <c r="I1510" s="1" t="s">
        <v>191</v>
      </c>
      <c r="J1510" s="1" t="s">
        <v>192</v>
      </c>
      <c r="K1510">
        <v>100</v>
      </c>
      <c r="L1510" s="1" t="s">
        <v>212</v>
      </c>
      <c r="M1510" s="1" t="s">
        <v>38</v>
      </c>
      <c r="N1510" t="s">
        <v>39</v>
      </c>
      <c r="O1510" t="s">
        <v>39</v>
      </c>
      <c r="P1510">
        <v>600</v>
      </c>
      <c r="Q1510">
        <v>0</v>
      </c>
      <c r="R1510">
        <v>1.1743183186951067</v>
      </c>
      <c r="S1510">
        <v>0</v>
      </c>
      <c r="T1510" s="1" t="s">
        <v>194</v>
      </c>
      <c r="U1510">
        <v>0</v>
      </c>
      <c r="V1510">
        <v>0</v>
      </c>
      <c r="W1510">
        <v>0.9538354569888704</v>
      </c>
      <c r="X1510">
        <v>0</v>
      </c>
      <c r="Y1510" t="b">
        <v>0</v>
      </c>
      <c r="Z1510" t="b">
        <v>0</v>
      </c>
      <c r="AA1510" s="1" t="s">
        <v>66</v>
      </c>
      <c r="AB1510" s="1" t="s">
        <v>66</v>
      </c>
      <c r="AC1510" s="1" t="s">
        <v>73</v>
      </c>
      <c r="AD1510" t="s">
        <v>66</v>
      </c>
    </row>
    <row r="1511" spans="1:30" x14ac:dyDescent="0.25">
      <c r="A1511">
        <v>30</v>
      </c>
      <c r="B1511" s="1" t="s">
        <v>356</v>
      </c>
      <c r="C1511" s="1" t="s">
        <v>358</v>
      </c>
      <c r="D1511" s="1" t="s">
        <v>359</v>
      </c>
      <c r="E1511" s="1" t="s">
        <v>32</v>
      </c>
      <c r="F1511" s="1" t="s">
        <v>32</v>
      </c>
      <c r="G1511" s="1" t="s">
        <v>210</v>
      </c>
      <c r="H1511" s="1" t="s">
        <v>211</v>
      </c>
      <c r="I1511" s="1" t="s">
        <v>191</v>
      </c>
      <c r="J1511" s="1" t="s">
        <v>192</v>
      </c>
      <c r="K1511">
        <v>100</v>
      </c>
      <c r="L1511" s="1" t="s">
        <v>212</v>
      </c>
      <c r="M1511" s="1" t="s">
        <v>38</v>
      </c>
      <c r="N1511" t="s">
        <v>39</v>
      </c>
      <c r="O1511" t="s">
        <v>39</v>
      </c>
      <c r="P1511">
        <v>100</v>
      </c>
      <c r="Q1511">
        <v>0</v>
      </c>
      <c r="R1511">
        <v>1.6328473684210525</v>
      </c>
      <c r="S1511">
        <v>0</v>
      </c>
      <c r="T1511" s="1" t="s">
        <v>194</v>
      </c>
      <c r="U1511">
        <v>0</v>
      </c>
      <c r="V1511">
        <v>0</v>
      </c>
      <c r="W1511">
        <v>0.95002408838939634</v>
      </c>
      <c r="X1511">
        <v>0</v>
      </c>
      <c r="Y1511" t="b">
        <v>0</v>
      </c>
      <c r="Z1511" t="b">
        <v>0</v>
      </c>
      <c r="AA1511" s="1" t="s">
        <v>66</v>
      </c>
      <c r="AB1511" s="1" t="s">
        <v>66</v>
      </c>
      <c r="AC1511" s="1" t="s">
        <v>73</v>
      </c>
      <c r="AD1511" t="s">
        <v>66</v>
      </c>
    </row>
    <row r="1512" spans="1:30" x14ac:dyDescent="0.25">
      <c r="A1512">
        <v>30</v>
      </c>
      <c r="B1512" s="1" t="s">
        <v>356</v>
      </c>
      <c r="C1512" s="1" t="s">
        <v>360</v>
      </c>
      <c r="D1512" s="1" t="s">
        <v>101</v>
      </c>
      <c r="E1512" s="1" t="s">
        <v>32</v>
      </c>
      <c r="F1512" s="1" t="s">
        <v>32</v>
      </c>
      <c r="G1512" s="1" t="s">
        <v>210</v>
      </c>
      <c r="H1512" s="1" t="s">
        <v>211</v>
      </c>
      <c r="I1512" s="1" t="s">
        <v>191</v>
      </c>
      <c r="J1512" s="1" t="s">
        <v>192</v>
      </c>
      <c r="K1512">
        <v>100</v>
      </c>
      <c r="L1512" s="1" t="s">
        <v>212</v>
      </c>
      <c r="M1512" s="1" t="s">
        <v>38</v>
      </c>
      <c r="N1512" t="s">
        <v>39</v>
      </c>
      <c r="O1512" t="s">
        <v>39</v>
      </c>
      <c r="P1512">
        <v>2400</v>
      </c>
      <c r="Q1512">
        <v>0</v>
      </c>
      <c r="R1512">
        <v>1.1750812567049809</v>
      </c>
      <c r="S1512">
        <v>0</v>
      </c>
      <c r="T1512" s="1" t="s">
        <v>194</v>
      </c>
      <c r="U1512">
        <v>0</v>
      </c>
      <c r="V1512">
        <v>0</v>
      </c>
      <c r="W1512">
        <v>0.95349625446150599</v>
      </c>
      <c r="X1512">
        <v>0</v>
      </c>
      <c r="Y1512" t="b">
        <v>0</v>
      </c>
      <c r="Z1512" t="b">
        <v>0</v>
      </c>
      <c r="AA1512" s="1" t="s">
        <v>66</v>
      </c>
      <c r="AB1512" s="1" t="s">
        <v>66</v>
      </c>
      <c r="AC1512" s="1" t="s">
        <v>73</v>
      </c>
      <c r="AD1512" t="s">
        <v>66</v>
      </c>
    </row>
    <row r="1513" spans="1:30" x14ac:dyDescent="0.25">
      <c r="A1513">
        <v>31</v>
      </c>
      <c r="B1513" s="1" t="s">
        <v>361</v>
      </c>
      <c r="C1513" s="1" t="s">
        <v>362</v>
      </c>
      <c r="D1513" s="1" t="s">
        <v>44</v>
      </c>
      <c r="E1513" s="1" t="s">
        <v>32</v>
      </c>
      <c r="F1513" s="1" t="s">
        <v>32</v>
      </c>
      <c r="G1513" s="1" t="s">
        <v>210</v>
      </c>
      <c r="H1513" s="1" t="s">
        <v>211</v>
      </c>
      <c r="I1513" s="1" t="s">
        <v>191</v>
      </c>
      <c r="J1513" s="1" t="s">
        <v>192</v>
      </c>
      <c r="K1513">
        <v>100</v>
      </c>
      <c r="L1513" s="1" t="s">
        <v>212</v>
      </c>
      <c r="M1513" s="1" t="s">
        <v>38</v>
      </c>
      <c r="N1513" t="s">
        <v>39</v>
      </c>
      <c r="O1513" t="s">
        <v>39</v>
      </c>
      <c r="P1513">
        <v>3500</v>
      </c>
      <c r="Q1513">
        <v>0</v>
      </c>
      <c r="R1513">
        <v>0.77045310805173117</v>
      </c>
      <c r="S1513">
        <v>0</v>
      </c>
      <c r="T1513" s="1" t="s">
        <v>194</v>
      </c>
      <c r="U1513">
        <v>1</v>
      </c>
      <c r="V1513">
        <v>0</v>
      </c>
      <c r="W1513">
        <v>0.94344659229312311</v>
      </c>
      <c r="X1513">
        <v>0</v>
      </c>
      <c r="Y1513" t="b">
        <v>0</v>
      </c>
      <c r="Z1513" t="b">
        <v>0</v>
      </c>
      <c r="AA1513" s="1" t="s">
        <v>62</v>
      </c>
      <c r="AB1513" s="1" t="s">
        <v>55</v>
      </c>
      <c r="AC1513" s="1" t="s">
        <v>73</v>
      </c>
      <c r="AD1513" t="s">
        <v>850</v>
      </c>
    </row>
    <row r="1514" spans="1:30" x14ac:dyDescent="0.25">
      <c r="A1514">
        <v>31</v>
      </c>
      <c r="B1514" s="1" t="s">
        <v>361</v>
      </c>
      <c r="C1514" s="1" t="s">
        <v>363</v>
      </c>
      <c r="D1514" s="1" t="s">
        <v>364</v>
      </c>
      <c r="E1514" s="1" t="s">
        <v>32</v>
      </c>
      <c r="F1514" s="1" t="s">
        <v>32</v>
      </c>
      <c r="G1514" s="1" t="s">
        <v>210</v>
      </c>
      <c r="H1514" s="1" t="s">
        <v>211</v>
      </c>
      <c r="I1514" s="1" t="s">
        <v>191</v>
      </c>
      <c r="J1514" s="1" t="s">
        <v>192</v>
      </c>
      <c r="K1514">
        <v>100</v>
      </c>
      <c r="L1514" s="1" t="s">
        <v>212</v>
      </c>
      <c r="M1514" s="1" t="s">
        <v>38</v>
      </c>
      <c r="N1514" t="s">
        <v>39</v>
      </c>
      <c r="O1514" t="s">
        <v>39</v>
      </c>
      <c r="P1514">
        <v>500</v>
      </c>
      <c r="Q1514">
        <v>0</v>
      </c>
      <c r="R1514">
        <v>0.79719658580413277</v>
      </c>
      <c r="S1514">
        <v>0</v>
      </c>
      <c r="T1514" s="1" t="s">
        <v>194</v>
      </c>
      <c r="U1514">
        <v>1</v>
      </c>
      <c r="V1514">
        <v>0</v>
      </c>
      <c r="W1514">
        <v>0.9400083928258437</v>
      </c>
      <c r="X1514">
        <v>0</v>
      </c>
      <c r="Y1514" t="b">
        <v>0</v>
      </c>
      <c r="Z1514" t="b">
        <v>0</v>
      </c>
      <c r="AA1514" s="1" t="s">
        <v>62</v>
      </c>
      <c r="AB1514" s="1" t="s">
        <v>55</v>
      </c>
      <c r="AC1514" s="1" t="s">
        <v>73</v>
      </c>
      <c r="AD1514" t="s">
        <v>850</v>
      </c>
    </row>
    <row r="1515" spans="1:30" x14ac:dyDescent="0.25">
      <c r="A1515">
        <v>31</v>
      </c>
      <c r="B1515" s="1" t="s">
        <v>361</v>
      </c>
      <c r="C1515" s="1" t="s">
        <v>365</v>
      </c>
      <c r="D1515" s="1" t="s">
        <v>71</v>
      </c>
      <c r="E1515" s="1" t="s">
        <v>32</v>
      </c>
      <c r="F1515" s="1" t="s">
        <v>32</v>
      </c>
      <c r="G1515" s="1" t="s">
        <v>210</v>
      </c>
      <c r="H1515" s="1" t="s">
        <v>211</v>
      </c>
      <c r="I1515" s="1" t="s">
        <v>191</v>
      </c>
      <c r="J1515" s="1" t="s">
        <v>192</v>
      </c>
      <c r="K1515">
        <v>100</v>
      </c>
      <c r="L1515" s="1" t="s">
        <v>212</v>
      </c>
      <c r="M1515" s="1" t="s">
        <v>38</v>
      </c>
      <c r="N1515" t="s">
        <v>39</v>
      </c>
      <c r="O1515" t="s">
        <v>39</v>
      </c>
      <c r="P1515">
        <v>200</v>
      </c>
      <c r="Q1515">
        <v>0</v>
      </c>
      <c r="R1515">
        <v>0.81872757111597372</v>
      </c>
      <c r="S1515">
        <v>0</v>
      </c>
      <c r="T1515" s="1" t="s">
        <v>194</v>
      </c>
      <c r="U1515">
        <v>1</v>
      </c>
      <c r="V1515">
        <v>0</v>
      </c>
      <c r="W1515">
        <v>0.93984300226731721</v>
      </c>
      <c r="X1515">
        <v>0</v>
      </c>
      <c r="Y1515" t="b">
        <v>0</v>
      </c>
      <c r="Z1515" t="b">
        <v>0</v>
      </c>
      <c r="AA1515" s="1" t="s">
        <v>62</v>
      </c>
      <c r="AB1515" s="1" t="s">
        <v>55</v>
      </c>
      <c r="AC1515" s="1" t="s">
        <v>73</v>
      </c>
      <c r="AD1515" t="s">
        <v>850</v>
      </c>
    </row>
    <row r="1516" spans="1:30" x14ac:dyDescent="0.25">
      <c r="A1516">
        <v>31</v>
      </c>
      <c r="B1516" s="1" t="s">
        <v>361</v>
      </c>
      <c r="C1516" s="1" t="s">
        <v>366</v>
      </c>
      <c r="D1516" s="1" t="s">
        <v>367</v>
      </c>
      <c r="E1516" s="1" t="s">
        <v>32</v>
      </c>
      <c r="F1516" s="1" t="s">
        <v>32</v>
      </c>
      <c r="G1516" s="1" t="s">
        <v>210</v>
      </c>
      <c r="H1516" s="1" t="s">
        <v>211</v>
      </c>
      <c r="I1516" s="1" t="s">
        <v>191</v>
      </c>
      <c r="J1516" s="1" t="s">
        <v>192</v>
      </c>
      <c r="K1516">
        <v>100</v>
      </c>
      <c r="L1516" s="1" t="s">
        <v>212</v>
      </c>
      <c r="M1516" s="1" t="s">
        <v>38</v>
      </c>
      <c r="N1516" t="s">
        <v>39</v>
      </c>
      <c r="O1516" t="s">
        <v>39</v>
      </c>
      <c r="P1516">
        <v>200</v>
      </c>
      <c r="Q1516">
        <v>0</v>
      </c>
      <c r="R1516">
        <v>0.82183274161735698</v>
      </c>
      <c r="S1516">
        <v>0</v>
      </c>
      <c r="T1516" s="1" t="s">
        <v>194</v>
      </c>
      <c r="U1516">
        <v>1</v>
      </c>
      <c r="V1516">
        <v>0</v>
      </c>
      <c r="W1516">
        <v>0.93504167942375904</v>
      </c>
      <c r="X1516">
        <v>0</v>
      </c>
      <c r="Y1516" t="b">
        <v>0</v>
      </c>
      <c r="Z1516" t="b">
        <v>0</v>
      </c>
      <c r="AA1516" s="1" t="s">
        <v>62</v>
      </c>
      <c r="AB1516" s="1" t="s">
        <v>173</v>
      </c>
      <c r="AC1516" s="1" t="s">
        <v>73</v>
      </c>
      <c r="AD1516" t="s">
        <v>850</v>
      </c>
    </row>
    <row r="1517" spans="1:30" x14ac:dyDescent="0.25">
      <c r="A1517">
        <v>31</v>
      </c>
      <c r="B1517" s="1" t="s">
        <v>361</v>
      </c>
      <c r="C1517" s="1" t="s">
        <v>368</v>
      </c>
      <c r="D1517" s="1" t="s">
        <v>105</v>
      </c>
      <c r="E1517" s="1" t="s">
        <v>32</v>
      </c>
      <c r="F1517" s="1" t="s">
        <v>32</v>
      </c>
      <c r="G1517" s="1" t="s">
        <v>210</v>
      </c>
      <c r="H1517" s="1" t="s">
        <v>211</v>
      </c>
      <c r="I1517" s="1" t="s">
        <v>191</v>
      </c>
      <c r="J1517" s="1" t="s">
        <v>192</v>
      </c>
      <c r="K1517">
        <v>100</v>
      </c>
      <c r="L1517" s="1" t="s">
        <v>212</v>
      </c>
      <c r="M1517" s="1" t="s">
        <v>38</v>
      </c>
      <c r="N1517" t="s">
        <v>39</v>
      </c>
      <c r="O1517" t="s">
        <v>39</v>
      </c>
      <c r="P1517">
        <v>2600</v>
      </c>
      <c r="Q1517">
        <v>0</v>
      </c>
      <c r="R1517">
        <v>0.77328604418108149</v>
      </c>
      <c r="S1517">
        <v>0</v>
      </c>
      <c r="T1517" s="1" t="s">
        <v>194</v>
      </c>
      <c r="U1517">
        <v>1</v>
      </c>
      <c r="V1517">
        <v>0</v>
      </c>
      <c r="W1517">
        <v>0.94348712174702043</v>
      </c>
      <c r="X1517">
        <v>0</v>
      </c>
      <c r="Y1517" t="b">
        <v>0</v>
      </c>
      <c r="Z1517" t="b">
        <v>0</v>
      </c>
      <c r="AA1517" s="1" t="s">
        <v>62</v>
      </c>
      <c r="AB1517" s="1" t="s">
        <v>173</v>
      </c>
      <c r="AC1517" s="1" t="s">
        <v>73</v>
      </c>
      <c r="AD1517" t="s">
        <v>850</v>
      </c>
    </row>
    <row r="1518" spans="1:30" x14ac:dyDescent="0.25">
      <c r="A1518">
        <v>32</v>
      </c>
      <c r="B1518" s="1" t="s">
        <v>181</v>
      </c>
      <c r="C1518" s="1" t="s">
        <v>369</v>
      </c>
      <c r="D1518" s="1" t="s">
        <v>242</v>
      </c>
      <c r="E1518" s="1" t="s">
        <v>32</v>
      </c>
      <c r="F1518" s="1" t="s">
        <v>32</v>
      </c>
      <c r="G1518" s="1" t="s">
        <v>210</v>
      </c>
      <c r="H1518" s="1" t="s">
        <v>211</v>
      </c>
      <c r="I1518" s="1" t="s">
        <v>191</v>
      </c>
      <c r="J1518" s="1" t="s">
        <v>192</v>
      </c>
      <c r="K1518">
        <v>100</v>
      </c>
      <c r="L1518" s="1" t="s">
        <v>212</v>
      </c>
      <c r="M1518" s="1" t="s">
        <v>38</v>
      </c>
      <c r="N1518" t="s">
        <v>39</v>
      </c>
      <c r="O1518" t="s">
        <v>39</v>
      </c>
      <c r="P1518">
        <v>200</v>
      </c>
      <c r="Q1518">
        <v>0</v>
      </c>
      <c r="R1518">
        <v>1.080215611814346</v>
      </c>
      <c r="S1518">
        <v>0</v>
      </c>
      <c r="T1518" s="1" t="s">
        <v>194</v>
      </c>
      <c r="U1518">
        <v>0</v>
      </c>
      <c r="V1518">
        <v>0</v>
      </c>
      <c r="W1518">
        <v>0.94929120257130117</v>
      </c>
      <c r="X1518">
        <v>0</v>
      </c>
      <c r="Y1518" t="b">
        <v>0</v>
      </c>
      <c r="Z1518" t="b">
        <v>0</v>
      </c>
      <c r="AA1518" s="1" t="s">
        <v>66</v>
      </c>
      <c r="AB1518" s="1" t="s">
        <v>66</v>
      </c>
      <c r="AC1518" s="1" t="s">
        <v>73</v>
      </c>
      <c r="AD1518" t="s">
        <v>66</v>
      </c>
    </row>
    <row r="1519" spans="1:30" x14ac:dyDescent="0.25">
      <c r="A1519">
        <v>32</v>
      </c>
      <c r="B1519" s="1" t="s">
        <v>181</v>
      </c>
      <c r="C1519" s="1" t="s">
        <v>182</v>
      </c>
      <c r="D1519" s="1" t="s">
        <v>183</v>
      </c>
      <c r="E1519" s="1" t="s">
        <v>32</v>
      </c>
      <c r="F1519" s="1" t="s">
        <v>32</v>
      </c>
      <c r="G1519" s="1" t="s">
        <v>210</v>
      </c>
      <c r="H1519" s="1" t="s">
        <v>211</v>
      </c>
      <c r="I1519" s="1" t="s">
        <v>191</v>
      </c>
      <c r="J1519" s="1" t="s">
        <v>192</v>
      </c>
      <c r="K1519">
        <v>100</v>
      </c>
      <c r="L1519" s="1" t="s">
        <v>212</v>
      </c>
      <c r="M1519" s="1" t="s">
        <v>38</v>
      </c>
      <c r="N1519" t="s">
        <v>39</v>
      </c>
      <c r="O1519" t="s">
        <v>39</v>
      </c>
      <c r="P1519">
        <v>400</v>
      </c>
      <c r="Q1519">
        <v>0</v>
      </c>
      <c r="R1519">
        <v>1.0422144716293598</v>
      </c>
      <c r="S1519">
        <v>0</v>
      </c>
      <c r="T1519" s="1" t="s">
        <v>194</v>
      </c>
      <c r="U1519">
        <v>0</v>
      </c>
      <c r="V1519">
        <v>0</v>
      </c>
      <c r="W1519">
        <v>0.94901982975681953</v>
      </c>
      <c r="X1519">
        <v>0</v>
      </c>
      <c r="Y1519" t="b">
        <v>0</v>
      </c>
      <c r="Z1519" t="b">
        <v>0</v>
      </c>
      <c r="AA1519" s="1" t="s">
        <v>66</v>
      </c>
      <c r="AB1519" s="1" t="s">
        <v>66</v>
      </c>
      <c r="AC1519" s="1" t="s">
        <v>73</v>
      </c>
      <c r="AD1519" t="s">
        <v>66</v>
      </c>
    </row>
    <row r="1520" spans="1:30" x14ac:dyDescent="0.25">
      <c r="A1520">
        <v>32</v>
      </c>
      <c r="B1520" s="1" t="s">
        <v>181</v>
      </c>
      <c r="C1520" s="1" t="s">
        <v>370</v>
      </c>
      <c r="D1520" s="1" t="s">
        <v>303</v>
      </c>
      <c r="E1520" s="1" t="s">
        <v>32</v>
      </c>
      <c r="F1520" s="1" t="s">
        <v>32</v>
      </c>
      <c r="G1520" s="1" t="s">
        <v>210</v>
      </c>
      <c r="H1520" s="1" t="s">
        <v>211</v>
      </c>
      <c r="I1520" s="1" t="s">
        <v>191</v>
      </c>
      <c r="J1520" s="1" t="s">
        <v>192</v>
      </c>
      <c r="K1520">
        <v>100</v>
      </c>
      <c r="L1520" s="1" t="s">
        <v>212</v>
      </c>
      <c r="M1520" s="1" t="s">
        <v>38</v>
      </c>
      <c r="N1520" t="s">
        <v>39</v>
      </c>
      <c r="O1520" t="s">
        <v>39</v>
      </c>
      <c r="P1520">
        <v>500</v>
      </c>
      <c r="Q1520">
        <v>0</v>
      </c>
      <c r="R1520">
        <v>1.0248307692307692</v>
      </c>
      <c r="S1520">
        <v>0</v>
      </c>
      <c r="T1520" s="1" t="s">
        <v>194</v>
      </c>
      <c r="U1520">
        <v>0</v>
      </c>
      <c r="V1520">
        <v>0</v>
      </c>
      <c r="W1520">
        <v>0.95061315665506707</v>
      </c>
      <c r="X1520">
        <v>0</v>
      </c>
      <c r="Y1520" t="b">
        <v>0</v>
      </c>
      <c r="Z1520" t="b">
        <v>0</v>
      </c>
      <c r="AA1520" s="1" t="s">
        <v>66</v>
      </c>
      <c r="AB1520" s="1" t="s">
        <v>66</v>
      </c>
      <c r="AC1520" s="1" t="s">
        <v>73</v>
      </c>
      <c r="AD1520" t="s">
        <v>66</v>
      </c>
    </row>
    <row r="1521" spans="1:30" x14ac:dyDescent="0.25">
      <c r="A1521">
        <v>32</v>
      </c>
      <c r="B1521" s="1" t="s">
        <v>181</v>
      </c>
      <c r="C1521" s="1" t="s">
        <v>371</v>
      </c>
      <c r="D1521" s="1" t="s">
        <v>101</v>
      </c>
      <c r="E1521" s="1" t="s">
        <v>32</v>
      </c>
      <c r="F1521" s="1" t="s">
        <v>32</v>
      </c>
      <c r="G1521" s="1" t="s">
        <v>210</v>
      </c>
      <c r="H1521" s="1" t="s">
        <v>211</v>
      </c>
      <c r="I1521" s="1" t="s">
        <v>191</v>
      </c>
      <c r="J1521" s="1" t="s">
        <v>192</v>
      </c>
      <c r="K1521">
        <v>100</v>
      </c>
      <c r="L1521" s="1" t="s">
        <v>212</v>
      </c>
      <c r="M1521" s="1" t="s">
        <v>38</v>
      </c>
      <c r="N1521" t="s">
        <v>39</v>
      </c>
      <c r="O1521" t="s">
        <v>39</v>
      </c>
      <c r="P1521">
        <v>1100</v>
      </c>
      <c r="Q1521">
        <v>0</v>
      </c>
      <c r="R1521">
        <v>1.0202500519930675</v>
      </c>
      <c r="S1521">
        <v>0</v>
      </c>
      <c r="T1521" s="1" t="s">
        <v>194</v>
      </c>
      <c r="U1521">
        <v>0</v>
      </c>
      <c r="V1521">
        <v>0</v>
      </c>
      <c r="W1521">
        <v>0.95024381730531704</v>
      </c>
      <c r="X1521">
        <v>0</v>
      </c>
      <c r="Y1521" t="b">
        <v>0</v>
      </c>
      <c r="Z1521" t="b">
        <v>0</v>
      </c>
      <c r="AA1521" s="1" t="s">
        <v>66</v>
      </c>
      <c r="AB1521" s="1" t="s">
        <v>66</v>
      </c>
      <c r="AC1521" s="1" t="s">
        <v>73</v>
      </c>
      <c r="AD1521" t="s">
        <v>66</v>
      </c>
    </row>
    <row r="1522" spans="1:30" x14ac:dyDescent="0.25">
      <c r="A1522">
        <v>33</v>
      </c>
      <c r="B1522" s="1" t="s">
        <v>116</v>
      </c>
      <c r="C1522" s="1" t="s">
        <v>117</v>
      </c>
      <c r="D1522" s="1" t="s">
        <v>118</v>
      </c>
      <c r="E1522" s="1" t="s">
        <v>32</v>
      </c>
      <c r="F1522" s="1" t="s">
        <v>32</v>
      </c>
      <c r="G1522" s="1" t="s">
        <v>210</v>
      </c>
      <c r="H1522" s="1" t="s">
        <v>211</v>
      </c>
      <c r="I1522" s="1" t="s">
        <v>191</v>
      </c>
      <c r="J1522" s="1" t="s">
        <v>192</v>
      </c>
      <c r="K1522">
        <v>100</v>
      </c>
      <c r="L1522" s="1" t="s">
        <v>212</v>
      </c>
      <c r="M1522" s="1" t="s">
        <v>38</v>
      </c>
      <c r="N1522" t="s">
        <v>39</v>
      </c>
      <c r="O1522" t="s">
        <v>39</v>
      </c>
      <c r="P1522">
        <v>200</v>
      </c>
      <c r="Q1522">
        <v>0</v>
      </c>
      <c r="R1522">
        <v>0.94422281481481474</v>
      </c>
      <c r="S1522">
        <v>0</v>
      </c>
      <c r="T1522" s="1" t="s">
        <v>194</v>
      </c>
      <c r="U1522">
        <v>0</v>
      </c>
      <c r="V1522">
        <v>0</v>
      </c>
      <c r="W1522">
        <v>0.93904067084522547</v>
      </c>
      <c r="X1522">
        <v>0</v>
      </c>
      <c r="Y1522" t="b">
        <v>1</v>
      </c>
      <c r="Z1522" t="b">
        <v>0</v>
      </c>
      <c r="AA1522" s="1" t="s">
        <v>66</v>
      </c>
      <c r="AB1522" s="1" t="s">
        <v>66</v>
      </c>
      <c r="AC1522" s="1" t="s">
        <v>73</v>
      </c>
      <c r="AD1522" t="s">
        <v>66</v>
      </c>
    </row>
    <row r="1523" spans="1:30" x14ac:dyDescent="0.25">
      <c r="A1523">
        <v>33</v>
      </c>
      <c r="B1523" s="1" t="s">
        <v>116</v>
      </c>
      <c r="C1523" s="1" t="s">
        <v>372</v>
      </c>
      <c r="D1523" s="1" t="s">
        <v>71</v>
      </c>
      <c r="E1523" s="1" t="s">
        <v>32</v>
      </c>
      <c r="F1523" s="1" t="s">
        <v>32</v>
      </c>
      <c r="G1523" s="1" t="s">
        <v>210</v>
      </c>
      <c r="H1523" s="1" t="s">
        <v>211</v>
      </c>
      <c r="I1523" s="1" t="s">
        <v>191</v>
      </c>
      <c r="J1523" s="1" t="s">
        <v>192</v>
      </c>
      <c r="K1523">
        <v>100</v>
      </c>
      <c r="L1523" s="1" t="s">
        <v>212</v>
      </c>
      <c r="M1523" s="1" t="s">
        <v>38</v>
      </c>
      <c r="N1523" t="s">
        <v>39</v>
      </c>
      <c r="O1523" t="s">
        <v>39</v>
      </c>
      <c r="P1523">
        <v>200</v>
      </c>
      <c r="Q1523">
        <v>0</v>
      </c>
      <c r="R1523">
        <v>0.89676747967479675</v>
      </c>
      <c r="S1523">
        <v>0</v>
      </c>
      <c r="T1523" s="1" t="s">
        <v>194</v>
      </c>
      <c r="U1523">
        <v>0</v>
      </c>
      <c r="V1523">
        <v>0</v>
      </c>
      <c r="W1523">
        <v>0.94284956634250938</v>
      </c>
      <c r="X1523">
        <v>0</v>
      </c>
      <c r="Y1523" t="b">
        <v>1</v>
      </c>
      <c r="Z1523" t="b">
        <v>0</v>
      </c>
      <c r="AA1523" s="1" t="s">
        <v>66</v>
      </c>
      <c r="AB1523" s="1" t="s">
        <v>66</v>
      </c>
      <c r="AC1523" s="1" t="s">
        <v>73</v>
      </c>
      <c r="AD1523" t="s">
        <v>66</v>
      </c>
    </row>
    <row r="1524" spans="1:30" x14ac:dyDescent="0.25">
      <c r="A1524">
        <v>33</v>
      </c>
      <c r="B1524" s="1" t="s">
        <v>116</v>
      </c>
      <c r="C1524" s="1" t="s">
        <v>373</v>
      </c>
      <c r="D1524" s="1" t="s">
        <v>101</v>
      </c>
      <c r="E1524" s="1" t="s">
        <v>32</v>
      </c>
      <c r="F1524" s="1" t="s">
        <v>32</v>
      </c>
      <c r="G1524" s="1" t="s">
        <v>210</v>
      </c>
      <c r="H1524" s="1" t="s">
        <v>211</v>
      </c>
      <c r="I1524" s="1" t="s">
        <v>191</v>
      </c>
      <c r="J1524" s="1" t="s">
        <v>192</v>
      </c>
      <c r="K1524">
        <v>100</v>
      </c>
      <c r="L1524" s="1" t="s">
        <v>212</v>
      </c>
      <c r="M1524" s="1" t="s">
        <v>38</v>
      </c>
      <c r="N1524" t="s">
        <v>39</v>
      </c>
      <c r="O1524" t="s">
        <v>39</v>
      </c>
      <c r="P1524">
        <v>2800</v>
      </c>
      <c r="Q1524">
        <v>0</v>
      </c>
      <c r="R1524">
        <v>0.85413813570754082</v>
      </c>
      <c r="S1524">
        <v>0</v>
      </c>
      <c r="T1524" s="1" t="s">
        <v>194</v>
      </c>
      <c r="U1524">
        <v>0</v>
      </c>
      <c r="V1524">
        <v>0</v>
      </c>
      <c r="W1524">
        <v>0.94543361577378848</v>
      </c>
      <c r="X1524">
        <v>0</v>
      </c>
      <c r="Y1524" t="b">
        <v>1</v>
      </c>
      <c r="Z1524" t="b">
        <v>0</v>
      </c>
      <c r="AA1524" s="1" t="s">
        <v>66</v>
      </c>
      <c r="AB1524" s="1" t="s">
        <v>66</v>
      </c>
      <c r="AC1524" s="1" t="s">
        <v>73</v>
      </c>
      <c r="AD1524" t="s">
        <v>66</v>
      </c>
    </row>
    <row r="1525" spans="1:30" x14ac:dyDescent="0.25">
      <c r="A1525">
        <v>34</v>
      </c>
      <c r="B1525" s="1" t="s">
        <v>374</v>
      </c>
      <c r="C1525" s="1" t="s">
        <v>375</v>
      </c>
      <c r="D1525" s="1" t="s">
        <v>376</v>
      </c>
      <c r="E1525" s="1" t="s">
        <v>32</v>
      </c>
      <c r="F1525" s="1" t="s">
        <v>32</v>
      </c>
      <c r="G1525" s="1" t="s">
        <v>210</v>
      </c>
      <c r="H1525" s="1" t="s">
        <v>211</v>
      </c>
      <c r="I1525" s="1" t="s">
        <v>191</v>
      </c>
      <c r="J1525" s="1" t="s">
        <v>192</v>
      </c>
      <c r="K1525">
        <v>100</v>
      </c>
      <c r="L1525" s="1" t="s">
        <v>212</v>
      </c>
      <c r="M1525" s="1" t="s">
        <v>38</v>
      </c>
      <c r="N1525" t="s">
        <v>39</v>
      </c>
      <c r="O1525" t="s">
        <v>39</v>
      </c>
      <c r="P1525">
        <v>400</v>
      </c>
      <c r="Q1525">
        <v>0</v>
      </c>
      <c r="R1525">
        <v>1.449142338494394</v>
      </c>
      <c r="S1525">
        <v>0</v>
      </c>
      <c r="T1525" s="1" t="s">
        <v>194</v>
      </c>
      <c r="U1525">
        <v>0</v>
      </c>
      <c r="V1525">
        <v>0</v>
      </c>
      <c r="W1525">
        <v>0.95640083295336664</v>
      </c>
      <c r="X1525">
        <v>0</v>
      </c>
      <c r="Y1525" t="b">
        <v>1</v>
      </c>
      <c r="Z1525" t="b">
        <v>0</v>
      </c>
      <c r="AA1525" s="1" t="s">
        <v>66</v>
      </c>
      <c r="AB1525" s="1" t="s">
        <v>66</v>
      </c>
      <c r="AC1525" s="1" t="s">
        <v>73</v>
      </c>
      <c r="AD1525" t="s">
        <v>66</v>
      </c>
    </row>
    <row r="1526" spans="1:30" x14ac:dyDescent="0.25">
      <c r="A1526">
        <v>34</v>
      </c>
      <c r="B1526" s="1" t="s">
        <v>374</v>
      </c>
      <c r="C1526" s="1" t="s">
        <v>377</v>
      </c>
      <c r="D1526" s="1" t="s">
        <v>105</v>
      </c>
      <c r="E1526" s="1" t="s">
        <v>32</v>
      </c>
      <c r="F1526" s="1" t="s">
        <v>32</v>
      </c>
      <c r="G1526" s="1" t="s">
        <v>210</v>
      </c>
      <c r="H1526" s="1" t="s">
        <v>211</v>
      </c>
      <c r="I1526" s="1" t="s">
        <v>191</v>
      </c>
      <c r="J1526" s="1" t="s">
        <v>192</v>
      </c>
      <c r="K1526">
        <v>100</v>
      </c>
      <c r="L1526" s="1" t="s">
        <v>212</v>
      </c>
      <c r="M1526" s="1" t="s">
        <v>38</v>
      </c>
      <c r="N1526" t="s">
        <v>39</v>
      </c>
      <c r="O1526" t="s">
        <v>39</v>
      </c>
      <c r="P1526">
        <v>1300</v>
      </c>
      <c r="Q1526">
        <v>0</v>
      </c>
      <c r="R1526">
        <v>1.4210537105613985</v>
      </c>
      <c r="S1526">
        <v>0</v>
      </c>
      <c r="T1526" s="1" t="s">
        <v>194</v>
      </c>
      <c r="U1526">
        <v>0</v>
      </c>
      <c r="V1526">
        <v>0</v>
      </c>
      <c r="W1526">
        <v>0.95839587616008814</v>
      </c>
      <c r="X1526">
        <v>0</v>
      </c>
      <c r="Y1526" t="b">
        <v>1</v>
      </c>
      <c r="Z1526" t="b">
        <v>0</v>
      </c>
      <c r="AA1526" s="1" t="s">
        <v>66</v>
      </c>
      <c r="AB1526" s="1" t="s">
        <v>66</v>
      </c>
      <c r="AC1526" s="1" t="s">
        <v>73</v>
      </c>
      <c r="AD1526" t="s">
        <v>66</v>
      </c>
    </row>
    <row r="1527" spans="1:30" x14ac:dyDescent="0.25">
      <c r="A1527">
        <v>35</v>
      </c>
      <c r="B1527" s="1" t="s">
        <v>97</v>
      </c>
      <c r="C1527" s="1" t="s">
        <v>98</v>
      </c>
      <c r="D1527" s="1" t="s">
        <v>44</v>
      </c>
      <c r="E1527" s="1" t="s">
        <v>32</v>
      </c>
      <c r="F1527" s="1" t="s">
        <v>32</v>
      </c>
      <c r="G1527" s="1" t="s">
        <v>210</v>
      </c>
      <c r="H1527" s="1" t="s">
        <v>211</v>
      </c>
      <c r="I1527" s="1" t="s">
        <v>191</v>
      </c>
      <c r="J1527" s="1" t="s">
        <v>192</v>
      </c>
      <c r="K1527">
        <v>100</v>
      </c>
      <c r="L1527" s="1" t="s">
        <v>212</v>
      </c>
      <c r="M1527" s="1" t="s">
        <v>38</v>
      </c>
      <c r="N1527" t="s">
        <v>39</v>
      </c>
      <c r="O1527" t="s">
        <v>39</v>
      </c>
      <c r="P1527">
        <v>2900</v>
      </c>
      <c r="Q1527">
        <v>0</v>
      </c>
      <c r="R1527">
        <v>0.61178098484848487</v>
      </c>
      <c r="S1527">
        <v>0</v>
      </c>
      <c r="T1527" s="1" t="s">
        <v>194</v>
      </c>
      <c r="U1527">
        <v>0</v>
      </c>
      <c r="V1527">
        <v>0</v>
      </c>
      <c r="W1527">
        <v>0.93733013234450313</v>
      </c>
      <c r="X1527">
        <v>0</v>
      </c>
      <c r="Y1527" t="b">
        <v>0</v>
      </c>
      <c r="Z1527" t="b">
        <v>1</v>
      </c>
      <c r="AA1527" s="1" t="s">
        <v>66</v>
      </c>
      <c r="AB1527" s="1" t="s">
        <v>66</v>
      </c>
      <c r="AC1527" s="1" t="s">
        <v>73</v>
      </c>
      <c r="AD1527" t="s">
        <v>66</v>
      </c>
    </row>
    <row r="1528" spans="1:30" x14ac:dyDescent="0.25">
      <c r="A1528">
        <v>35</v>
      </c>
      <c r="B1528" s="1" t="s">
        <v>97</v>
      </c>
      <c r="C1528" s="1" t="s">
        <v>378</v>
      </c>
      <c r="D1528" s="1" t="s">
        <v>379</v>
      </c>
      <c r="E1528" s="1" t="s">
        <v>32</v>
      </c>
      <c r="F1528" s="1" t="s">
        <v>32</v>
      </c>
      <c r="G1528" s="1" t="s">
        <v>210</v>
      </c>
      <c r="H1528" s="1" t="s">
        <v>211</v>
      </c>
      <c r="I1528" s="1" t="s">
        <v>191</v>
      </c>
      <c r="J1528" s="1" t="s">
        <v>192</v>
      </c>
      <c r="K1528">
        <v>100</v>
      </c>
      <c r="L1528" s="1" t="s">
        <v>212</v>
      </c>
      <c r="M1528" s="1" t="s">
        <v>38</v>
      </c>
      <c r="N1528" t="s">
        <v>39</v>
      </c>
      <c r="O1528" t="s">
        <v>39</v>
      </c>
      <c r="P1528">
        <v>600</v>
      </c>
      <c r="Q1528">
        <v>0</v>
      </c>
      <c r="R1528">
        <v>0.61029060150375947</v>
      </c>
      <c r="S1528">
        <v>0</v>
      </c>
      <c r="T1528" s="1" t="s">
        <v>194</v>
      </c>
      <c r="U1528">
        <v>0</v>
      </c>
      <c r="V1528">
        <v>0</v>
      </c>
      <c r="W1528">
        <v>0.93774376719779795</v>
      </c>
      <c r="X1528">
        <v>0</v>
      </c>
      <c r="Y1528" t="b">
        <v>0</v>
      </c>
      <c r="Z1528" t="b">
        <v>1</v>
      </c>
      <c r="AA1528" s="1" t="s">
        <v>66</v>
      </c>
      <c r="AB1528" s="1" t="s">
        <v>66</v>
      </c>
      <c r="AC1528" s="1" t="s">
        <v>73</v>
      </c>
      <c r="AD1528" t="s">
        <v>66</v>
      </c>
    </row>
    <row r="1529" spans="1:30" x14ac:dyDescent="0.25">
      <c r="A1529">
        <v>35</v>
      </c>
      <c r="B1529" s="1" t="s">
        <v>97</v>
      </c>
      <c r="C1529" s="1" t="s">
        <v>380</v>
      </c>
      <c r="D1529" s="1" t="s">
        <v>71</v>
      </c>
      <c r="E1529" s="1" t="s">
        <v>32</v>
      </c>
      <c r="F1529" s="1" t="s">
        <v>32</v>
      </c>
      <c r="G1529" s="1" t="s">
        <v>210</v>
      </c>
      <c r="H1529" s="1" t="s">
        <v>211</v>
      </c>
      <c r="I1529" s="1" t="s">
        <v>191</v>
      </c>
      <c r="J1529" s="1" t="s">
        <v>192</v>
      </c>
      <c r="K1529">
        <v>100</v>
      </c>
      <c r="L1529" s="1" t="s">
        <v>212</v>
      </c>
      <c r="M1529" s="1" t="s">
        <v>38</v>
      </c>
      <c r="N1529" t="s">
        <v>39</v>
      </c>
      <c r="O1529" t="s">
        <v>39</v>
      </c>
      <c r="P1529">
        <v>5800</v>
      </c>
      <c r="Q1529">
        <v>0</v>
      </c>
      <c r="R1529">
        <v>0.60947064336372847</v>
      </c>
      <c r="S1529">
        <v>0</v>
      </c>
      <c r="T1529" s="1" t="s">
        <v>194</v>
      </c>
      <c r="U1529">
        <v>0</v>
      </c>
      <c r="V1529">
        <v>0</v>
      </c>
      <c r="W1529">
        <v>0.93783629482536257</v>
      </c>
      <c r="X1529">
        <v>0</v>
      </c>
      <c r="Y1529" t="b">
        <v>0</v>
      </c>
      <c r="Z1529" t="b">
        <v>1</v>
      </c>
      <c r="AA1529" s="1" t="s">
        <v>66</v>
      </c>
      <c r="AB1529" s="1" t="s">
        <v>66</v>
      </c>
      <c r="AC1529" s="1" t="s">
        <v>73</v>
      </c>
      <c r="AD1529" t="s">
        <v>66</v>
      </c>
    </row>
    <row r="1530" spans="1:30" x14ac:dyDescent="0.25">
      <c r="A1530">
        <v>35</v>
      </c>
      <c r="B1530" s="1" t="s">
        <v>97</v>
      </c>
      <c r="C1530" s="1" t="s">
        <v>381</v>
      </c>
      <c r="D1530" s="1" t="s">
        <v>105</v>
      </c>
      <c r="E1530" s="1" t="s">
        <v>32</v>
      </c>
      <c r="F1530" s="1" t="s">
        <v>32</v>
      </c>
      <c r="G1530" s="1" t="s">
        <v>210</v>
      </c>
      <c r="H1530" s="1" t="s">
        <v>211</v>
      </c>
      <c r="I1530" s="1" t="s">
        <v>191</v>
      </c>
      <c r="J1530" s="1" t="s">
        <v>192</v>
      </c>
      <c r="K1530">
        <v>100</v>
      </c>
      <c r="L1530" s="1" t="s">
        <v>212</v>
      </c>
      <c r="M1530" s="1" t="s">
        <v>38</v>
      </c>
      <c r="N1530" t="s">
        <v>39</v>
      </c>
      <c r="O1530" t="s">
        <v>39</v>
      </c>
      <c r="P1530">
        <v>1800</v>
      </c>
      <c r="Q1530">
        <v>0</v>
      </c>
      <c r="R1530">
        <v>0.61101110530168357</v>
      </c>
      <c r="S1530">
        <v>0</v>
      </c>
      <c r="T1530" s="1" t="s">
        <v>194</v>
      </c>
      <c r="U1530">
        <v>0</v>
      </c>
      <c r="V1530">
        <v>0</v>
      </c>
      <c r="W1530">
        <v>0.93768701684070688</v>
      </c>
      <c r="X1530">
        <v>0</v>
      </c>
      <c r="Y1530" t="b">
        <v>0</v>
      </c>
      <c r="Z1530" t="b">
        <v>1</v>
      </c>
      <c r="AA1530" s="1" t="s">
        <v>66</v>
      </c>
      <c r="AB1530" s="1" t="s">
        <v>66</v>
      </c>
      <c r="AC1530" s="1" t="s">
        <v>73</v>
      </c>
      <c r="AD1530" t="s">
        <v>66</v>
      </c>
    </row>
    <row r="1531" spans="1:30" x14ac:dyDescent="0.25">
      <c r="A1531">
        <v>36</v>
      </c>
      <c r="B1531" s="1" t="s">
        <v>128</v>
      </c>
      <c r="C1531" s="1" t="s">
        <v>140</v>
      </c>
      <c r="D1531" s="1" t="s">
        <v>141</v>
      </c>
      <c r="E1531" s="1" t="s">
        <v>32</v>
      </c>
      <c r="F1531" s="1" t="s">
        <v>32</v>
      </c>
      <c r="G1531" s="1" t="s">
        <v>210</v>
      </c>
      <c r="H1531" s="1" t="s">
        <v>211</v>
      </c>
      <c r="I1531" s="1" t="s">
        <v>191</v>
      </c>
      <c r="J1531" s="1" t="s">
        <v>192</v>
      </c>
      <c r="K1531">
        <v>100</v>
      </c>
      <c r="L1531" s="1" t="s">
        <v>212</v>
      </c>
      <c r="M1531" s="1" t="s">
        <v>38</v>
      </c>
      <c r="N1531" t="s">
        <v>39</v>
      </c>
      <c r="O1531" t="s">
        <v>39</v>
      </c>
      <c r="P1531">
        <v>900</v>
      </c>
      <c r="Q1531">
        <v>0</v>
      </c>
      <c r="R1531">
        <v>0.61699555675238993</v>
      </c>
      <c r="S1531">
        <v>0</v>
      </c>
      <c r="T1531" s="1" t="s">
        <v>194</v>
      </c>
      <c r="U1531">
        <v>0</v>
      </c>
      <c r="V1531">
        <v>0</v>
      </c>
      <c r="W1531">
        <v>0.93616125644417425</v>
      </c>
      <c r="X1531">
        <v>0</v>
      </c>
      <c r="Y1531" t="b">
        <v>0</v>
      </c>
      <c r="Z1531" t="b">
        <v>0</v>
      </c>
      <c r="AA1531" s="1" t="s">
        <v>66</v>
      </c>
      <c r="AB1531" s="1" t="s">
        <v>66</v>
      </c>
      <c r="AC1531" s="1" t="s">
        <v>73</v>
      </c>
      <c r="AD1531" t="s">
        <v>66</v>
      </c>
    </row>
    <row r="1532" spans="1:30" x14ac:dyDescent="0.25">
      <c r="A1532">
        <v>36</v>
      </c>
      <c r="B1532" s="1" t="s">
        <v>128</v>
      </c>
      <c r="C1532" s="1" t="s">
        <v>382</v>
      </c>
      <c r="D1532" s="1" t="s">
        <v>329</v>
      </c>
      <c r="E1532" s="1" t="s">
        <v>32</v>
      </c>
      <c r="F1532" s="1" t="s">
        <v>32</v>
      </c>
      <c r="G1532" s="1" t="s">
        <v>210</v>
      </c>
      <c r="H1532" s="1" t="s">
        <v>211</v>
      </c>
      <c r="I1532" s="1" t="s">
        <v>191</v>
      </c>
      <c r="J1532" s="1" t="s">
        <v>192</v>
      </c>
      <c r="K1532">
        <v>100</v>
      </c>
      <c r="L1532" s="1" t="s">
        <v>212</v>
      </c>
      <c r="M1532" s="1" t="s">
        <v>38</v>
      </c>
      <c r="N1532" t="s">
        <v>39</v>
      </c>
      <c r="O1532" t="s">
        <v>39</v>
      </c>
      <c r="P1532">
        <v>600</v>
      </c>
      <c r="Q1532">
        <v>0</v>
      </c>
      <c r="R1532">
        <v>0.62393232597184556</v>
      </c>
      <c r="S1532">
        <v>0</v>
      </c>
      <c r="T1532" s="1" t="s">
        <v>194</v>
      </c>
      <c r="U1532">
        <v>0</v>
      </c>
      <c r="V1532">
        <v>0</v>
      </c>
      <c r="W1532">
        <v>0.93637719669657682</v>
      </c>
      <c r="X1532">
        <v>0</v>
      </c>
      <c r="Y1532" t="b">
        <v>0</v>
      </c>
      <c r="Z1532" t="b">
        <v>0</v>
      </c>
      <c r="AA1532" s="1" t="s">
        <v>66</v>
      </c>
      <c r="AB1532" s="1" t="s">
        <v>66</v>
      </c>
      <c r="AC1532" s="1" t="s">
        <v>73</v>
      </c>
      <c r="AD1532" t="s">
        <v>66</v>
      </c>
    </row>
    <row r="1533" spans="1:30" x14ac:dyDescent="0.25">
      <c r="A1533">
        <v>36</v>
      </c>
      <c r="B1533" s="1" t="s">
        <v>128</v>
      </c>
      <c r="C1533" s="1" t="s">
        <v>129</v>
      </c>
      <c r="D1533" s="1" t="s">
        <v>130</v>
      </c>
      <c r="E1533" s="1" t="s">
        <v>32</v>
      </c>
      <c r="F1533" s="1" t="s">
        <v>32</v>
      </c>
      <c r="G1533" s="1" t="s">
        <v>210</v>
      </c>
      <c r="H1533" s="1" t="s">
        <v>211</v>
      </c>
      <c r="I1533" s="1" t="s">
        <v>191</v>
      </c>
      <c r="J1533" s="1" t="s">
        <v>192</v>
      </c>
      <c r="K1533">
        <v>100</v>
      </c>
      <c r="L1533" s="1" t="s">
        <v>212</v>
      </c>
      <c r="M1533" s="1" t="s">
        <v>38</v>
      </c>
      <c r="N1533" t="s">
        <v>39</v>
      </c>
      <c r="O1533" t="s">
        <v>39</v>
      </c>
      <c r="P1533">
        <v>500</v>
      </c>
      <c r="Q1533">
        <v>0</v>
      </c>
      <c r="R1533">
        <v>0.62779656211235157</v>
      </c>
      <c r="S1533">
        <v>0</v>
      </c>
      <c r="T1533" s="1" t="s">
        <v>194</v>
      </c>
      <c r="U1533">
        <v>0</v>
      </c>
      <c r="V1533">
        <v>0</v>
      </c>
      <c r="W1533">
        <v>0.93468076749227269</v>
      </c>
      <c r="X1533">
        <v>0</v>
      </c>
      <c r="Y1533" t="b">
        <v>0</v>
      </c>
      <c r="Z1533" t="b">
        <v>0</v>
      </c>
      <c r="AA1533" s="1" t="s">
        <v>66</v>
      </c>
      <c r="AB1533" s="1" t="s">
        <v>66</v>
      </c>
      <c r="AC1533" s="1" t="s">
        <v>73</v>
      </c>
      <c r="AD1533" t="s">
        <v>66</v>
      </c>
    </row>
    <row r="1534" spans="1:30" x14ac:dyDescent="0.25">
      <c r="A1534">
        <v>36</v>
      </c>
      <c r="B1534" s="1" t="s">
        <v>128</v>
      </c>
      <c r="C1534" s="1" t="s">
        <v>383</v>
      </c>
      <c r="D1534" s="1" t="s">
        <v>105</v>
      </c>
      <c r="E1534" s="1" t="s">
        <v>32</v>
      </c>
      <c r="F1534" s="1" t="s">
        <v>32</v>
      </c>
      <c r="G1534" s="1" t="s">
        <v>210</v>
      </c>
      <c r="H1534" s="1" t="s">
        <v>211</v>
      </c>
      <c r="I1534" s="1" t="s">
        <v>191</v>
      </c>
      <c r="J1534" s="1" t="s">
        <v>192</v>
      </c>
      <c r="K1534">
        <v>100</v>
      </c>
      <c r="L1534" s="1" t="s">
        <v>212</v>
      </c>
      <c r="M1534" s="1" t="s">
        <v>38</v>
      </c>
      <c r="N1534" t="s">
        <v>39</v>
      </c>
      <c r="O1534" t="s">
        <v>39</v>
      </c>
      <c r="P1534">
        <v>4100</v>
      </c>
      <c r="Q1534">
        <v>0</v>
      </c>
      <c r="R1534">
        <v>0.61161841435877295</v>
      </c>
      <c r="S1534">
        <v>0</v>
      </c>
      <c r="T1534" s="1" t="s">
        <v>194</v>
      </c>
      <c r="U1534">
        <v>0</v>
      </c>
      <c r="V1534">
        <v>0</v>
      </c>
      <c r="W1534">
        <v>0.93742058575417186</v>
      </c>
      <c r="X1534">
        <v>0</v>
      </c>
      <c r="Y1534" t="b">
        <v>0</v>
      </c>
      <c r="Z1534" t="b">
        <v>0</v>
      </c>
      <c r="AA1534" s="1" t="s">
        <v>66</v>
      </c>
      <c r="AB1534" s="1" t="s">
        <v>66</v>
      </c>
      <c r="AC1534" s="1" t="s">
        <v>73</v>
      </c>
      <c r="AD1534" t="s">
        <v>66</v>
      </c>
    </row>
    <row r="1535" spans="1:30" x14ac:dyDescent="0.25">
      <c r="A1535">
        <v>37</v>
      </c>
      <c r="B1535" s="1" t="s">
        <v>384</v>
      </c>
      <c r="C1535" s="1" t="s">
        <v>385</v>
      </c>
      <c r="D1535" s="1" t="s">
        <v>242</v>
      </c>
      <c r="E1535" s="1" t="s">
        <v>32</v>
      </c>
      <c r="F1535" s="1" t="s">
        <v>32</v>
      </c>
      <c r="G1535" s="1" t="s">
        <v>210</v>
      </c>
      <c r="H1535" s="1" t="s">
        <v>211</v>
      </c>
      <c r="I1535" s="1" t="s">
        <v>191</v>
      </c>
      <c r="J1535" s="1" t="s">
        <v>192</v>
      </c>
      <c r="K1535">
        <v>100</v>
      </c>
      <c r="L1535" s="1" t="s">
        <v>212</v>
      </c>
      <c r="M1535" s="1" t="s">
        <v>38</v>
      </c>
      <c r="N1535" t="s">
        <v>39</v>
      </c>
      <c r="O1535" t="s">
        <v>39</v>
      </c>
      <c r="P1535">
        <v>3000</v>
      </c>
      <c r="Q1535">
        <v>0</v>
      </c>
      <c r="R1535">
        <v>0.6915223100303951</v>
      </c>
      <c r="S1535">
        <v>0</v>
      </c>
      <c r="T1535" s="1" t="s">
        <v>194</v>
      </c>
      <c r="U1535">
        <v>0</v>
      </c>
      <c r="V1535">
        <v>1</v>
      </c>
      <c r="W1535">
        <v>0.94034258164674744</v>
      </c>
      <c r="X1535">
        <v>0</v>
      </c>
      <c r="Y1535" t="b">
        <v>0</v>
      </c>
      <c r="Z1535" t="b">
        <v>0</v>
      </c>
      <c r="AA1535" s="1" t="s">
        <v>66</v>
      </c>
      <c r="AB1535" s="1" t="s">
        <v>66</v>
      </c>
      <c r="AC1535" s="1" t="s">
        <v>42</v>
      </c>
      <c r="AD1535" t="s">
        <v>66</v>
      </c>
    </row>
    <row r="1536" spans="1:30" x14ac:dyDescent="0.25">
      <c r="A1536">
        <v>37</v>
      </c>
      <c r="B1536" s="1" t="s">
        <v>384</v>
      </c>
      <c r="C1536" s="1" t="s">
        <v>386</v>
      </c>
      <c r="D1536" s="1" t="s">
        <v>387</v>
      </c>
      <c r="E1536" s="1" t="s">
        <v>32</v>
      </c>
      <c r="F1536" s="1" t="s">
        <v>32</v>
      </c>
      <c r="G1536" s="1" t="s">
        <v>210</v>
      </c>
      <c r="H1536" s="1" t="s">
        <v>211</v>
      </c>
      <c r="I1536" s="1" t="s">
        <v>191</v>
      </c>
      <c r="J1536" s="1" t="s">
        <v>192</v>
      </c>
      <c r="K1536">
        <v>100</v>
      </c>
      <c r="L1536" s="1" t="s">
        <v>212</v>
      </c>
      <c r="M1536" s="1" t="s">
        <v>38</v>
      </c>
      <c r="N1536" t="s">
        <v>39</v>
      </c>
      <c r="O1536" t="s">
        <v>39</v>
      </c>
      <c r="P1536">
        <v>200</v>
      </c>
      <c r="Q1536">
        <v>0</v>
      </c>
      <c r="R1536">
        <v>0.75154405594405604</v>
      </c>
      <c r="S1536">
        <v>0</v>
      </c>
      <c r="T1536" s="1" t="s">
        <v>194</v>
      </c>
      <c r="U1536">
        <v>0</v>
      </c>
      <c r="V1536">
        <v>1</v>
      </c>
      <c r="W1536">
        <v>0.94011277961343198</v>
      </c>
      <c r="X1536">
        <v>0</v>
      </c>
      <c r="Y1536" t="b">
        <v>0</v>
      </c>
      <c r="Z1536" t="b">
        <v>0</v>
      </c>
      <c r="AA1536" s="1" t="s">
        <v>66</v>
      </c>
      <c r="AB1536" s="1" t="s">
        <v>66</v>
      </c>
      <c r="AC1536" s="1" t="s">
        <v>42</v>
      </c>
      <c r="AD1536" t="s">
        <v>66</v>
      </c>
    </row>
    <row r="1537" spans="1:30" x14ac:dyDescent="0.25">
      <c r="A1537">
        <v>37</v>
      </c>
      <c r="B1537" s="1" t="s">
        <v>384</v>
      </c>
      <c r="C1537" s="1" t="s">
        <v>388</v>
      </c>
      <c r="D1537" s="1" t="s">
        <v>101</v>
      </c>
      <c r="E1537" s="1" t="s">
        <v>32</v>
      </c>
      <c r="F1537" s="1" t="s">
        <v>32</v>
      </c>
      <c r="G1537" s="1" t="s">
        <v>210</v>
      </c>
      <c r="H1537" s="1" t="s">
        <v>211</v>
      </c>
      <c r="I1537" s="1" t="s">
        <v>191</v>
      </c>
      <c r="J1537" s="1" t="s">
        <v>192</v>
      </c>
      <c r="K1537">
        <v>100</v>
      </c>
      <c r="L1537" s="1" t="s">
        <v>212</v>
      </c>
      <c r="M1537" s="1" t="s">
        <v>38</v>
      </c>
      <c r="N1537" t="s">
        <v>39</v>
      </c>
      <c r="O1537" t="s">
        <v>39</v>
      </c>
      <c r="P1537">
        <v>3600</v>
      </c>
      <c r="Q1537">
        <v>0</v>
      </c>
      <c r="R1537">
        <v>0.69174982492276005</v>
      </c>
      <c r="S1537">
        <v>0</v>
      </c>
      <c r="T1537" s="1" t="s">
        <v>194</v>
      </c>
      <c r="U1537">
        <v>0</v>
      </c>
      <c r="V1537">
        <v>1</v>
      </c>
      <c r="W1537">
        <v>0.94034172309710606</v>
      </c>
      <c r="X1537">
        <v>0</v>
      </c>
      <c r="Y1537" t="b">
        <v>0</v>
      </c>
      <c r="Z1537" t="b">
        <v>0</v>
      </c>
      <c r="AA1537" s="1" t="s">
        <v>66</v>
      </c>
      <c r="AB1537" s="1" t="s">
        <v>66</v>
      </c>
      <c r="AC1537" s="1" t="s">
        <v>42</v>
      </c>
      <c r="AD1537" t="s">
        <v>66</v>
      </c>
    </row>
    <row r="1538" spans="1:30" x14ac:dyDescent="0.25">
      <c r="A1538">
        <v>38</v>
      </c>
      <c r="B1538" s="1" t="s">
        <v>389</v>
      </c>
      <c r="C1538" s="1" t="s">
        <v>390</v>
      </c>
      <c r="D1538" s="1" t="s">
        <v>105</v>
      </c>
      <c r="E1538" s="1" t="s">
        <v>32</v>
      </c>
      <c r="F1538" s="1" t="s">
        <v>32</v>
      </c>
      <c r="G1538" s="1" t="s">
        <v>210</v>
      </c>
      <c r="H1538" s="1" t="s">
        <v>211</v>
      </c>
      <c r="I1538" s="1" t="s">
        <v>191</v>
      </c>
      <c r="J1538" s="1" t="s">
        <v>192</v>
      </c>
      <c r="K1538">
        <v>100</v>
      </c>
      <c r="L1538" s="1" t="s">
        <v>212</v>
      </c>
      <c r="M1538" s="1" t="s">
        <v>38</v>
      </c>
      <c r="N1538" t="s">
        <v>39</v>
      </c>
      <c r="O1538" t="s">
        <v>39</v>
      </c>
      <c r="P1538">
        <v>2300</v>
      </c>
      <c r="Q1538">
        <v>0</v>
      </c>
      <c r="R1538">
        <v>0.772101308405169</v>
      </c>
      <c r="S1538">
        <v>0</v>
      </c>
      <c r="T1538" s="1" t="s">
        <v>194</v>
      </c>
      <c r="U1538">
        <v>0</v>
      </c>
      <c r="V1538">
        <v>0</v>
      </c>
      <c r="W1538">
        <v>0.94341557945786936</v>
      </c>
      <c r="X1538">
        <v>0</v>
      </c>
      <c r="Y1538" t="b">
        <v>1</v>
      </c>
      <c r="Z1538" t="b">
        <v>0</v>
      </c>
      <c r="AA1538" s="1" t="s">
        <v>66</v>
      </c>
      <c r="AB1538" s="1" t="s">
        <v>66</v>
      </c>
      <c r="AC1538" s="1" t="s">
        <v>73</v>
      </c>
      <c r="AD1538" t="s">
        <v>66</v>
      </c>
    </row>
    <row r="1539" spans="1:30" x14ac:dyDescent="0.25">
      <c r="A1539">
        <v>39</v>
      </c>
      <c r="B1539" s="1" t="s">
        <v>151</v>
      </c>
      <c r="C1539" s="1" t="s">
        <v>391</v>
      </c>
      <c r="D1539" s="1" t="s">
        <v>114</v>
      </c>
      <c r="E1539" s="1" t="s">
        <v>32</v>
      </c>
      <c r="F1539" s="1" t="s">
        <v>32</v>
      </c>
      <c r="G1539" s="1" t="s">
        <v>210</v>
      </c>
      <c r="H1539" s="1" t="s">
        <v>211</v>
      </c>
      <c r="I1539" s="1" t="s">
        <v>191</v>
      </c>
      <c r="J1539" s="1" t="s">
        <v>192</v>
      </c>
      <c r="K1539">
        <v>100</v>
      </c>
      <c r="L1539" s="1" t="s">
        <v>212</v>
      </c>
      <c r="M1539" s="1" t="s">
        <v>38</v>
      </c>
      <c r="N1539" t="s">
        <v>39</v>
      </c>
      <c r="O1539" t="s">
        <v>39</v>
      </c>
      <c r="P1539">
        <v>100</v>
      </c>
      <c r="Q1539">
        <v>0</v>
      </c>
      <c r="R1539">
        <v>1.04</v>
      </c>
      <c r="S1539">
        <v>0</v>
      </c>
      <c r="T1539" s="1" t="s">
        <v>194</v>
      </c>
      <c r="U1539">
        <v>0</v>
      </c>
      <c r="V1539">
        <v>0</v>
      </c>
      <c r="W1539">
        <v>0.90196078431372551</v>
      </c>
      <c r="X1539">
        <v>0</v>
      </c>
      <c r="Y1539" t="b">
        <v>1</v>
      </c>
      <c r="Z1539" t="b">
        <v>0</v>
      </c>
      <c r="AA1539" s="1" t="s">
        <v>66</v>
      </c>
      <c r="AB1539" s="1" t="s">
        <v>66</v>
      </c>
      <c r="AC1539" s="1" t="s">
        <v>73</v>
      </c>
      <c r="AD1539" t="s">
        <v>66</v>
      </c>
    </row>
    <row r="1540" spans="1:30" x14ac:dyDescent="0.25">
      <c r="A1540">
        <v>39</v>
      </c>
      <c r="B1540" s="1" t="s">
        <v>151</v>
      </c>
      <c r="C1540" s="1" t="s">
        <v>392</v>
      </c>
      <c r="D1540" s="1" t="s">
        <v>393</v>
      </c>
      <c r="E1540" s="1" t="s">
        <v>32</v>
      </c>
      <c r="F1540" s="1" t="s">
        <v>32</v>
      </c>
      <c r="G1540" s="1" t="s">
        <v>210</v>
      </c>
      <c r="H1540" s="1" t="s">
        <v>211</v>
      </c>
      <c r="I1540" s="1" t="s">
        <v>191</v>
      </c>
      <c r="J1540" s="1" t="s">
        <v>192</v>
      </c>
      <c r="K1540">
        <v>100</v>
      </c>
      <c r="L1540" s="1" t="s">
        <v>212</v>
      </c>
      <c r="M1540" s="1" t="s">
        <v>38</v>
      </c>
      <c r="N1540" t="s">
        <v>39</v>
      </c>
      <c r="O1540" t="s">
        <v>39</v>
      </c>
      <c r="P1540">
        <v>100</v>
      </c>
      <c r="Q1540">
        <v>0</v>
      </c>
      <c r="R1540">
        <v>0.78139534883720929</v>
      </c>
      <c r="S1540">
        <v>0</v>
      </c>
      <c r="T1540" s="1" t="s">
        <v>194</v>
      </c>
      <c r="U1540">
        <v>0</v>
      </c>
      <c r="V1540">
        <v>0</v>
      </c>
      <c r="W1540">
        <v>0.92167101827676245</v>
      </c>
      <c r="X1540">
        <v>0</v>
      </c>
      <c r="Y1540" t="b">
        <v>1</v>
      </c>
      <c r="Z1540" t="b">
        <v>0</v>
      </c>
      <c r="AA1540" s="1" t="s">
        <v>66</v>
      </c>
      <c r="AB1540" s="1" t="s">
        <v>66</v>
      </c>
      <c r="AC1540" s="1" t="s">
        <v>73</v>
      </c>
      <c r="AD1540" t="s">
        <v>66</v>
      </c>
    </row>
    <row r="1541" spans="1:30" x14ac:dyDescent="0.25">
      <c r="A1541">
        <v>39</v>
      </c>
      <c r="B1541" s="1" t="s">
        <v>151</v>
      </c>
      <c r="C1541" s="1" t="s">
        <v>152</v>
      </c>
      <c r="D1541" s="1" t="s">
        <v>71</v>
      </c>
      <c r="E1541" s="1" t="s">
        <v>32</v>
      </c>
      <c r="F1541" s="1" t="s">
        <v>32</v>
      </c>
      <c r="G1541" s="1" t="s">
        <v>210</v>
      </c>
      <c r="H1541" s="1" t="s">
        <v>211</v>
      </c>
      <c r="I1541" s="1" t="s">
        <v>191</v>
      </c>
      <c r="J1541" s="1" t="s">
        <v>192</v>
      </c>
      <c r="K1541">
        <v>100</v>
      </c>
      <c r="L1541" s="1" t="s">
        <v>212</v>
      </c>
      <c r="M1541" s="1" t="s">
        <v>38</v>
      </c>
      <c r="N1541" t="s">
        <v>39</v>
      </c>
      <c r="O1541" t="s">
        <v>39</v>
      </c>
      <c r="P1541">
        <v>100</v>
      </c>
      <c r="Q1541">
        <v>0</v>
      </c>
      <c r="R1541">
        <v>0.73098301987360081</v>
      </c>
      <c r="S1541">
        <v>0</v>
      </c>
      <c r="T1541" s="1" t="s">
        <v>194</v>
      </c>
      <c r="U1541">
        <v>0</v>
      </c>
      <c r="V1541">
        <v>0</v>
      </c>
      <c r="W1541">
        <v>0.93401662780979189</v>
      </c>
      <c r="X1541">
        <v>0</v>
      </c>
      <c r="Y1541" t="b">
        <v>1</v>
      </c>
      <c r="Z1541" t="b">
        <v>0</v>
      </c>
      <c r="AA1541" s="1" t="s">
        <v>66</v>
      </c>
      <c r="AB1541" s="1" t="s">
        <v>66</v>
      </c>
      <c r="AC1541" s="1" t="s">
        <v>73</v>
      </c>
      <c r="AD1541" t="s">
        <v>66</v>
      </c>
    </row>
    <row r="1542" spans="1:30" x14ac:dyDescent="0.25">
      <c r="A1542">
        <v>39</v>
      </c>
      <c r="B1542" s="1" t="s">
        <v>151</v>
      </c>
      <c r="C1542" s="1" t="s">
        <v>394</v>
      </c>
      <c r="D1542" s="1" t="s">
        <v>303</v>
      </c>
      <c r="E1542" s="1" t="s">
        <v>32</v>
      </c>
      <c r="F1542" s="1" t="s">
        <v>32</v>
      </c>
      <c r="G1542" s="1" t="s">
        <v>210</v>
      </c>
      <c r="H1542" s="1" t="s">
        <v>211</v>
      </c>
      <c r="I1542" s="1" t="s">
        <v>191</v>
      </c>
      <c r="J1542" s="1" t="s">
        <v>192</v>
      </c>
      <c r="K1542">
        <v>100</v>
      </c>
      <c r="L1542" s="1" t="s">
        <v>212</v>
      </c>
      <c r="M1542" s="1" t="s">
        <v>38</v>
      </c>
      <c r="N1542" t="s">
        <v>39</v>
      </c>
      <c r="O1542" t="s">
        <v>39</v>
      </c>
      <c r="P1542">
        <v>500</v>
      </c>
      <c r="Q1542">
        <v>0</v>
      </c>
      <c r="R1542">
        <v>0.53230769230769226</v>
      </c>
      <c r="S1542">
        <v>0</v>
      </c>
      <c r="T1542" s="1" t="s">
        <v>194</v>
      </c>
      <c r="U1542">
        <v>0</v>
      </c>
      <c r="V1542">
        <v>0</v>
      </c>
      <c r="W1542">
        <v>0.93473895582329314</v>
      </c>
      <c r="X1542">
        <v>0</v>
      </c>
      <c r="Y1542" t="b">
        <v>1</v>
      </c>
      <c r="Z1542" t="b">
        <v>0</v>
      </c>
      <c r="AA1542" s="1" t="s">
        <v>66</v>
      </c>
      <c r="AB1542" s="1" t="s">
        <v>66</v>
      </c>
      <c r="AC1542" s="1" t="s">
        <v>73</v>
      </c>
      <c r="AD1542" t="s">
        <v>66</v>
      </c>
    </row>
    <row r="1543" spans="1:30" x14ac:dyDescent="0.25">
      <c r="A1543">
        <v>39</v>
      </c>
      <c r="B1543" s="1" t="s">
        <v>151</v>
      </c>
      <c r="C1543" s="1" t="s">
        <v>395</v>
      </c>
      <c r="D1543" s="1" t="s">
        <v>105</v>
      </c>
      <c r="E1543" s="1" t="s">
        <v>32</v>
      </c>
      <c r="F1543" s="1" t="s">
        <v>32</v>
      </c>
      <c r="G1543" s="1" t="s">
        <v>210</v>
      </c>
      <c r="H1543" s="1" t="s">
        <v>211</v>
      </c>
      <c r="I1543" s="1" t="s">
        <v>191</v>
      </c>
      <c r="J1543" s="1" t="s">
        <v>192</v>
      </c>
      <c r="K1543">
        <v>100</v>
      </c>
      <c r="L1543" s="1" t="s">
        <v>212</v>
      </c>
      <c r="M1543" s="1" t="s">
        <v>38</v>
      </c>
      <c r="N1543" t="s">
        <v>39</v>
      </c>
      <c r="O1543" t="s">
        <v>39</v>
      </c>
      <c r="P1543">
        <v>2200</v>
      </c>
      <c r="Q1543">
        <v>0</v>
      </c>
      <c r="R1543">
        <v>0.67533051677884692</v>
      </c>
      <c r="S1543">
        <v>0</v>
      </c>
      <c r="T1543" s="1" t="s">
        <v>194</v>
      </c>
      <c r="U1543">
        <v>0</v>
      </c>
      <c r="V1543">
        <v>0</v>
      </c>
      <c r="W1543">
        <v>0.93959210286601913</v>
      </c>
      <c r="X1543">
        <v>0</v>
      </c>
      <c r="Y1543" t="b">
        <v>1</v>
      </c>
      <c r="Z1543" t="b">
        <v>0</v>
      </c>
      <c r="AA1543" s="1" t="s">
        <v>66</v>
      </c>
      <c r="AB1543" s="1" t="s">
        <v>66</v>
      </c>
      <c r="AC1543" s="1" t="s">
        <v>73</v>
      </c>
      <c r="AD1543" t="s">
        <v>66</v>
      </c>
    </row>
    <row r="1544" spans="1:30" x14ac:dyDescent="0.25">
      <c r="A1544">
        <v>40</v>
      </c>
      <c r="B1544" s="1" t="s">
        <v>103</v>
      </c>
      <c r="C1544" s="1" t="s">
        <v>396</v>
      </c>
      <c r="D1544" s="1" t="s">
        <v>376</v>
      </c>
      <c r="E1544" s="1" t="s">
        <v>32</v>
      </c>
      <c r="F1544" s="1" t="s">
        <v>32</v>
      </c>
      <c r="G1544" s="1" t="s">
        <v>210</v>
      </c>
      <c r="H1544" s="1" t="s">
        <v>211</v>
      </c>
      <c r="I1544" s="1" t="s">
        <v>191</v>
      </c>
      <c r="J1544" s="1" t="s">
        <v>192</v>
      </c>
      <c r="K1544">
        <v>100</v>
      </c>
      <c r="L1544" s="1" t="s">
        <v>212</v>
      </c>
      <c r="M1544" s="1" t="s">
        <v>38</v>
      </c>
      <c r="N1544" t="s">
        <v>39</v>
      </c>
      <c r="O1544" t="s">
        <v>39</v>
      </c>
      <c r="P1544">
        <v>5400</v>
      </c>
      <c r="Q1544">
        <v>0</v>
      </c>
      <c r="R1544">
        <v>0.85250058076715296</v>
      </c>
      <c r="S1544">
        <v>0</v>
      </c>
      <c r="T1544" s="1" t="s">
        <v>194</v>
      </c>
      <c r="U1544">
        <v>0</v>
      </c>
      <c r="V1544">
        <v>0</v>
      </c>
      <c r="W1544">
        <v>0.94568353347031342</v>
      </c>
      <c r="X1544">
        <v>0</v>
      </c>
      <c r="Y1544" t="b">
        <v>0</v>
      </c>
      <c r="Z1544" t="b">
        <v>0</v>
      </c>
      <c r="AA1544" s="1" t="s">
        <v>66</v>
      </c>
      <c r="AB1544" s="1" t="s">
        <v>66</v>
      </c>
      <c r="AC1544" s="1" t="s">
        <v>73</v>
      </c>
      <c r="AD1544" t="s">
        <v>66</v>
      </c>
    </row>
    <row r="1545" spans="1:30" x14ac:dyDescent="0.25">
      <c r="A1545">
        <v>40</v>
      </c>
      <c r="B1545" s="1" t="s">
        <v>103</v>
      </c>
      <c r="C1545" s="1" t="s">
        <v>104</v>
      </c>
      <c r="D1545" s="1" t="s">
        <v>105</v>
      </c>
      <c r="E1545" s="1" t="s">
        <v>32</v>
      </c>
      <c r="F1545" s="1" t="s">
        <v>32</v>
      </c>
      <c r="G1545" s="1" t="s">
        <v>210</v>
      </c>
      <c r="H1545" s="1" t="s">
        <v>211</v>
      </c>
      <c r="I1545" s="1" t="s">
        <v>191</v>
      </c>
      <c r="J1545" s="1" t="s">
        <v>192</v>
      </c>
      <c r="K1545">
        <v>100</v>
      </c>
      <c r="L1545" s="1" t="s">
        <v>212</v>
      </c>
      <c r="M1545" s="1" t="s">
        <v>38</v>
      </c>
      <c r="N1545" t="s">
        <v>39</v>
      </c>
      <c r="O1545" t="s">
        <v>39</v>
      </c>
      <c r="P1545">
        <v>2700</v>
      </c>
      <c r="Q1545">
        <v>0</v>
      </c>
      <c r="R1545">
        <v>0.85120110737041266</v>
      </c>
      <c r="S1545">
        <v>0</v>
      </c>
      <c r="T1545" s="1" t="s">
        <v>194</v>
      </c>
      <c r="U1545">
        <v>0</v>
      </c>
      <c r="V1545">
        <v>0</v>
      </c>
      <c r="W1545">
        <v>0.94589234117963028</v>
      </c>
      <c r="X1545">
        <v>0</v>
      </c>
      <c r="Y1545" t="b">
        <v>0</v>
      </c>
      <c r="Z1545" t="b">
        <v>0</v>
      </c>
      <c r="AA1545" s="1" t="s">
        <v>66</v>
      </c>
      <c r="AB1545" s="1" t="s">
        <v>66</v>
      </c>
      <c r="AC1545" s="1" t="s">
        <v>73</v>
      </c>
      <c r="AD1545" t="s">
        <v>66</v>
      </c>
    </row>
    <row r="1546" spans="1:30" x14ac:dyDescent="0.25">
      <c r="A1546">
        <v>41</v>
      </c>
      <c r="B1546" s="1" t="s">
        <v>397</v>
      </c>
      <c r="C1546" s="1" t="s">
        <v>398</v>
      </c>
      <c r="D1546" s="1" t="s">
        <v>399</v>
      </c>
      <c r="E1546" s="1" t="s">
        <v>32</v>
      </c>
      <c r="F1546" s="1" t="s">
        <v>32</v>
      </c>
      <c r="G1546" s="1" t="s">
        <v>210</v>
      </c>
      <c r="H1546" s="1" t="s">
        <v>211</v>
      </c>
      <c r="I1546" s="1" t="s">
        <v>191</v>
      </c>
      <c r="J1546" s="1" t="s">
        <v>192</v>
      </c>
      <c r="K1546">
        <v>100</v>
      </c>
      <c r="L1546" s="1" t="s">
        <v>212</v>
      </c>
      <c r="M1546" s="1" t="s">
        <v>38</v>
      </c>
      <c r="N1546" t="s">
        <v>39</v>
      </c>
      <c r="O1546" t="s">
        <v>39</v>
      </c>
      <c r="P1546">
        <v>10200</v>
      </c>
      <c r="Q1546">
        <v>0</v>
      </c>
      <c r="R1546">
        <v>0.60878675714285713</v>
      </c>
      <c r="S1546">
        <v>0</v>
      </c>
      <c r="T1546" s="1" t="s">
        <v>194</v>
      </c>
      <c r="U1546">
        <v>1</v>
      </c>
      <c r="V1546">
        <v>1</v>
      </c>
      <c r="W1546">
        <v>0.93784135805692725</v>
      </c>
      <c r="X1546">
        <v>0</v>
      </c>
      <c r="Y1546" t="b">
        <v>0</v>
      </c>
      <c r="Z1546" t="b">
        <v>1</v>
      </c>
      <c r="AA1546" s="1" t="s">
        <v>66</v>
      </c>
      <c r="AB1546" s="1" t="s">
        <v>66</v>
      </c>
      <c r="AC1546" s="1" t="s">
        <v>42</v>
      </c>
      <c r="AD1546" t="s">
        <v>850</v>
      </c>
    </row>
    <row r="1547" spans="1:30" x14ac:dyDescent="0.25">
      <c r="A1547">
        <v>41</v>
      </c>
      <c r="B1547" s="1" t="s">
        <v>397</v>
      </c>
      <c r="C1547" s="1" t="s">
        <v>400</v>
      </c>
      <c r="D1547" s="1" t="s">
        <v>303</v>
      </c>
      <c r="E1547" s="1" t="s">
        <v>32</v>
      </c>
      <c r="F1547" s="1" t="s">
        <v>32</v>
      </c>
      <c r="G1547" s="1" t="s">
        <v>210</v>
      </c>
      <c r="H1547" s="1" t="s">
        <v>211</v>
      </c>
      <c r="I1547" s="1" t="s">
        <v>191</v>
      </c>
      <c r="J1547" s="1" t="s">
        <v>192</v>
      </c>
      <c r="K1547">
        <v>100</v>
      </c>
      <c r="L1547" s="1" t="s">
        <v>212</v>
      </c>
      <c r="M1547" s="1" t="s">
        <v>38</v>
      </c>
      <c r="N1547" t="s">
        <v>39</v>
      </c>
      <c r="O1547" t="s">
        <v>39</v>
      </c>
      <c r="P1547">
        <v>500</v>
      </c>
      <c r="Q1547">
        <v>0</v>
      </c>
      <c r="R1547">
        <v>0.62021538461538461</v>
      </c>
      <c r="S1547">
        <v>0</v>
      </c>
      <c r="T1547" s="1" t="s">
        <v>194</v>
      </c>
      <c r="U1547">
        <v>1</v>
      </c>
      <c r="V1547">
        <v>1</v>
      </c>
      <c r="W1547">
        <v>0.93827981085135881</v>
      </c>
      <c r="X1547">
        <v>0</v>
      </c>
      <c r="Y1547" t="b">
        <v>0</v>
      </c>
      <c r="Z1547" t="b">
        <v>1</v>
      </c>
      <c r="AA1547" s="1" t="s">
        <v>66</v>
      </c>
      <c r="AB1547" s="1" t="s">
        <v>66</v>
      </c>
      <c r="AC1547" s="1" t="s">
        <v>42</v>
      </c>
      <c r="AD1547" t="s">
        <v>850</v>
      </c>
    </row>
    <row r="1548" spans="1:30" x14ac:dyDescent="0.25">
      <c r="A1548">
        <v>41</v>
      </c>
      <c r="B1548" s="1" t="s">
        <v>397</v>
      </c>
      <c r="C1548" s="1" t="s">
        <v>401</v>
      </c>
      <c r="D1548" s="1" t="s">
        <v>101</v>
      </c>
      <c r="E1548" s="1" t="s">
        <v>32</v>
      </c>
      <c r="F1548" s="1" t="s">
        <v>32</v>
      </c>
      <c r="G1548" s="1" t="s">
        <v>210</v>
      </c>
      <c r="H1548" s="1" t="s">
        <v>211</v>
      </c>
      <c r="I1548" s="1" t="s">
        <v>191</v>
      </c>
      <c r="J1548" s="1" t="s">
        <v>192</v>
      </c>
      <c r="K1548">
        <v>100</v>
      </c>
      <c r="L1548" s="1" t="s">
        <v>212</v>
      </c>
      <c r="M1548" s="1" t="s">
        <v>38</v>
      </c>
      <c r="N1548" t="s">
        <v>39</v>
      </c>
      <c r="O1548" t="s">
        <v>39</v>
      </c>
      <c r="P1548">
        <v>20800</v>
      </c>
      <c r="Q1548">
        <v>0</v>
      </c>
      <c r="R1548">
        <v>0.60890183887915938</v>
      </c>
      <c r="S1548">
        <v>0</v>
      </c>
      <c r="T1548" s="1" t="s">
        <v>194</v>
      </c>
      <c r="U1548">
        <v>1</v>
      </c>
      <c r="V1548">
        <v>1</v>
      </c>
      <c r="W1548">
        <v>0.93784580414821017</v>
      </c>
      <c r="X1548">
        <v>0</v>
      </c>
      <c r="Y1548" t="b">
        <v>0</v>
      </c>
      <c r="Z1548" t="b">
        <v>1</v>
      </c>
      <c r="AA1548" s="1" t="s">
        <v>66</v>
      </c>
      <c r="AB1548" s="1" t="s">
        <v>66</v>
      </c>
      <c r="AC1548" s="1" t="s">
        <v>42</v>
      </c>
      <c r="AD1548" t="s">
        <v>850</v>
      </c>
    </row>
    <row r="1549" spans="1:30" x14ac:dyDescent="0.25">
      <c r="A1549">
        <v>11</v>
      </c>
      <c r="B1549" s="1" t="s">
        <v>58</v>
      </c>
      <c r="C1549" s="1" t="s">
        <v>260</v>
      </c>
      <c r="D1549" s="1" t="s">
        <v>261</v>
      </c>
      <c r="E1549" s="1" t="s">
        <v>32</v>
      </c>
      <c r="F1549" s="1" t="s">
        <v>32</v>
      </c>
      <c r="G1549" s="1" t="s">
        <v>610</v>
      </c>
      <c r="H1549" s="1" t="s">
        <v>611</v>
      </c>
      <c r="I1549" s="1" t="s">
        <v>91</v>
      </c>
      <c r="J1549" s="1" t="s">
        <v>92</v>
      </c>
      <c r="K1549">
        <v>78</v>
      </c>
      <c r="L1549" s="1" t="s">
        <v>612</v>
      </c>
      <c r="M1549" s="1" t="s">
        <v>38</v>
      </c>
      <c r="N1549" t="s">
        <v>39</v>
      </c>
      <c r="O1549" t="s">
        <v>39</v>
      </c>
      <c r="P1549">
        <v>1500</v>
      </c>
      <c r="Q1549">
        <v>0</v>
      </c>
      <c r="R1549">
        <v>0.62380512820512823</v>
      </c>
      <c r="S1549">
        <v>2435.7076923076925</v>
      </c>
      <c r="T1549" s="1" t="s">
        <v>40</v>
      </c>
      <c r="U1549">
        <v>1</v>
      </c>
      <c r="V1549">
        <v>1</v>
      </c>
      <c r="W1549">
        <v>0.93683718521232184</v>
      </c>
      <c r="X1549">
        <v>2281.8615384615387</v>
      </c>
      <c r="Y1549" t="b">
        <v>0</v>
      </c>
      <c r="Z1549" t="b">
        <v>0</v>
      </c>
      <c r="AA1549" s="1" t="s">
        <v>54</v>
      </c>
      <c r="AB1549" s="1" t="s">
        <v>55</v>
      </c>
      <c r="AC1549" s="1" t="s">
        <v>42</v>
      </c>
      <c r="AD1549" t="s">
        <v>850</v>
      </c>
    </row>
    <row r="1550" spans="1:30" x14ac:dyDescent="0.25">
      <c r="A1550">
        <v>36</v>
      </c>
      <c r="B1550" s="1" t="s">
        <v>128</v>
      </c>
      <c r="C1550" s="1" t="s">
        <v>140</v>
      </c>
      <c r="D1550" s="1" t="s">
        <v>141</v>
      </c>
      <c r="E1550" s="1" t="s">
        <v>32</v>
      </c>
      <c r="F1550" s="1" t="s">
        <v>32</v>
      </c>
      <c r="G1550" s="1" t="s">
        <v>610</v>
      </c>
      <c r="H1550" s="1" t="s">
        <v>611</v>
      </c>
      <c r="I1550" s="1" t="s">
        <v>91</v>
      </c>
      <c r="J1550" s="1" t="s">
        <v>92</v>
      </c>
      <c r="K1550">
        <v>78</v>
      </c>
      <c r="L1550" s="1" t="s">
        <v>612</v>
      </c>
      <c r="M1550" s="1" t="s">
        <v>38</v>
      </c>
      <c r="N1550" t="s">
        <v>39</v>
      </c>
      <c r="O1550" t="s">
        <v>39</v>
      </c>
      <c r="P1550">
        <v>4685</v>
      </c>
      <c r="Q1550">
        <v>0</v>
      </c>
      <c r="R1550">
        <v>0.61699555675238993</v>
      </c>
      <c r="S1550">
        <v>7575.6241833849472</v>
      </c>
      <c r="T1550" s="1" t="s">
        <v>40</v>
      </c>
      <c r="U1550">
        <v>0</v>
      </c>
      <c r="V1550">
        <v>0</v>
      </c>
      <c r="W1550">
        <v>0.93616125644417425</v>
      </c>
      <c r="X1550">
        <v>7092.0058538665235</v>
      </c>
      <c r="Y1550" t="b">
        <v>0</v>
      </c>
      <c r="Z1550" t="b">
        <v>0</v>
      </c>
      <c r="AA1550" s="1" t="s">
        <v>66</v>
      </c>
      <c r="AB1550" s="1" t="s">
        <v>66</v>
      </c>
      <c r="AC1550" s="1" t="s">
        <v>73</v>
      </c>
      <c r="AD1550" t="s">
        <v>66</v>
      </c>
    </row>
    <row r="1551" spans="1:30" x14ac:dyDescent="0.25">
      <c r="A1551">
        <v>35</v>
      </c>
      <c r="B1551" s="1" t="s">
        <v>97</v>
      </c>
      <c r="C1551" s="1" t="s">
        <v>381</v>
      </c>
      <c r="D1551" s="1" t="s">
        <v>105</v>
      </c>
      <c r="E1551" s="1" t="s">
        <v>32</v>
      </c>
      <c r="F1551" s="1" t="s">
        <v>32</v>
      </c>
      <c r="G1551" s="1" t="s">
        <v>610</v>
      </c>
      <c r="H1551" s="1" t="s">
        <v>611</v>
      </c>
      <c r="I1551" s="1" t="s">
        <v>160</v>
      </c>
      <c r="J1551" s="1" t="s">
        <v>161</v>
      </c>
      <c r="K1551">
        <v>207</v>
      </c>
      <c r="L1551" s="1" t="s">
        <v>613</v>
      </c>
      <c r="M1551" s="1" t="s">
        <v>38</v>
      </c>
      <c r="N1551" t="s">
        <v>39</v>
      </c>
      <c r="O1551" t="s">
        <v>39</v>
      </c>
      <c r="P1551">
        <v>4500</v>
      </c>
      <c r="Q1551">
        <v>0</v>
      </c>
      <c r="R1551">
        <v>0.61101110530168357</v>
      </c>
      <c r="S1551">
        <v>7249.5499738575763</v>
      </c>
      <c r="T1551" s="1" t="s">
        <v>40</v>
      </c>
      <c r="U1551">
        <v>0</v>
      </c>
      <c r="V1551">
        <v>0</v>
      </c>
      <c r="W1551">
        <v>0.93768701684070688</v>
      </c>
      <c r="X1551">
        <v>6797.8088884241351</v>
      </c>
      <c r="Y1551" t="b">
        <v>0</v>
      </c>
      <c r="Z1551" t="b">
        <v>1</v>
      </c>
      <c r="AA1551" s="1" t="s">
        <v>66</v>
      </c>
      <c r="AB1551" s="1" t="s">
        <v>66</v>
      </c>
      <c r="AC1551" s="1" t="s">
        <v>73</v>
      </c>
      <c r="AD1551" t="s">
        <v>66</v>
      </c>
    </row>
    <row r="1552" spans="1:30" x14ac:dyDescent="0.25">
      <c r="A1552">
        <v>2</v>
      </c>
      <c r="B1552" s="1" t="s">
        <v>86</v>
      </c>
      <c r="C1552" s="1" t="s">
        <v>220</v>
      </c>
      <c r="D1552" s="1" t="s">
        <v>221</v>
      </c>
      <c r="E1552" s="1" t="s">
        <v>32</v>
      </c>
      <c r="F1552" s="1" t="s">
        <v>32</v>
      </c>
      <c r="G1552" s="1" t="s">
        <v>610</v>
      </c>
      <c r="H1552" s="1" t="s">
        <v>611</v>
      </c>
      <c r="I1552" s="1" t="s">
        <v>91</v>
      </c>
      <c r="J1552" s="1" t="s">
        <v>92</v>
      </c>
      <c r="K1552">
        <v>242</v>
      </c>
      <c r="L1552" s="1" t="s">
        <v>614</v>
      </c>
      <c r="M1552" s="1" t="s">
        <v>38</v>
      </c>
      <c r="N1552" t="s">
        <v>39</v>
      </c>
      <c r="O1552" t="s">
        <v>39</v>
      </c>
      <c r="P1552">
        <v>2000</v>
      </c>
      <c r="Q1552">
        <v>0</v>
      </c>
      <c r="R1552">
        <v>0.62749010011123474</v>
      </c>
      <c r="S1552">
        <v>3254.9802002224696</v>
      </c>
      <c r="T1552" s="1" t="s">
        <v>40</v>
      </c>
      <c r="U1552">
        <v>0</v>
      </c>
      <c r="V1552">
        <v>1</v>
      </c>
      <c r="W1552">
        <v>0.93848734643707776</v>
      </c>
      <c r="X1552">
        <v>3054.7577308120135</v>
      </c>
      <c r="Y1552" t="b">
        <v>0</v>
      </c>
      <c r="Z1552" t="b">
        <v>0</v>
      </c>
      <c r="AA1552" s="1" t="s">
        <v>66</v>
      </c>
      <c r="AB1552" s="1" t="s">
        <v>66</v>
      </c>
      <c r="AC1552" s="1" t="s">
        <v>42</v>
      </c>
      <c r="AD1552" t="s">
        <v>66</v>
      </c>
    </row>
    <row r="1553" spans="1:30" x14ac:dyDescent="0.25">
      <c r="A1553">
        <v>2</v>
      </c>
      <c r="B1553" s="1" t="s">
        <v>86</v>
      </c>
      <c r="C1553" s="1" t="s">
        <v>222</v>
      </c>
      <c r="D1553" s="1" t="s">
        <v>223</v>
      </c>
      <c r="E1553" s="1" t="s">
        <v>32</v>
      </c>
      <c r="F1553" s="1" t="s">
        <v>32</v>
      </c>
      <c r="G1553" s="1" t="s">
        <v>610</v>
      </c>
      <c r="H1553" s="1" t="s">
        <v>611</v>
      </c>
      <c r="I1553" s="1" t="s">
        <v>91</v>
      </c>
      <c r="J1553" s="1" t="s">
        <v>92</v>
      </c>
      <c r="K1553">
        <v>242</v>
      </c>
      <c r="L1553" s="1" t="s">
        <v>614</v>
      </c>
      <c r="M1553" s="1" t="s">
        <v>38</v>
      </c>
      <c r="N1553" t="s">
        <v>39</v>
      </c>
      <c r="O1553" t="s">
        <v>39</v>
      </c>
      <c r="P1553">
        <v>3000</v>
      </c>
      <c r="Q1553">
        <v>0</v>
      </c>
      <c r="R1553">
        <v>0.63357523056653497</v>
      </c>
      <c r="S1553">
        <v>4900.7256916996048</v>
      </c>
      <c r="T1553" s="1" t="s">
        <v>40</v>
      </c>
      <c r="U1553">
        <v>0</v>
      </c>
      <c r="V1553">
        <v>1</v>
      </c>
      <c r="W1553">
        <v>0.9354778142077208</v>
      </c>
      <c r="X1553">
        <v>4584.5201581027668</v>
      </c>
      <c r="Y1553" t="b">
        <v>0</v>
      </c>
      <c r="Z1553" t="b">
        <v>0</v>
      </c>
      <c r="AA1553" s="1" t="s">
        <v>66</v>
      </c>
      <c r="AB1553" s="1" t="s">
        <v>66</v>
      </c>
      <c r="AC1553" s="1" t="s">
        <v>42</v>
      </c>
      <c r="AD1553" t="s">
        <v>66</v>
      </c>
    </row>
    <row r="1554" spans="1:30" x14ac:dyDescent="0.25">
      <c r="A1554">
        <v>2</v>
      </c>
      <c r="B1554" s="1" t="s">
        <v>86</v>
      </c>
      <c r="C1554" s="1" t="s">
        <v>87</v>
      </c>
      <c r="D1554" s="1" t="s">
        <v>88</v>
      </c>
      <c r="E1554" s="1" t="s">
        <v>32</v>
      </c>
      <c r="F1554" s="1" t="s">
        <v>32</v>
      </c>
      <c r="G1554" s="1" t="s">
        <v>494</v>
      </c>
      <c r="H1554" s="1" t="s">
        <v>495</v>
      </c>
      <c r="I1554" s="1" t="s">
        <v>91</v>
      </c>
      <c r="J1554" s="1" t="s">
        <v>92</v>
      </c>
      <c r="K1554">
        <v>238</v>
      </c>
      <c r="L1554" s="1" t="s">
        <v>615</v>
      </c>
      <c r="M1554" s="1" t="s">
        <v>38</v>
      </c>
      <c r="N1554" t="s">
        <v>39</v>
      </c>
      <c r="O1554" t="s">
        <v>39</v>
      </c>
      <c r="P1554">
        <v>1500</v>
      </c>
      <c r="Q1554">
        <v>0</v>
      </c>
      <c r="R1554">
        <v>0.61115857163181109</v>
      </c>
      <c r="S1554">
        <v>2416.7378574477166</v>
      </c>
      <c r="T1554" s="1" t="s">
        <v>40</v>
      </c>
      <c r="U1554">
        <v>0</v>
      </c>
      <c r="V1554">
        <v>1</v>
      </c>
      <c r="W1554">
        <v>0.9373059220931953</v>
      </c>
      <c r="X1554">
        <v>2265.2227059325651</v>
      </c>
      <c r="Y1554" t="b">
        <v>0</v>
      </c>
      <c r="Z1554" t="b">
        <v>0</v>
      </c>
      <c r="AA1554" s="1" t="s">
        <v>66</v>
      </c>
      <c r="AB1554" s="1" t="s">
        <v>66</v>
      </c>
      <c r="AC1554" s="1" t="s">
        <v>42</v>
      </c>
      <c r="AD1554" t="s">
        <v>66</v>
      </c>
    </row>
    <row r="1555" spans="1:30" x14ac:dyDescent="0.25">
      <c r="A1555">
        <v>1</v>
      </c>
      <c r="B1555" s="1" t="s">
        <v>184</v>
      </c>
      <c r="C1555" s="1" t="s">
        <v>595</v>
      </c>
      <c r="D1555" s="1" t="s">
        <v>596</v>
      </c>
      <c r="E1555" s="1" t="s">
        <v>616</v>
      </c>
      <c r="F1555" s="1" t="s">
        <v>617</v>
      </c>
      <c r="G1555" s="1" t="s">
        <v>189</v>
      </c>
      <c r="H1555" s="1" t="s">
        <v>190</v>
      </c>
      <c r="I1555" s="1" t="s">
        <v>191</v>
      </c>
      <c r="J1555" s="1" t="s">
        <v>192</v>
      </c>
      <c r="K1555">
        <v>97</v>
      </c>
      <c r="L1555" s="1" t="s">
        <v>193</v>
      </c>
      <c r="M1555" s="1" t="s">
        <v>38</v>
      </c>
      <c r="N1555" t="s">
        <v>39</v>
      </c>
      <c r="O1555" t="s">
        <v>39</v>
      </c>
      <c r="P1555">
        <v>1500</v>
      </c>
      <c r="Q1555">
        <v>2520.3235714285715</v>
      </c>
      <c r="R1555">
        <v>0.68021571428571437</v>
      </c>
      <c r="S1555">
        <v>0</v>
      </c>
      <c r="T1555" s="1" t="s">
        <v>194</v>
      </c>
      <c r="U1555">
        <v>1</v>
      </c>
      <c r="V1555">
        <v>1</v>
      </c>
      <c r="W1555">
        <v>0.9362326776068719</v>
      </c>
      <c r="X1555">
        <v>0</v>
      </c>
      <c r="Y1555" t="b">
        <v>0</v>
      </c>
      <c r="Z1555" t="b">
        <v>0</v>
      </c>
      <c r="AA1555" s="1" t="s">
        <v>54</v>
      </c>
      <c r="AB1555" s="1" t="s">
        <v>599</v>
      </c>
      <c r="AC1555" s="1" t="s">
        <v>42</v>
      </c>
      <c r="AD1555" t="s">
        <v>850</v>
      </c>
    </row>
    <row r="1556" spans="1:30" x14ac:dyDescent="0.25">
      <c r="A1556">
        <v>1</v>
      </c>
      <c r="B1556" s="1" t="s">
        <v>184</v>
      </c>
      <c r="C1556" s="1" t="s">
        <v>595</v>
      </c>
      <c r="D1556" s="1" t="s">
        <v>596</v>
      </c>
      <c r="E1556" s="1" t="s">
        <v>616</v>
      </c>
      <c r="F1556" s="1" t="s">
        <v>617</v>
      </c>
      <c r="G1556" s="1" t="s">
        <v>196</v>
      </c>
      <c r="H1556" s="1" t="s">
        <v>197</v>
      </c>
      <c r="I1556" s="1" t="s">
        <v>191</v>
      </c>
      <c r="J1556" s="1" t="s">
        <v>192</v>
      </c>
      <c r="K1556">
        <v>114</v>
      </c>
      <c r="L1556" s="1" t="s">
        <v>198</v>
      </c>
      <c r="M1556" s="1" t="s">
        <v>38</v>
      </c>
      <c r="N1556" t="s">
        <v>39</v>
      </c>
      <c r="O1556" t="s">
        <v>39</v>
      </c>
      <c r="P1556">
        <v>2200</v>
      </c>
      <c r="Q1556">
        <v>3696.4745714285718</v>
      </c>
      <c r="R1556">
        <v>0.68021571428571437</v>
      </c>
      <c r="S1556">
        <v>0</v>
      </c>
      <c r="T1556" s="1" t="s">
        <v>194</v>
      </c>
      <c r="U1556">
        <v>1</v>
      </c>
      <c r="V1556">
        <v>1</v>
      </c>
      <c r="W1556">
        <v>0.9362326776068719</v>
      </c>
      <c r="X1556">
        <v>0</v>
      </c>
      <c r="Y1556" t="b">
        <v>0</v>
      </c>
      <c r="Z1556" t="b">
        <v>0</v>
      </c>
      <c r="AA1556" s="1" t="s">
        <v>54</v>
      </c>
      <c r="AB1556" s="1" t="s">
        <v>599</v>
      </c>
      <c r="AC1556" s="1" t="s">
        <v>42</v>
      </c>
      <c r="AD1556" t="s">
        <v>850</v>
      </c>
    </row>
    <row r="1557" spans="1:30" x14ac:dyDescent="0.25">
      <c r="A1557">
        <v>2</v>
      </c>
      <c r="B1557" s="1" t="s">
        <v>86</v>
      </c>
      <c r="C1557" s="1" t="s">
        <v>87</v>
      </c>
      <c r="D1557" s="1" t="s">
        <v>88</v>
      </c>
      <c r="E1557" s="1" t="s">
        <v>32</v>
      </c>
      <c r="F1557" s="1" t="s">
        <v>32</v>
      </c>
      <c r="G1557" s="1" t="s">
        <v>494</v>
      </c>
      <c r="H1557" s="1" t="s">
        <v>495</v>
      </c>
      <c r="I1557" s="1" t="s">
        <v>91</v>
      </c>
      <c r="J1557" s="1" t="s">
        <v>92</v>
      </c>
      <c r="K1557">
        <v>19</v>
      </c>
      <c r="L1557" s="1" t="s">
        <v>496</v>
      </c>
      <c r="M1557" s="1" t="s">
        <v>38</v>
      </c>
      <c r="N1557" t="s">
        <v>39</v>
      </c>
      <c r="O1557" t="s">
        <v>39</v>
      </c>
      <c r="P1557">
        <v>15000</v>
      </c>
      <c r="Q1557">
        <v>0</v>
      </c>
      <c r="R1557">
        <v>0.61115857163181109</v>
      </c>
      <c r="S1557">
        <v>24167.378574477167</v>
      </c>
      <c r="T1557" s="1" t="s">
        <v>40</v>
      </c>
      <c r="U1557">
        <v>0</v>
      </c>
      <c r="V1557">
        <v>1</v>
      </c>
      <c r="W1557">
        <v>0.9373059220931953</v>
      </c>
      <c r="X1557">
        <v>22652.227059325651</v>
      </c>
      <c r="Y1557" t="b">
        <v>0</v>
      </c>
      <c r="Z1557" t="b">
        <v>0</v>
      </c>
      <c r="AA1557" s="1" t="s">
        <v>66</v>
      </c>
      <c r="AB1557" s="1" t="s">
        <v>66</v>
      </c>
      <c r="AC1557" s="1" t="s">
        <v>42</v>
      </c>
      <c r="AD1557" t="s">
        <v>66</v>
      </c>
    </row>
    <row r="1558" spans="1:30" x14ac:dyDescent="0.25">
      <c r="A1558">
        <v>3</v>
      </c>
      <c r="B1558" s="1" t="s">
        <v>75</v>
      </c>
      <c r="C1558" s="1" t="s">
        <v>227</v>
      </c>
      <c r="D1558" s="1" t="s">
        <v>228</v>
      </c>
      <c r="E1558" s="1" t="s">
        <v>32</v>
      </c>
      <c r="F1558" s="1" t="s">
        <v>32</v>
      </c>
      <c r="G1558" s="1" t="s">
        <v>494</v>
      </c>
      <c r="H1558" s="1" t="s">
        <v>495</v>
      </c>
      <c r="I1558" s="1" t="s">
        <v>91</v>
      </c>
      <c r="J1558" s="1" t="s">
        <v>92</v>
      </c>
      <c r="K1558">
        <v>19</v>
      </c>
      <c r="L1558" s="1" t="s">
        <v>496</v>
      </c>
      <c r="M1558" s="1" t="s">
        <v>38</v>
      </c>
      <c r="N1558" t="s">
        <v>39</v>
      </c>
      <c r="O1558" t="s">
        <v>39</v>
      </c>
      <c r="P1558">
        <v>15000</v>
      </c>
      <c r="Q1558">
        <v>0</v>
      </c>
      <c r="R1558">
        <v>0.64140955223880602</v>
      </c>
      <c r="S1558">
        <v>24621.143283582092</v>
      </c>
      <c r="T1558" s="1" t="s">
        <v>40</v>
      </c>
      <c r="U1558">
        <v>0</v>
      </c>
      <c r="V1558">
        <v>1</v>
      </c>
      <c r="W1558">
        <v>0.93634884615006908</v>
      </c>
      <c r="X1558">
        <v>23053.979104477614</v>
      </c>
      <c r="Y1558" t="b">
        <v>0</v>
      </c>
      <c r="Z1558" t="b">
        <v>0</v>
      </c>
      <c r="AA1558" s="1" t="s">
        <v>66</v>
      </c>
      <c r="AB1558" s="1" t="s">
        <v>66</v>
      </c>
      <c r="AC1558" s="1" t="s">
        <v>42</v>
      </c>
      <c r="AD1558" t="s">
        <v>66</v>
      </c>
    </row>
    <row r="1559" spans="1:30" x14ac:dyDescent="0.25">
      <c r="A1559">
        <v>4</v>
      </c>
      <c r="B1559" s="1" t="s">
        <v>131</v>
      </c>
      <c r="C1559" s="1" t="s">
        <v>132</v>
      </c>
      <c r="D1559" s="1" t="s">
        <v>133</v>
      </c>
      <c r="E1559" s="1" t="s">
        <v>32</v>
      </c>
      <c r="F1559" s="1" t="s">
        <v>32</v>
      </c>
      <c r="G1559" s="1" t="s">
        <v>494</v>
      </c>
      <c r="H1559" s="1" t="s">
        <v>495</v>
      </c>
      <c r="I1559" s="1" t="s">
        <v>91</v>
      </c>
      <c r="J1559" s="1" t="s">
        <v>92</v>
      </c>
      <c r="K1559">
        <v>19</v>
      </c>
      <c r="L1559" s="1" t="s">
        <v>496</v>
      </c>
      <c r="M1559" s="1" t="s">
        <v>38</v>
      </c>
      <c r="N1559" t="s">
        <v>39</v>
      </c>
      <c r="O1559" t="s">
        <v>39</v>
      </c>
      <c r="P1559">
        <v>18400</v>
      </c>
      <c r="Q1559">
        <v>0</v>
      </c>
      <c r="R1559">
        <v>0.61530311890838207</v>
      </c>
      <c r="S1559">
        <v>29721.577387914233</v>
      </c>
      <c r="T1559" s="1" t="s">
        <v>40</v>
      </c>
      <c r="U1559">
        <v>0</v>
      </c>
      <c r="V1559">
        <v>1</v>
      </c>
      <c r="W1559">
        <v>0.93664397716528258</v>
      </c>
      <c r="X1559">
        <v>27838.536452241719</v>
      </c>
      <c r="Y1559" t="b">
        <v>0</v>
      </c>
      <c r="Z1559" t="b">
        <v>0</v>
      </c>
      <c r="AA1559" s="1" t="s">
        <v>66</v>
      </c>
      <c r="AB1559" s="1" t="s">
        <v>66</v>
      </c>
      <c r="AC1559" s="1" t="s">
        <v>42</v>
      </c>
      <c r="AD1559" t="s">
        <v>66</v>
      </c>
    </row>
    <row r="1560" spans="1:30" x14ac:dyDescent="0.25">
      <c r="A1560">
        <v>4</v>
      </c>
      <c r="B1560" s="1" t="s">
        <v>131</v>
      </c>
      <c r="C1560" s="1" t="s">
        <v>142</v>
      </c>
      <c r="D1560" s="1" t="s">
        <v>143</v>
      </c>
      <c r="E1560" s="1" t="s">
        <v>32</v>
      </c>
      <c r="F1560" s="1" t="s">
        <v>32</v>
      </c>
      <c r="G1560" s="1" t="s">
        <v>494</v>
      </c>
      <c r="H1560" s="1" t="s">
        <v>495</v>
      </c>
      <c r="I1560" s="1" t="s">
        <v>91</v>
      </c>
      <c r="J1560" s="1" t="s">
        <v>92</v>
      </c>
      <c r="K1560">
        <v>19</v>
      </c>
      <c r="L1560" s="1" t="s">
        <v>496</v>
      </c>
      <c r="M1560" s="1" t="s">
        <v>38</v>
      </c>
      <c r="N1560" t="s">
        <v>39</v>
      </c>
      <c r="O1560" t="s">
        <v>39</v>
      </c>
      <c r="P1560">
        <v>6000</v>
      </c>
      <c r="Q1560">
        <v>0</v>
      </c>
      <c r="R1560">
        <v>0.62736642811848897</v>
      </c>
      <c r="S1560">
        <v>9764.1985687109336</v>
      </c>
      <c r="T1560" s="1" t="s">
        <v>40</v>
      </c>
      <c r="U1560">
        <v>0</v>
      </c>
      <c r="V1560">
        <v>1</v>
      </c>
      <c r="W1560">
        <v>0.9332015845920103</v>
      </c>
      <c r="X1560">
        <v>9111.9655765920816</v>
      </c>
      <c r="Y1560" t="b">
        <v>0</v>
      </c>
      <c r="Z1560" t="b">
        <v>0</v>
      </c>
      <c r="AA1560" s="1" t="s">
        <v>66</v>
      </c>
      <c r="AB1560" s="1" t="s">
        <v>66</v>
      </c>
      <c r="AC1560" s="1" t="s">
        <v>42</v>
      </c>
      <c r="AD1560" t="s">
        <v>66</v>
      </c>
    </row>
    <row r="1561" spans="1:30" x14ac:dyDescent="0.25">
      <c r="A1561">
        <v>5</v>
      </c>
      <c r="B1561" s="1" t="s">
        <v>145</v>
      </c>
      <c r="C1561" s="1" t="s">
        <v>237</v>
      </c>
      <c r="D1561" s="1" t="s">
        <v>105</v>
      </c>
      <c r="E1561" s="1" t="s">
        <v>32</v>
      </c>
      <c r="F1561" s="1" t="s">
        <v>32</v>
      </c>
      <c r="G1561" s="1" t="s">
        <v>494</v>
      </c>
      <c r="H1561" s="1" t="s">
        <v>495</v>
      </c>
      <c r="I1561" s="1" t="s">
        <v>91</v>
      </c>
      <c r="J1561" s="1" t="s">
        <v>92</v>
      </c>
      <c r="K1561">
        <v>19</v>
      </c>
      <c r="L1561" s="1" t="s">
        <v>496</v>
      </c>
      <c r="M1561" s="1" t="s">
        <v>38</v>
      </c>
      <c r="N1561" t="s">
        <v>39</v>
      </c>
      <c r="O1561" t="s">
        <v>39</v>
      </c>
      <c r="P1561">
        <v>15500</v>
      </c>
      <c r="Q1561">
        <v>0</v>
      </c>
      <c r="R1561">
        <v>0.61142605781315451</v>
      </c>
      <c r="S1561">
        <v>24977.103896103894</v>
      </c>
      <c r="T1561" s="1" t="s">
        <v>40</v>
      </c>
      <c r="U1561">
        <v>0</v>
      </c>
      <c r="V1561">
        <v>1</v>
      </c>
      <c r="W1561">
        <v>0.93760519374367279</v>
      </c>
      <c r="X1561">
        <v>23418.662337662336</v>
      </c>
      <c r="Y1561" t="b">
        <v>0</v>
      </c>
      <c r="Z1561" t="b">
        <v>0</v>
      </c>
      <c r="AA1561" s="1" t="s">
        <v>66</v>
      </c>
      <c r="AB1561" s="1" t="s">
        <v>66</v>
      </c>
      <c r="AC1561" s="1" t="s">
        <v>42</v>
      </c>
      <c r="AD1561" t="s">
        <v>66</v>
      </c>
    </row>
    <row r="1562" spans="1:30" x14ac:dyDescent="0.25">
      <c r="A1562">
        <v>6</v>
      </c>
      <c r="B1562" s="1" t="s">
        <v>112</v>
      </c>
      <c r="C1562" s="1" t="s">
        <v>113</v>
      </c>
      <c r="D1562" s="1" t="s">
        <v>114</v>
      </c>
      <c r="E1562" s="1" t="s">
        <v>32</v>
      </c>
      <c r="F1562" s="1" t="s">
        <v>32</v>
      </c>
      <c r="G1562" s="1" t="s">
        <v>494</v>
      </c>
      <c r="H1562" s="1" t="s">
        <v>495</v>
      </c>
      <c r="I1562" s="1" t="s">
        <v>91</v>
      </c>
      <c r="J1562" s="1" t="s">
        <v>92</v>
      </c>
      <c r="K1562">
        <v>19</v>
      </c>
      <c r="L1562" s="1" t="s">
        <v>496</v>
      </c>
      <c r="M1562" s="1" t="s">
        <v>38</v>
      </c>
      <c r="N1562" t="s">
        <v>39</v>
      </c>
      <c r="O1562" t="s">
        <v>39</v>
      </c>
      <c r="P1562">
        <v>8500</v>
      </c>
      <c r="Q1562">
        <v>0</v>
      </c>
      <c r="R1562">
        <v>0.6505859259259259</v>
      </c>
      <c r="S1562">
        <v>14029.980370370371</v>
      </c>
      <c r="T1562" s="1" t="s">
        <v>40</v>
      </c>
      <c r="U1562">
        <v>0</v>
      </c>
      <c r="V1562">
        <v>1</v>
      </c>
      <c r="W1562">
        <v>0.93268383707513969</v>
      </c>
      <c r="X1562">
        <v>13085.535925925928</v>
      </c>
      <c r="Y1562" t="b">
        <v>1</v>
      </c>
      <c r="Z1562" t="b">
        <v>0</v>
      </c>
      <c r="AA1562" s="1" t="s">
        <v>66</v>
      </c>
      <c r="AB1562" s="1" t="s">
        <v>66</v>
      </c>
      <c r="AC1562" s="1" t="s">
        <v>42</v>
      </c>
      <c r="AD1562" t="s">
        <v>66</v>
      </c>
    </row>
    <row r="1563" spans="1:30" x14ac:dyDescent="0.25">
      <c r="A1563">
        <v>11</v>
      </c>
      <c r="B1563" s="1" t="s">
        <v>58</v>
      </c>
      <c r="C1563" s="1" t="s">
        <v>260</v>
      </c>
      <c r="D1563" s="1" t="s">
        <v>261</v>
      </c>
      <c r="E1563" s="1" t="s">
        <v>32</v>
      </c>
      <c r="F1563" s="1" t="s">
        <v>32</v>
      </c>
      <c r="G1563" s="1" t="s">
        <v>494</v>
      </c>
      <c r="H1563" s="1" t="s">
        <v>495</v>
      </c>
      <c r="I1563" s="1" t="s">
        <v>91</v>
      </c>
      <c r="J1563" s="1" t="s">
        <v>92</v>
      </c>
      <c r="K1563">
        <v>19</v>
      </c>
      <c r="L1563" s="1" t="s">
        <v>496</v>
      </c>
      <c r="M1563" s="1" t="s">
        <v>38</v>
      </c>
      <c r="N1563" t="s">
        <v>39</v>
      </c>
      <c r="O1563" t="s">
        <v>39</v>
      </c>
      <c r="P1563">
        <v>3000</v>
      </c>
      <c r="Q1563">
        <v>0</v>
      </c>
      <c r="R1563">
        <v>0.62380512820512823</v>
      </c>
      <c r="S1563">
        <v>4871.4153846153849</v>
      </c>
      <c r="T1563" s="1" t="s">
        <v>40</v>
      </c>
      <c r="U1563">
        <v>1</v>
      </c>
      <c r="V1563">
        <v>1</v>
      </c>
      <c r="W1563">
        <v>0.93683718521232184</v>
      </c>
      <c r="X1563">
        <v>4563.7230769230773</v>
      </c>
      <c r="Y1563" t="b">
        <v>0</v>
      </c>
      <c r="Z1563" t="b">
        <v>0</v>
      </c>
      <c r="AA1563" s="1" t="s">
        <v>54</v>
      </c>
      <c r="AB1563" s="1" t="s">
        <v>55</v>
      </c>
      <c r="AC1563" s="1" t="s">
        <v>42</v>
      </c>
      <c r="AD1563" t="s">
        <v>850</v>
      </c>
    </row>
    <row r="1564" spans="1:30" x14ac:dyDescent="0.25">
      <c r="A1564">
        <v>11</v>
      </c>
      <c r="B1564" s="1" t="s">
        <v>58</v>
      </c>
      <c r="C1564" s="1" t="s">
        <v>262</v>
      </c>
      <c r="D1564" s="1" t="s">
        <v>263</v>
      </c>
      <c r="E1564" s="1" t="s">
        <v>32</v>
      </c>
      <c r="F1564" s="1" t="s">
        <v>32</v>
      </c>
      <c r="G1564" s="1" t="s">
        <v>494</v>
      </c>
      <c r="H1564" s="1" t="s">
        <v>495</v>
      </c>
      <c r="I1564" s="1" t="s">
        <v>91</v>
      </c>
      <c r="J1564" s="1" t="s">
        <v>92</v>
      </c>
      <c r="K1564">
        <v>19</v>
      </c>
      <c r="L1564" s="1" t="s">
        <v>496</v>
      </c>
      <c r="M1564" s="1" t="s">
        <v>38</v>
      </c>
      <c r="N1564" t="s">
        <v>39</v>
      </c>
      <c r="O1564" t="s">
        <v>39</v>
      </c>
      <c r="P1564">
        <v>3200</v>
      </c>
      <c r="Q1564">
        <v>0</v>
      </c>
      <c r="R1564">
        <v>0.680215652173913</v>
      </c>
      <c r="S1564">
        <v>5376.6900869565216</v>
      </c>
      <c r="T1564" s="1" t="s">
        <v>40</v>
      </c>
      <c r="U1564">
        <v>1</v>
      </c>
      <c r="V1564">
        <v>1</v>
      </c>
      <c r="W1564">
        <v>0.92237021334735503</v>
      </c>
      <c r="X1564">
        <v>4959.2987826086955</v>
      </c>
      <c r="Y1564" t="b">
        <v>0</v>
      </c>
      <c r="Z1564" t="b">
        <v>0</v>
      </c>
      <c r="AA1564" s="1" t="s">
        <v>54</v>
      </c>
      <c r="AB1564" s="1" t="s">
        <v>55</v>
      </c>
      <c r="AC1564" s="1" t="s">
        <v>42</v>
      </c>
      <c r="AD1564" t="s">
        <v>850</v>
      </c>
    </row>
    <row r="1565" spans="1:30" x14ac:dyDescent="0.25">
      <c r="A1565">
        <v>11</v>
      </c>
      <c r="B1565" s="1" t="s">
        <v>58</v>
      </c>
      <c r="C1565" s="1" t="s">
        <v>59</v>
      </c>
      <c r="D1565" s="1" t="s">
        <v>60</v>
      </c>
      <c r="E1565" s="1" t="s">
        <v>32</v>
      </c>
      <c r="F1565" s="1" t="s">
        <v>32</v>
      </c>
      <c r="G1565" s="1" t="s">
        <v>494</v>
      </c>
      <c r="H1565" s="1" t="s">
        <v>495</v>
      </c>
      <c r="I1565" s="1" t="s">
        <v>91</v>
      </c>
      <c r="J1565" s="1" t="s">
        <v>92</v>
      </c>
      <c r="K1565">
        <v>19</v>
      </c>
      <c r="L1565" s="1" t="s">
        <v>496</v>
      </c>
      <c r="M1565" s="1" t="s">
        <v>38</v>
      </c>
      <c r="N1565" t="s">
        <v>39</v>
      </c>
      <c r="O1565" t="s">
        <v>39</v>
      </c>
      <c r="P1565">
        <v>3350</v>
      </c>
      <c r="Q1565">
        <v>0</v>
      </c>
      <c r="R1565">
        <v>0.61324529076056544</v>
      </c>
      <c r="S1565">
        <v>5404.3717240478945</v>
      </c>
      <c r="T1565" s="1" t="s">
        <v>40</v>
      </c>
      <c r="U1565">
        <v>1</v>
      </c>
      <c r="V1565">
        <v>1</v>
      </c>
      <c r="W1565">
        <v>0.93757152251472631</v>
      </c>
      <c r="X1565">
        <v>5066.985025551121</v>
      </c>
      <c r="Y1565" t="b">
        <v>0</v>
      </c>
      <c r="Z1565" t="b">
        <v>0</v>
      </c>
      <c r="AA1565" s="1" t="s">
        <v>62</v>
      </c>
      <c r="AB1565" s="1" t="s">
        <v>55</v>
      </c>
      <c r="AC1565" s="1" t="s">
        <v>42</v>
      </c>
      <c r="AD1565" t="s">
        <v>850</v>
      </c>
    </row>
    <row r="1566" spans="1:30" x14ac:dyDescent="0.25">
      <c r="A1566">
        <v>12</v>
      </c>
      <c r="B1566" s="1" t="s">
        <v>63</v>
      </c>
      <c r="C1566" s="1" t="s">
        <v>276</v>
      </c>
      <c r="D1566" s="1" t="s">
        <v>277</v>
      </c>
      <c r="E1566" s="1" t="s">
        <v>32</v>
      </c>
      <c r="F1566" s="1" t="s">
        <v>32</v>
      </c>
      <c r="G1566" s="1" t="s">
        <v>494</v>
      </c>
      <c r="H1566" s="1" t="s">
        <v>495</v>
      </c>
      <c r="I1566" s="1" t="s">
        <v>91</v>
      </c>
      <c r="J1566" s="1" t="s">
        <v>92</v>
      </c>
      <c r="K1566">
        <v>19</v>
      </c>
      <c r="L1566" s="1" t="s">
        <v>496</v>
      </c>
      <c r="M1566" s="1" t="s">
        <v>38</v>
      </c>
      <c r="N1566" t="s">
        <v>39</v>
      </c>
      <c r="O1566" t="s">
        <v>39</v>
      </c>
      <c r="P1566">
        <v>1680</v>
      </c>
      <c r="Q1566">
        <v>0</v>
      </c>
      <c r="R1566">
        <v>0.62367148381844084</v>
      </c>
      <c r="S1566">
        <v>2727.7680928149803</v>
      </c>
      <c r="T1566" s="1" t="s">
        <v>40</v>
      </c>
      <c r="U1566">
        <v>0</v>
      </c>
      <c r="V1566">
        <v>1</v>
      </c>
      <c r="W1566">
        <v>0.93732056444586742</v>
      </c>
      <c r="X1566">
        <v>2556.7931284347646</v>
      </c>
      <c r="Y1566" t="b">
        <v>0</v>
      </c>
      <c r="Z1566" t="b">
        <v>0</v>
      </c>
      <c r="AA1566" s="1" t="s">
        <v>66</v>
      </c>
      <c r="AB1566" s="1" t="s">
        <v>66</v>
      </c>
      <c r="AC1566" s="1" t="s">
        <v>42</v>
      </c>
      <c r="AD1566" t="s">
        <v>66</v>
      </c>
    </row>
    <row r="1567" spans="1:30" x14ac:dyDescent="0.25">
      <c r="A1567">
        <v>12</v>
      </c>
      <c r="B1567" s="1" t="s">
        <v>63</v>
      </c>
      <c r="C1567" s="1" t="s">
        <v>278</v>
      </c>
      <c r="D1567" s="1" t="s">
        <v>279</v>
      </c>
      <c r="E1567" s="1" t="s">
        <v>32</v>
      </c>
      <c r="F1567" s="1" t="s">
        <v>32</v>
      </c>
      <c r="G1567" s="1" t="s">
        <v>494</v>
      </c>
      <c r="H1567" s="1" t="s">
        <v>495</v>
      </c>
      <c r="I1567" s="1" t="s">
        <v>91</v>
      </c>
      <c r="J1567" s="1" t="s">
        <v>92</v>
      </c>
      <c r="K1567">
        <v>19</v>
      </c>
      <c r="L1567" s="1" t="s">
        <v>496</v>
      </c>
      <c r="M1567" s="1" t="s">
        <v>38</v>
      </c>
      <c r="N1567" t="s">
        <v>39</v>
      </c>
      <c r="O1567" t="s">
        <v>39</v>
      </c>
      <c r="P1567">
        <v>16500</v>
      </c>
      <c r="Q1567">
        <v>0</v>
      </c>
      <c r="R1567">
        <v>0.61323962920046349</v>
      </c>
      <c r="S1567">
        <v>26618.453881807647</v>
      </c>
      <c r="T1567" s="1" t="s">
        <v>40</v>
      </c>
      <c r="U1567">
        <v>0</v>
      </c>
      <c r="V1567">
        <v>1</v>
      </c>
      <c r="W1567">
        <v>0.93774956140974641</v>
      </c>
      <c r="X1567">
        <v>24961.443453070682</v>
      </c>
      <c r="Y1567" t="b">
        <v>0</v>
      </c>
      <c r="Z1567" t="b">
        <v>0</v>
      </c>
      <c r="AA1567" s="1" t="s">
        <v>66</v>
      </c>
      <c r="AB1567" s="1" t="s">
        <v>66</v>
      </c>
      <c r="AC1567" s="1" t="s">
        <v>42</v>
      </c>
      <c r="AD1567" t="s">
        <v>66</v>
      </c>
    </row>
    <row r="1568" spans="1:30" x14ac:dyDescent="0.25">
      <c r="A1568">
        <v>12</v>
      </c>
      <c r="B1568" s="1" t="s">
        <v>63</v>
      </c>
      <c r="C1568" s="1" t="s">
        <v>64</v>
      </c>
      <c r="D1568" s="1" t="s">
        <v>65</v>
      </c>
      <c r="E1568" s="1" t="s">
        <v>32</v>
      </c>
      <c r="F1568" s="1" t="s">
        <v>32</v>
      </c>
      <c r="G1568" s="1" t="s">
        <v>494</v>
      </c>
      <c r="H1568" s="1" t="s">
        <v>495</v>
      </c>
      <c r="I1568" s="1" t="s">
        <v>91</v>
      </c>
      <c r="J1568" s="1" t="s">
        <v>92</v>
      </c>
      <c r="K1568">
        <v>19</v>
      </c>
      <c r="L1568" s="1" t="s">
        <v>496</v>
      </c>
      <c r="M1568" s="1" t="s">
        <v>38</v>
      </c>
      <c r="N1568" t="s">
        <v>39</v>
      </c>
      <c r="O1568" t="s">
        <v>39</v>
      </c>
      <c r="P1568">
        <v>5500</v>
      </c>
      <c r="Q1568">
        <v>0</v>
      </c>
      <c r="R1568">
        <v>0.62599123365146692</v>
      </c>
      <c r="S1568">
        <v>8942.9517850830689</v>
      </c>
      <c r="T1568" s="1" t="s">
        <v>40</v>
      </c>
      <c r="U1568">
        <v>0</v>
      </c>
      <c r="V1568">
        <v>1</v>
      </c>
      <c r="W1568">
        <v>0.93478160489948414</v>
      </c>
      <c r="X1568">
        <v>8359.7068221986574</v>
      </c>
      <c r="Y1568" t="b">
        <v>0</v>
      </c>
      <c r="Z1568" t="b">
        <v>0</v>
      </c>
      <c r="AA1568" s="1" t="s">
        <v>66</v>
      </c>
      <c r="AB1568" s="1" t="s">
        <v>66</v>
      </c>
      <c r="AC1568" s="1" t="s">
        <v>42</v>
      </c>
      <c r="AD1568" t="s">
        <v>66</v>
      </c>
    </row>
    <row r="1569" spans="1:30" x14ac:dyDescent="0.25">
      <c r="A1569">
        <v>13</v>
      </c>
      <c r="B1569" s="1" t="s">
        <v>285</v>
      </c>
      <c r="C1569" s="1" t="s">
        <v>32</v>
      </c>
      <c r="D1569" s="1" t="s">
        <v>32</v>
      </c>
      <c r="E1569" s="1" t="s">
        <v>32</v>
      </c>
      <c r="F1569" s="1" t="s">
        <v>32</v>
      </c>
      <c r="G1569" s="1" t="s">
        <v>494</v>
      </c>
      <c r="H1569" s="1" t="s">
        <v>495</v>
      </c>
      <c r="I1569" s="1" t="s">
        <v>91</v>
      </c>
      <c r="J1569" s="1" t="s">
        <v>92</v>
      </c>
      <c r="K1569">
        <v>19</v>
      </c>
      <c r="L1569" s="1" t="s">
        <v>496</v>
      </c>
      <c r="M1569" s="1" t="s">
        <v>38</v>
      </c>
      <c r="N1569" t="s">
        <v>39</v>
      </c>
      <c r="O1569" t="s">
        <v>39</v>
      </c>
      <c r="P1569">
        <v>6850</v>
      </c>
      <c r="Q1569">
        <v>0</v>
      </c>
      <c r="R1569">
        <v>0.62284119840555485</v>
      </c>
      <c r="S1569">
        <v>11116.46220907805</v>
      </c>
      <c r="T1569" s="1" t="s">
        <v>40</v>
      </c>
      <c r="U1569">
        <v>0</v>
      </c>
      <c r="V1569">
        <v>1</v>
      </c>
      <c r="W1569">
        <v>0.93661275687284107</v>
      </c>
      <c r="X1569">
        <v>10411.820316317346</v>
      </c>
      <c r="Y1569" t="b">
        <v>1</v>
      </c>
      <c r="Z1569" t="b">
        <v>0</v>
      </c>
      <c r="AA1569" s="1" t="s">
        <v>66</v>
      </c>
      <c r="AB1569" s="1" t="s">
        <v>66</v>
      </c>
      <c r="AC1569" s="1" t="s">
        <v>42</v>
      </c>
      <c r="AD1569" t="s">
        <v>66</v>
      </c>
    </row>
    <row r="1570" spans="1:30" x14ac:dyDescent="0.25">
      <c r="A1570">
        <v>15</v>
      </c>
      <c r="B1570" s="1" t="s">
        <v>50</v>
      </c>
      <c r="C1570" s="1" t="s">
        <v>125</v>
      </c>
      <c r="D1570" s="1" t="s">
        <v>126</v>
      </c>
      <c r="E1570" s="1" t="s">
        <v>32</v>
      </c>
      <c r="F1570" s="1" t="s">
        <v>32</v>
      </c>
      <c r="G1570" s="1" t="s">
        <v>494</v>
      </c>
      <c r="H1570" s="1" t="s">
        <v>495</v>
      </c>
      <c r="I1570" s="1" t="s">
        <v>91</v>
      </c>
      <c r="J1570" s="1" t="s">
        <v>92</v>
      </c>
      <c r="K1570">
        <v>19</v>
      </c>
      <c r="L1570" s="1" t="s">
        <v>496</v>
      </c>
      <c r="M1570" s="1" t="s">
        <v>38</v>
      </c>
      <c r="N1570" t="s">
        <v>39</v>
      </c>
      <c r="O1570" t="s">
        <v>39</v>
      </c>
      <c r="P1570">
        <v>10500</v>
      </c>
      <c r="Q1570">
        <v>0</v>
      </c>
      <c r="R1570">
        <v>0.63388768361581915</v>
      </c>
      <c r="S1570">
        <v>17155.820677966101</v>
      </c>
      <c r="T1570" s="1" t="s">
        <v>40</v>
      </c>
      <c r="U1570">
        <v>1</v>
      </c>
      <c r="V1570">
        <v>1</v>
      </c>
      <c r="W1570">
        <v>0.9377589314895961</v>
      </c>
      <c r="X1570">
        <v>16088.02406779661</v>
      </c>
      <c r="Y1570" t="b">
        <v>0</v>
      </c>
      <c r="Z1570" t="b">
        <v>0</v>
      </c>
      <c r="AA1570" s="1" t="s">
        <v>54</v>
      </c>
      <c r="AB1570" s="1" t="s">
        <v>55</v>
      </c>
      <c r="AC1570" s="1" t="s">
        <v>42</v>
      </c>
      <c r="AD1570" t="s">
        <v>850</v>
      </c>
    </row>
    <row r="1571" spans="1:30" x14ac:dyDescent="0.25">
      <c r="A1571">
        <v>15</v>
      </c>
      <c r="B1571" s="1" t="s">
        <v>50</v>
      </c>
      <c r="C1571" s="1" t="s">
        <v>51</v>
      </c>
      <c r="D1571" s="1" t="s">
        <v>52</v>
      </c>
      <c r="E1571" s="1" t="s">
        <v>32</v>
      </c>
      <c r="F1571" s="1" t="s">
        <v>32</v>
      </c>
      <c r="G1571" s="1" t="s">
        <v>494</v>
      </c>
      <c r="H1571" s="1" t="s">
        <v>495</v>
      </c>
      <c r="I1571" s="1" t="s">
        <v>91</v>
      </c>
      <c r="J1571" s="1" t="s">
        <v>92</v>
      </c>
      <c r="K1571">
        <v>19</v>
      </c>
      <c r="L1571" s="1" t="s">
        <v>496</v>
      </c>
      <c r="M1571" s="1" t="s">
        <v>38</v>
      </c>
      <c r="N1571" t="s">
        <v>39</v>
      </c>
      <c r="O1571" t="s">
        <v>39</v>
      </c>
      <c r="P1571">
        <v>15000</v>
      </c>
      <c r="Q1571">
        <v>0</v>
      </c>
      <c r="R1571">
        <v>0.61738816753926706</v>
      </c>
      <c r="S1571">
        <v>24260.822513089006</v>
      </c>
      <c r="T1571" s="1" t="s">
        <v>40</v>
      </c>
      <c r="U1571">
        <v>1</v>
      </c>
      <c r="V1571">
        <v>1</v>
      </c>
      <c r="W1571">
        <v>0.93525855821974502</v>
      </c>
      <c r="X1571">
        <v>22690.141884816756</v>
      </c>
      <c r="Y1571" t="b">
        <v>0</v>
      </c>
      <c r="Z1571" t="b">
        <v>0</v>
      </c>
      <c r="AA1571" s="1" t="s">
        <v>54</v>
      </c>
      <c r="AB1571" s="1" t="s">
        <v>55</v>
      </c>
      <c r="AC1571" s="1" t="s">
        <v>42</v>
      </c>
      <c r="AD1571" t="s">
        <v>850</v>
      </c>
    </row>
    <row r="1572" spans="1:30" x14ac:dyDescent="0.25">
      <c r="A1572">
        <v>15</v>
      </c>
      <c r="B1572" s="1" t="s">
        <v>50</v>
      </c>
      <c r="C1572" s="1" t="s">
        <v>149</v>
      </c>
      <c r="D1572" s="1" t="s">
        <v>150</v>
      </c>
      <c r="E1572" s="1" t="s">
        <v>32</v>
      </c>
      <c r="F1572" s="1" t="s">
        <v>32</v>
      </c>
      <c r="G1572" s="1" t="s">
        <v>494</v>
      </c>
      <c r="H1572" s="1" t="s">
        <v>495</v>
      </c>
      <c r="I1572" s="1" t="s">
        <v>91</v>
      </c>
      <c r="J1572" s="1" t="s">
        <v>92</v>
      </c>
      <c r="K1572">
        <v>19</v>
      </c>
      <c r="L1572" s="1" t="s">
        <v>496</v>
      </c>
      <c r="M1572" s="1" t="s">
        <v>38</v>
      </c>
      <c r="N1572" t="s">
        <v>39</v>
      </c>
      <c r="O1572" t="s">
        <v>39</v>
      </c>
      <c r="P1572">
        <v>2750</v>
      </c>
      <c r="Q1572">
        <v>0</v>
      </c>
      <c r="R1572">
        <v>0.62371707841031143</v>
      </c>
      <c r="S1572">
        <v>4465.2219656283569</v>
      </c>
      <c r="T1572" s="1" t="s">
        <v>40</v>
      </c>
      <c r="U1572">
        <v>1</v>
      </c>
      <c r="V1572">
        <v>1</v>
      </c>
      <c r="W1572">
        <v>0.93384845978707409</v>
      </c>
      <c r="X1572">
        <v>4169.840655209453</v>
      </c>
      <c r="Y1572" t="b">
        <v>0</v>
      </c>
      <c r="Z1572" t="b">
        <v>0</v>
      </c>
      <c r="AA1572" s="1" t="s">
        <v>54</v>
      </c>
      <c r="AB1572" s="1" t="s">
        <v>55</v>
      </c>
      <c r="AC1572" s="1" t="s">
        <v>42</v>
      </c>
      <c r="AD1572" t="s">
        <v>850</v>
      </c>
    </row>
    <row r="1573" spans="1:30" x14ac:dyDescent="0.25">
      <c r="A1573">
        <v>17</v>
      </c>
      <c r="B1573" s="1" t="s">
        <v>306</v>
      </c>
      <c r="C1573" s="1" t="s">
        <v>307</v>
      </c>
      <c r="D1573" s="1" t="s">
        <v>44</v>
      </c>
      <c r="E1573" s="1" t="s">
        <v>32</v>
      </c>
      <c r="F1573" s="1" t="s">
        <v>32</v>
      </c>
      <c r="G1573" s="1" t="s">
        <v>494</v>
      </c>
      <c r="H1573" s="1" t="s">
        <v>495</v>
      </c>
      <c r="I1573" s="1" t="s">
        <v>91</v>
      </c>
      <c r="J1573" s="1" t="s">
        <v>92</v>
      </c>
      <c r="K1573">
        <v>19</v>
      </c>
      <c r="L1573" s="1" t="s">
        <v>496</v>
      </c>
      <c r="M1573" s="1" t="s">
        <v>38</v>
      </c>
      <c r="N1573" t="s">
        <v>39</v>
      </c>
      <c r="O1573" t="s">
        <v>39</v>
      </c>
      <c r="P1573">
        <v>6150</v>
      </c>
      <c r="Q1573">
        <v>0</v>
      </c>
      <c r="R1573">
        <v>0.64688199999999996</v>
      </c>
      <c r="S1573">
        <v>10128.3243</v>
      </c>
      <c r="T1573" s="1" t="s">
        <v>40</v>
      </c>
      <c r="U1573">
        <v>0</v>
      </c>
      <c r="V1573">
        <v>1</v>
      </c>
      <c r="W1573">
        <v>0.93927919547362837</v>
      </c>
      <c r="X1573">
        <v>9513.3243000000002</v>
      </c>
      <c r="Y1573" t="b">
        <v>1</v>
      </c>
      <c r="Z1573" t="b">
        <v>0</v>
      </c>
      <c r="AA1573" s="1" t="s">
        <v>66</v>
      </c>
      <c r="AB1573" s="1" t="s">
        <v>66</v>
      </c>
      <c r="AC1573" s="1" t="s">
        <v>42</v>
      </c>
      <c r="AD1573" t="s">
        <v>66</v>
      </c>
    </row>
    <row r="1574" spans="1:30" x14ac:dyDescent="0.25">
      <c r="A1574">
        <v>17</v>
      </c>
      <c r="B1574" s="1" t="s">
        <v>306</v>
      </c>
      <c r="C1574" s="1" t="s">
        <v>308</v>
      </c>
      <c r="D1574" s="1" t="s">
        <v>71</v>
      </c>
      <c r="E1574" s="1" t="s">
        <v>32</v>
      </c>
      <c r="F1574" s="1" t="s">
        <v>32</v>
      </c>
      <c r="G1574" s="1" t="s">
        <v>494</v>
      </c>
      <c r="H1574" s="1" t="s">
        <v>495</v>
      </c>
      <c r="I1574" s="1" t="s">
        <v>91</v>
      </c>
      <c r="J1574" s="1" t="s">
        <v>92</v>
      </c>
      <c r="K1574">
        <v>19</v>
      </c>
      <c r="L1574" s="1" t="s">
        <v>496</v>
      </c>
      <c r="M1574" s="1" t="s">
        <v>38</v>
      </c>
      <c r="N1574" t="s">
        <v>39</v>
      </c>
      <c r="O1574" t="s">
        <v>39</v>
      </c>
      <c r="P1574">
        <v>2200</v>
      </c>
      <c r="Q1574">
        <v>0</v>
      </c>
      <c r="R1574">
        <v>0.84944615384615396</v>
      </c>
      <c r="S1574">
        <v>4068.7815384615387</v>
      </c>
      <c r="T1574" s="1" t="s">
        <v>40</v>
      </c>
      <c r="U1574">
        <v>0</v>
      </c>
      <c r="V1574">
        <v>1</v>
      </c>
      <c r="W1574">
        <v>0.89601876653301615</v>
      </c>
      <c r="X1574">
        <v>3645.7046153846159</v>
      </c>
      <c r="Y1574" t="b">
        <v>1</v>
      </c>
      <c r="Z1574" t="b">
        <v>0</v>
      </c>
      <c r="AA1574" s="1" t="s">
        <v>66</v>
      </c>
      <c r="AB1574" s="1" t="s">
        <v>66</v>
      </c>
      <c r="AC1574" s="1" t="s">
        <v>42</v>
      </c>
      <c r="AD1574" t="s">
        <v>66</v>
      </c>
    </row>
    <row r="1575" spans="1:30" x14ac:dyDescent="0.25">
      <c r="A1575">
        <v>18</v>
      </c>
      <c r="B1575" s="1" t="s">
        <v>886</v>
      </c>
      <c r="C1575" s="1" t="s">
        <v>32</v>
      </c>
      <c r="D1575" s="1" t="s">
        <v>32</v>
      </c>
      <c r="E1575" s="1" t="s">
        <v>32</v>
      </c>
      <c r="F1575" s="1" t="s">
        <v>32</v>
      </c>
      <c r="G1575" s="1" t="s">
        <v>494</v>
      </c>
      <c r="H1575" s="1" t="s">
        <v>495</v>
      </c>
      <c r="I1575" s="1" t="s">
        <v>91</v>
      </c>
      <c r="J1575" s="1" t="s">
        <v>92</v>
      </c>
      <c r="K1575">
        <v>19</v>
      </c>
      <c r="L1575" s="1" t="s">
        <v>496</v>
      </c>
      <c r="M1575" s="1" t="s">
        <v>38</v>
      </c>
      <c r="N1575" t="s">
        <v>39</v>
      </c>
      <c r="O1575" t="s">
        <v>39</v>
      </c>
      <c r="P1575">
        <v>2500</v>
      </c>
      <c r="Q1575">
        <v>0</v>
      </c>
      <c r="R1575">
        <v>0.72783523809523809</v>
      </c>
      <c r="S1575">
        <v>4319.5880952380949</v>
      </c>
      <c r="T1575" s="1" t="s">
        <v>40</v>
      </c>
      <c r="U1575">
        <v>0</v>
      </c>
      <c r="V1575">
        <v>1</v>
      </c>
      <c r="W1575">
        <v>0.91732015894372643</v>
      </c>
      <c r="X1575">
        <v>3962.4452380952375</v>
      </c>
      <c r="Y1575" t="b">
        <v>1</v>
      </c>
      <c r="Z1575" t="b">
        <v>0</v>
      </c>
      <c r="AA1575" s="1" t="s">
        <v>66</v>
      </c>
      <c r="AB1575" s="1" t="s">
        <v>66</v>
      </c>
      <c r="AC1575" s="1" t="s">
        <v>42</v>
      </c>
      <c r="AD1575" t="s">
        <v>66</v>
      </c>
    </row>
    <row r="1576" spans="1:30" x14ac:dyDescent="0.25">
      <c r="A1576">
        <v>21</v>
      </c>
      <c r="B1576" s="1" t="s">
        <v>69</v>
      </c>
      <c r="C1576" s="1" t="s">
        <v>121</v>
      </c>
      <c r="D1576" s="1" t="s">
        <v>44</v>
      </c>
      <c r="E1576" s="1" t="s">
        <v>32</v>
      </c>
      <c r="F1576" s="1" t="s">
        <v>32</v>
      </c>
      <c r="G1576" s="1" t="s">
        <v>494</v>
      </c>
      <c r="H1576" s="1" t="s">
        <v>495</v>
      </c>
      <c r="I1576" s="1" t="s">
        <v>91</v>
      </c>
      <c r="J1576" s="1" t="s">
        <v>92</v>
      </c>
      <c r="K1576">
        <v>19</v>
      </c>
      <c r="L1576" s="1" t="s">
        <v>496</v>
      </c>
      <c r="M1576" s="1" t="s">
        <v>38</v>
      </c>
      <c r="N1576" t="s">
        <v>39</v>
      </c>
      <c r="O1576" t="s">
        <v>39</v>
      </c>
      <c r="P1576">
        <v>2000</v>
      </c>
      <c r="Q1576">
        <v>0</v>
      </c>
      <c r="R1576">
        <v>0.99957096774193555</v>
      </c>
      <c r="S1576">
        <v>3999.1419354838713</v>
      </c>
      <c r="T1576" s="1" t="s">
        <v>40</v>
      </c>
      <c r="U1576">
        <v>0</v>
      </c>
      <c r="V1576">
        <v>0</v>
      </c>
      <c r="W1576">
        <v>0.91933753530999396</v>
      </c>
      <c r="X1576">
        <v>3676.561290322581</v>
      </c>
      <c r="Y1576" t="b">
        <v>0</v>
      </c>
      <c r="Z1576" t="b">
        <v>0</v>
      </c>
      <c r="AA1576" s="1" t="s">
        <v>66</v>
      </c>
      <c r="AB1576" s="1" t="s">
        <v>66</v>
      </c>
      <c r="AC1576" s="1" t="s">
        <v>73</v>
      </c>
      <c r="AD1576" t="s">
        <v>66</v>
      </c>
    </row>
    <row r="1577" spans="1:30" x14ac:dyDescent="0.25">
      <c r="A1577">
        <v>22</v>
      </c>
      <c r="B1577" s="1" t="s">
        <v>136</v>
      </c>
      <c r="C1577" s="1" t="s">
        <v>322</v>
      </c>
      <c r="D1577" s="1" t="s">
        <v>44</v>
      </c>
      <c r="E1577" s="1" t="s">
        <v>32</v>
      </c>
      <c r="F1577" s="1" t="s">
        <v>32</v>
      </c>
      <c r="G1577" s="1" t="s">
        <v>494</v>
      </c>
      <c r="H1577" s="1" t="s">
        <v>495</v>
      </c>
      <c r="I1577" s="1" t="s">
        <v>91</v>
      </c>
      <c r="J1577" s="1" t="s">
        <v>92</v>
      </c>
      <c r="K1577">
        <v>19</v>
      </c>
      <c r="L1577" s="1" t="s">
        <v>496</v>
      </c>
      <c r="M1577" s="1" t="s">
        <v>38</v>
      </c>
      <c r="N1577" t="s">
        <v>39</v>
      </c>
      <c r="O1577" t="s">
        <v>39</v>
      </c>
      <c r="P1577">
        <v>2000</v>
      </c>
      <c r="Q1577">
        <v>0</v>
      </c>
      <c r="R1577">
        <v>1.040216</v>
      </c>
      <c r="S1577">
        <v>4080.4320000000002</v>
      </c>
      <c r="T1577" s="1" t="s">
        <v>40</v>
      </c>
      <c r="U1577">
        <v>0</v>
      </c>
      <c r="V1577">
        <v>0</v>
      </c>
      <c r="W1577">
        <v>0.95098558191877725</v>
      </c>
      <c r="X1577">
        <v>3880.4320000000002</v>
      </c>
      <c r="Y1577" t="b">
        <v>0</v>
      </c>
      <c r="Z1577" t="b">
        <v>0</v>
      </c>
      <c r="AA1577" s="1" t="s">
        <v>66</v>
      </c>
      <c r="AB1577" s="1" t="s">
        <v>66</v>
      </c>
      <c r="AC1577" s="1" t="s">
        <v>73</v>
      </c>
      <c r="AD1577" t="s">
        <v>66</v>
      </c>
    </row>
    <row r="1578" spans="1:30" x14ac:dyDescent="0.25">
      <c r="A1578">
        <v>22</v>
      </c>
      <c r="B1578" s="1" t="s">
        <v>136</v>
      </c>
      <c r="C1578" s="1" t="s">
        <v>325</v>
      </c>
      <c r="D1578" s="1" t="s">
        <v>183</v>
      </c>
      <c r="E1578" s="1" t="s">
        <v>32</v>
      </c>
      <c r="F1578" s="1" t="s">
        <v>32</v>
      </c>
      <c r="G1578" s="1" t="s">
        <v>494</v>
      </c>
      <c r="H1578" s="1" t="s">
        <v>495</v>
      </c>
      <c r="I1578" s="1" t="s">
        <v>91</v>
      </c>
      <c r="J1578" s="1" t="s">
        <v>92</v>
      </c>
      <c r="K1578">
        <v>19</v>
      </c>
      <c r="L1578" s="1" t="s">
        <v>496</v>
      </c>
      <c r="M1578" s="1" t="s">
        <v>38</v>
      </c>
      <c r="N1578" t="s">
        <v>39</v>
      </c>
      <c r="O1578" t="s">
        <v>39</v>
      </c>
      <c r="P1578">
        <v>6000</v>
      </c>
      <c r="Q1578">
        <v>0</v>
      </c>
      <c r="R1578">
        <v>0.87870885122410547</v>
      </c>
      <c r="S1578">
        <v>11272.253107344633</v>
      </c>
      <c r="T1578" s="1" t="s">
        <v>40</v>
      </c>
      <c r="U1578">
        <v>0</v>
      </c>
      <c r="V1578">
        <v>0</v>
      </c>
      <c r="W1578">
        <v>0.93985531594804461</v>
      </c>
      <c r="X1578">
        <v>10594.287005649718</v>
      </c>
      <c r="Y1578" t="b">
        <v>0</v>
      </c>
      <c r="Z1578" t="b">
        <v>0</v>
      </c>
      <c r="AA1578" s="1" t="s">
        <v>66</v>
      </c>
      <c r="AB1578" s="1" t="s">
        <v>66</v>
      </c>
      <c r="AC1578" s="1" t="s">
        <v>73</v>
      </c>
      <c r="AD1578" t="s">
        <v>66</v>
      </c>
    </row>
    <row r="1579" spans="1:30" x14ac:dyDescent="0.25">
      <c r="A1579">
        <v>25</v>
      </c>
      <c r="B1579" s="1" t="s">
        <v>138</v>
      </c>
      <c r="C1579" s="1" t="s">
        <v>139</v>
      </c>
      <c r="D1579" s="1" t="s">
        <v>44</v>
      </c>
      <c r="E1579" s="1" t="s">
        <v>32</v>
      </c>
      <c r="F1579" s="1" t="s">
        <v>32</v>
      </c>
      <c r="G1579" s="1" t="s">
        <v>494</v>
      </c>
      <c r="H1579" s="1" t="s">
        <v>495</v>
      </c>
      <c r="I1579" s="1" t="s">
        <v>91</v>
      </c>
      <c r="J1579" s="1" t="s">
        <v>92</v>
      </c>
      <c r="K1579">
        <v>19</v>
      </c>
      <c r="L1579" s="1" t="s">
        <v>496</v>
      </c>
      <c r="M1579" s="1" t="s">
        <v>38</v>
      </c>
      <c r="N1579" t="s">
        <v>39</v>
      </c>
      <c r="O1579" t="s">
        <v>39</v>
      </c>
      <c r="P1579">
        <v>12500</v>
      </c>
      <c r="Q1579">
        <v>0</v>
      </c>
      <c r="R1579">
        <v>0.90745813953488363</v>
      </c>
      <c r="S1579">
        <v>23843.226744186046</v>
      </c>
      <c r="T1579" s="1" t="s">
        <v>40</v>
      </c>
      <c r="U1579">
        <v>0</v>
      </c>
      <c r="V1579">
        <v>0</v>
      </c>
      <c r="W1579">
        <v>0.9390397789826227</v>
      </c>
      <c r="X1579">
        <v>22389.738372093023</v>
      </c>
      <c r="Y1579" t="b">
        <v>0</v>
      </c>
      <c r="Z1579" t="b">
        <v>0</v>
      </c>
      <c r="AA1579" s="1" t="s">
        <v>66</v>
      </c>
      <c r="AB1579" s="1" t="s">
        <v>66</v>
      </c>
      <c r="AC1579" s="1" t="s">
        <v>73</v>
      </c>
      <c r="AD1579" t="s">
        <v>66</v>
      </c>
    </row>
    <row r="1580" spans="1:30" x14ac:dyDescent="0.25">
      <c r="A1580">
        <v>28</v>
      </c>
      <c r="B1580" s="1" t="s">
        <v>94</v>
      </c>
      <c r="C1580" s="1" t="s">
        <v>110</v>
      </c>
      <c r="D1580" s="1" t="s">
        <v>111</v>
      </c>
      <c r="E1580" s="1" t="s">
        <v>32</v>
      </c>
      <c r="F1580" s="1" t="s">
        <v>32</v>
      </c>
      <c r="G1580" s="1" t="s">
        <v>494</v>
      </c>
      <c r="H1580" s="1" t="s">
        <v>495</v>
      </c>
      <c r="I1580" s="1" t="s">
        <v>91</v>
      </c>
      <c r="J1580" s="1" t="s">
        <v>92</v>
      </c>
      <c r="K1580">
        <v>19</v>
      </c>
      <c r="L1580" s="1" t="s">
        <v>496</v>
      </c>
      <c r="M1580" s="1" t="s">
        <v>38</v>
      </c>
      <c r="N1580" t="s">
        <v>39</v>
      </c>
      <c r="O1580" t="s">
        <v>39</v>
      </c>
      <c r="P1580">
        <v>5000</v>
      </c>
      <c r="Q1580">
        <v>0</v>
      </c>
      <c r="R1580">
        <v>0.866044766505636</v>
      </c>
      <c r="S1580">
        <v>9330.2238325281796</v>
      </c>
      <c r="T1580" s="1" t="s">
        <v>40</v>
      </c>
      <c r="U1580">
        <v>0</v>
      </c>
      <c r="V1580">
        <v>0</v>
      </c>
      <c r="W1580">
        <v>0.94390815849793985</v>
      </c>
      <c r="X1580">
        <v>8806.8743961352648</v>
      </c>
      <c r="Y1580" t="b">
        <v>0</v>
      </c>
      <c r="Z1580" t="b">
        <v>0</v>
      </c>
      <c r="AA1580" s="1" t="s">
        <v>66</v>
      </c>
      <c r="AB1580" s="1" t="s">
        <v>66</v>
      </c>
      <c r="AC1580" s="1" t="s">
        <v>73</v>
      </c>
      <c r="AD1580" t="s">
        <v>66</v>
      </c>
    </row>
    <row r="1581" spans="1:30" x14ac:dyDescent="0.25">
      <c r="A1581">
        <v>28</v>
      </c>
      <c r="B1581" s="1" t="s">
        <v>94</v>
      </c>
      <c r="C1581" s="1" t="s">
        <v>95</v>
      </c>
      <c r="D1581" s="1" t="s">
        <v>96</v>
      </c>
      <c r="E1581" s="1" t="s">
        <v>32</v>
      </c>
      <c r="F1581" s="1" t="s">
        <v>32</v>
      </c>
      <c r="G1581" s="1" t="s">
        <v>494</v>
      </c>
      <c r="H1581" s="1" t="s">
        <v>495</v>
      </c>
      <c r="I1581" s="1" t="s">
        <v>91</v>
      </c>
      <c r="J1581" s="1" t="s">
        <v>92</v>
      </c>
      <c r="K1581">
        <v>19</v>
      </c>
      <c r="L1581" s="1" t="s">
        <v>496</v>
      </c>
      <c r="M1581" s="1" t="s">
        <v>38</v>
      </c>
      <c r="N1581" t="s">
        <v>39</v>
      </c>
      <c r="O1581" t="s">
        <v>39</v>
      </c>
      <c r="P1581">
        <v>2500</v>
      </c>
      <c r="Q1581">
        <v>0</v>
      </c>
      <c r="R1581">
        <v>0.89367966339410942</v>
      </c>
      <c r="S1581">
        <v>4734.199158485274</v>
      </c>
      <c r="T1581" s="1" t="s">
        <v>40</v>
      </c>
      <c r="U1581">
        <v>0</v>
      </c>
      <c r="V1581">
        <v>0</v>
      </c>
      <c r="W1581">
        <v>0.94074923773894348</v>
      </c>
      <c r="X1581">
        <v>4453.6942496493693</v>
      </c>
      <c r="Y1581" t="b">
        <v>0</v>
      </c>
      <c r="Z1581" t="b">
        <v>0</v>
      </c>
      <c r="AA1581" s="1" t="s">
        <v>66</v>
      </c>
      <c r="AB1581" s="1" t="s">
        <v>66</v>
      </c>
      <c r="AC1581" s="1" t="s">
        <v>73</v>
      </c>
      <c r="AD1581" t="s">
        <v>66</v>
      </c>
    </row>
    <row r="1582" spans="1:30" x14ac:dyDescent="0.25">
      <c r="A1582">
        <v>29</v>
      </c>
      <c r="B1582" s="1" t="s">
        <v>348</v>
      </c>
      <c r="C1582" s="1" t="s">
        <v>349</v>
      </c>
      <c r="D1582" s="1" t="s">
        <v>242</v>
      </c>
      <c r="E1582" s="1" t="s">
        <v>32</v>
      </c>
      <c r="F1582" s="1" t="s">
        <v>32</v>
      </c>
      <c r="G1582" s="1" t="s">
        <v>494</v>
      </c>
      <c r="H1582" s="1" t="s">
        <v>495</v>
      </c>
      <c r="I1582" s="1" t="s">
        <v>91</v>
      </c>
      <c r="J1582" s="1" t="s">
        <v>92</v>
      </c>
      <c r="K1582">
        <v>19</v>
      </c>
      <c r="L1582" s="1" t="s">
        <v>496</v>
      </c>
      <c r="M1582" s="1" t="s">
        <v>38</v>
      </c>
      <c r="N1582" t="s">
        <v>39</v>
      </c>
      <c r="O1582" t="s">
        <v>39</v>
      </c>
      <c r="P1582">
        <v>16500</v>
      </c>
      <c r="Q1582">
        <v>0</v>
      </c>
      <c r="R1582">
        <v>0.94813999999999998</v>
      </c>
      <c r="S1582">
        <v>32144.31</v>
      </c>
      <c r="T1582" s="1" t="s">
        <v>40</v>
      </c>
      <c r="U1582">
        <v>0</v>
      </c>
      <c r="V1582">
        <v>0</v>
      </c>
      <c r="W1582">
        <v>0.9467319674634983</v>
      </c>
      <c r="X1582">
        <v>30432.045849056605</v>
      </c>
      <c r="Y1582" t="b">
        <v>0</v>
      </c>
      <c r="Z1582" t="b">
        <v>0</v>
      </c>
      <c r="AA1582" s="1" t="s">
        <v>66</v>
      </c>
      <c r="AB1582" s="1" t="s">
        <v>66</v>
      </c>
      <c r="AC1582" s="1" t="s">
        <v>73</v>
      </c>
      <c r="AD1582" t="s">
        <v>66</v>
      </c>
    </row>
    <row r="1583" spans="1:30" x14ac:dyDescent="0.25">
      <c r="A1583">
        <v>30</v>
      </c>
      <c r="B1583" s="1" t="s">
        <v>356</v>
      </c>
      <c r="C1583" s="1" t="s">
        <v>357</v>
      </c>
      <c r="D1583" s="1" t="s">
        <v>242</v>
      </c>
      <c r="E1583" s="1" t="s">
        <v>32</v>
      </c>
      <c r="F1583" s="1" t="s">
        <v>32</v>
      </c>
      <c r="G1583" s="1" t="s">
        <v>494</v>
      </c>
      <c r="H1583" s="1" t="s">
        <v>495</v>
      </c>
      <c r="I1583" s="1" t="s">
        <v>91</v>
      </c>
      <c r="J1583" s="1" t="s">
        <v>92</v>
      </c>
      <c r="K1583">
        <v>19</v>
      </c>
      <c r="L1583" s="1" t="s">
        <v>496</v>
      </c>
      <c r="M1583" s="1" t="s">
        <v>38</v>
      </c>
      <c r="N1583" t="s">
        <v>39</v>
      </c>
      <c r="O1583" t="s">
        <v>39</v>
      </c>
      <c r="P1583">
        <v>4500</v>
      </c>
      <c r="Q1583">
        <v>0</v>
      </c>
      <c r="R1583">
        <v>1.1743183186951067</v>
      </c>
      <c r="S1583">
        <v>9784.4324341279807</v>
      </c>
      <c r="T1583" s="1" t="s">
        <v>40</v>
      </c>
      <c r="U1583">
        <v>0</v>
      </c>
      <c r="V1583">
        <v>0</v>
      </c>
      <c r="W1583">
        <v>0.9538354569888704</v>
      </c>
      <c r="X1583">
        <v>9332.7385821831886</v>
      </c>
      <c r="Y1583" t="b">
        <v>0</v>
      </c>
      <c r="Z1583" t="b">
        <v>0</v>
      </c>
      <c r="AA1583" s="1" t="s">
        <v>66</v>
      </c>
      <c r="AB1583" s="1" t="s">
        <v>66</v>
      </c>
      <c r="AC1583" s="1" t="s">
        <v>73</v>
      </c>
      <c r="AD1583" t="s">
        <v>66</v>
      </c>
    </row>
    <row r="1584" spans="1:30" x14ac:dyDescent="0.25">
      <c r="A1584">
        <v>31</v>
      </c>
      <c r="B1584" s="1" t="s">
        <v>361</v>
      </c>
      <c r="C1584" s="1" t="s">
        <v>363</v>
      </c>
      <c r="D1584" s="1" t="s">
        <v>364</v>
      </c>
      <c r="E1584" s="1" t="s">
        <v>32</v>
      </c>
      <c r="F1584" s="1" t="s">
        <v>32</v>
      </c>
      <c r="G1584" s="1" t="s">
        <v>494</v>
      </c>
      <c r="H1584" s="1" t="s">
        <v>495</v>
      </c>
      <c r="I1584" s="1" t="s">
        <v>91</v>
      </c>
      <c r="J1584" s="1" t="s">
        <v>92</v>
      </c>
      <c r="K1584">
        <v>19</v>
      </c>
      <c r="L1584" s="1" t="s">
        <v>496</v>
      </c>
      <c r="M1584" s="1" t="s">
        <v>38</v>
      </c>
      <c r="N1584" t="s">
        <v>39</v>
      </c>
      <c r="O1584" t="s">
        <v>39</v>
      </c>
      <c r="P1584">
        <v>5175</v>
      </c>
      <c r="Q1584">
        <v>0</v>
      </c>
      <c r="R1584">
        <v>0.79719658580413277</v>
      </c>
      <c r="S1584">
        <v>9300.4923315363867</v>
      </c>
      <c r="T1584" s="1" t="s">
        <v>40</v>
      </c>
      <c r="U1584">
        <v>1</v>
      </c>
      <c r="V1584">
        <v>0</v>
      </c>
      <c r="W1584">
        <v>0.9400083928258437</v>
      </c>
      <c r="X1584">
        <v>8742.5408490566024</v>
      </c>
      <c r="Y1584" t="b">
        <v>0</v>
      </c>
      <c r="Z1584" t="b">
        <v>0</v>
      </c>
      <c r="AA1584" s="1" t="s">
        <v>62</v>
      </c>
      <c r="AB1584" s="1" t="s">
        <v>55</v>
      </c>
      <c r="AC1584" s="1" t="s">
        <v>73</v>
      </c>
      <c r="AD1584" t="s">
        <v>850</v>
      </c>
    </row>
    <row r="1585" spans="1:30" x14ac:dyDescent="0.25">
      <c r="A1585">
        <v>32</v>
      </c>
      <c r="B1585" s="1" t="s">
        <v>181</v>
      </c>
      <c r="C1585" s="1" t="s">
        <v>182</v>
      </c>
      <c r="D1585" s="1" t="s">
        <v>183</v>
      </c>
      <c r="E1585" s="1" t="s">
        <v>32</v>
      </c>
      <c r="F1585" s="1" t="s">
        <v>32</v>
      </c>
      <c r="G1585" s="1" t="s">
        <v>494</v>
      </c>
      <c r="H1585" s="1" t="s">
        <v>495</v>
      </c>
      <c r="I1585" s="1" t="s">
        <v>91</v>
      </c>
      <c r="J1585" s="1" t="s">
        <v>92</v>
      </c>
      <c r="K1585">
        <v>19</v>
      </c>
      <c r="L1585" s="1" t="s">
        <v>496</v>
      </c>
      <c r="M1585" s="1" t="s">
        <v>38</v>
      </c>
      <c r="N1585" t="s">
        <v>39</v>
      </c>
      <c r="O1585" t="s">
        <v>39</v>
      </c>
      <c r="P1585">
        <v>1950</v>
      </c>
      <c r="Q1585">
        <v>0</v>
      </c>
      <c r="R1585">
        <v>1.0422144716293598</v>
      </c>
      <c r="S1585">
        <v>3982.3182196772518</v>
      </c>
      <c r="T1585" s="1" t="s">
        <v>40</v>
      </c>
      <c r="U1585">
        <v>0</v>
      </c>
      <c r="V1585">
        <v>0</v>
      </c>
      <c r="W1585">
        <v>0.94901982975681953</v>
      </c>
      <c r="X1585">
        <v>3779.2989588755863</v>
      </c>
      <c r="Y1585" t="b">
        <v>0</v>
      </c>
      <c r="Z1585" t="b">
        <v>0</v>
      </c>
      <c r="AA1585" s="1" t="s">
        <v>66</v>
      </c>
      <c r="AB1585" s="1" t="s">
        <v>66</v>
      </c>
      <c r="AC1585" s="1" t="s">
        <v>73</v>
      </c>
      <c r="AD1585" t="s">
        <v>66</v>
      </c>
    </row>
    <row r="1586" spans="1:30" x14ac:dyDescent="0.25">
      <c r="A1586">
        <v>34</v>
      </c>
      <c r="B1586" s="1" t="s">
        <v>374</v>
      </c>
      <c r="C1586" s="1" t="s">
        <v>375</v>
      </c>
      <c r="D1586" s="1" t="s">
        <v>376</v>
      </c>
      <c r="E1586" s="1" t="s">
        <v>32</v>
      </c>
      <c r="F1586" s="1" t="s">
        <v>32</v>
      </c>
      <c r="G1586" s="1" t="s">
        <v>494</v>
      </c>
      <c r="H1586" s="1" t="s">
        <v>495</v>
      </c>
      <c r="I1586" s="1" t="s">
        <v>91</v>
      </c>
      <c r="J1586" s="1" t="s">
        <v>92</v>
      </c>
      <c r="K1586">
        <v>19</v>
      </c>
      <c r="L1586" s="1" t="s">
        <v>496</v>
      </c>
      <c r="M1586" s="1" t="s">
        <v>38</v>
      </c>
      <c r="N1586" t="s">
        <v>39</v>
      </c>
      <c r="O1586" t="s">
        <v>39</v>
      </c>
      <c r="P1586">
        <v>3000</v>
      </c>
      <c r="Q1586">
        <v>0</v>
      </c>
      <c r="R1586">
        <v>1.449142338494394</v>
      </c>
      <c r="S1586">
        <v>7347.427015483182</v>
      </c>
      <c r="T1586" s="1" t="s">
        <v>40</v>
      </c>
      <c r="U1586">
        <v>0</v>
      </c>
      <c r="V1586">
        <v>0</v>
      </c>
      <c r="W1586">
        <v>0.95640083295336664</v>
      </c>
      <c r="X1586">
        <v>7027.0853176721839</v>
      </c>
      <c r="Y1586" t="b">
        <v>1</v>
      </c>
      <c r="Z1586" t="b">
        <v>0</v>
      </c>
      <c r="AA1586" s="1" t="s">
        <v>66</v>
      </c>
      <c r="AB1586" s="1" t="s">
        <v>66</v>
      </c>
      <c r="AC1586" s="1" t="s">
        <v>73</v>
      </c>
      <c r="AD1586" t="s">
        <v>66</v>
      </c>
    </row>
    <row r="1587" spans="1:30" x14ac:dyDescent="0.25">
      <c r="A1587">
        <v>36</v>
      </c>
      <c r="B1587" s="1" t="s">
        <v>128</v>
      </c>
      <c r="C1587" s="1" t="s">
        <v>140</v>
      </c>
      <c r="D1587" s="1" t="s">
        <v>141</v>
      </c>
      <c r="E1587" s="1" t="s">
        <v>32</v>
      </c>
      <c r="F1587" s="1" t="s">
        <v>32</v>
      </c>
      <c r="G1587" s="1" t="s">
        <v>494</v>
      </c>
      <c r="H1587" s="1" t="s">
        <v>495</v>
      </c>
      <c r="I1587" s="1" t="s">
        <v>91</v>
      </c>
      <c r="J1587" s="1" t="s">
        <v>92</v>
      </c>
      <c r="K1587">
        <v>19</v>
      </c>
      <c r="L1587" s="1" t="s">
        <v>496</v>
      </c>
      <c r="M1587" s="1" t="s">
        <v>38</v>
      </c>
      <c r="N1587" t="s">
        <v>39</v>
      </c>
      <c r="O1587" t="s">
        <v>39</v>
      </c>
      <c r="P1587">
        <v>7970</v>
      </c>
      <c r="Q1587">
        <v>0</v>
      </c>
      <c r="R1587">
        <v>0.61699555675238993</v>
      </c>
      <c r="S1587">
        <v>12887.454587316548</v>
      </c>
      <c r="T1587" s="1" t="s">
        <v>40</v>
      </c>
      <c r="U1587">
        <v>0</v>
      </c>
      <c r="V1587">
        <v>0</v>
      </c>
      <c r="W1587">
        <v>0.93616125644417425</v>
      </c>
      <c r="X1587">
        <v>12064.735678829496</v>
      </c>
      <c r="Y1587" t="b">
        <v>0</v>
      </c>
      <c r="Z1587" t="b">
        <v>0</v>
      </c>
      <c r="AA1587" s="1" t="s">
        <v>66</v>
      </c>
      <c r="AB1587" s="1" t="s">
        <v>66</v>
      </c>
      <c r="AC1587" s="1" t="s">
        <v>73</v>
      </c>
      <c r="AD1587" t="s">
        <v>66</v>
      </c>
    </row>
    <row r="1588" spans="1:30" x14ac:dyDescent="0.25">
      <c r="A1588">
        <v>39</v>
      </c>
      <c r="B1588" s="1" t="s">
        <v>151</v>
      </c>
      <c r="C1588" s="1" t="s">
        <v>391</v>
      </c>
      <c r="D1588" s="1" t="s">
        <v>114</v>
      </c>
      <c r="E1588" s="1" t="s">
        <v>32</v>
      </c>
      <c r="F1588" s="1" t="s">
        <v>32</v>
      </c>
      <c r="G1588" s="1" t="s">
        <v>494</v>
      </c>
      <c r="H1588" s="1" t="s">
        <v>495</v>
      </c>
      <c r="I1588" s="1" t="s">
        <v>91</v>
      </c>
      <c r="J1588" s="1" t="s">
        <v>92</v>
      </c>
      <c r="K1588">
        <v>19</v>
      </c>
      <c r="L1588" s="1" t="s">
        <v>496</v>
      </c>
      <c r="M1588" s="1" t="s">
        <v>38</v>
      </c>
      <c r="N1588" t="s">
        <v>39</v>
      </c>
      <c r="O1588" t="s">
        <v>39</v>
      </c>
      <c r="P1588">
        <v>2500</v>
      </c>
      <c r="Q1588">
        <v>0</v>
      </c>
      <c r="R1588">
        <v>1.04</v>
      </c>
      <c r="S1588">
        <v>5100</v>
      </c>
      <c r="T1588" s="1" t="s">
        <v>40</v>
      </c>
      <c r="U1588">
        <v>0</v>
      </c>
      <c r="V1588">
        <v>0</v>
      </c>
      <c r="W1588">
        <v>0.90196078431372551</v>
      </c>
      <c r="X1588">
        <v>4600</v>
      </c>
      <c r="Y1588" t="b">
        <v>1</v>
      </c>
      <c r="Z1588" t="b">
        <v>0</v>
      </c>
      <c r="AA1588" s="1" t="s">
        <v>66</v>
      </c>
      <c r="AB1588" s="1" t="s">
        <v>66</v>
      </c>
      <c r="AC1588" s="1" t="s">
        <v>73</v>
      </c>
      <c r="AD1588" t="s">
        <v>66</v>
      </c>
    </row>
    <row r="1589" spans="1:30" x14ac:dyDescent="0.25">
      <c r="A1589">
        <v>39</v>
      </c>
      <c r="B1589" s="1" t="s">
        <v>151</v>
      </c>
      <c r="C1589" s="1" t="s">
        <v>392</v>
      </c>
      <c r="D1589" s="1" t="s">
        <v>393</v>
      </c>
      <c r="E1589" s="1" t="s">
        <v>32</v>
      </c>
      <c r="F1589" s="1" t="s">
        <v>32</v>
      </c>
      <c r="G1589" s="1" t="s">
        <v>494</v>
      </c>
      <c r="H1589" s="1" t="s">
        <v>495</v>
      </c>
      <c r="I1589" s="1" t="s">
        <v>91</v>
      </c>
      <c r="J1589" s="1" t="s">
        <v>92</v>
      </c>
      <c r="K1589">
        <v>19</v>
      </c>
      <c r="L1589" s="1" t="s">
        <v>496</v>
      </c>
      <c r="M1589" s="1" t="s">
        <v>38</v>
      </c>
      <c r="N1589" t="s">
        <v>39</v>
      </c>
      <c r="O1589" t="s">
        <v>39</v>
      </c>
      <c r="P1589">
        <v>1750</v>
      </c>
      <c r="Q1589">
        <v>0</v>
      </c>
      <c r="R1589">
        <v>0.78139534883720929</v>
      </c>
      <c r="S1589">
        <v>3117.441860465116</v>
      </c>
      <c r="T1589" s="1" t="s">
        <v>40</v>
      </c>
      <c r="U1589">
        <v>0</v>
      </c>
      <c r="V1589">
        <v>0</v>
      </c>
      <c r="W1589">
        <v>0.92167101827676245</v>
      </c>
      <c r="X1589">
        <v>2873.2558139534881</v>
      </c>
      <c r="Y1589" t="b">
        <v>1</v>
      </c>
      <c r="Z1589" t="b">
        <v>0</v>
      </c>
      <c r="AA1589" s="1" t="s">
        <v>66</v>
      </c>
      <c r="AB1589" s="1" t="s">
        <v>66</v>
      </c>
      <c r="AC1589" s="1" t="s">
        <v>73</v>
      </c>
      <c r="AD1589" t="s">
        <v>66</v>
      </c>
    </row>
    <row r="1590" spans="1:30" x14ac:dyDescent="0.25">
      <c r="A1590">
        <v>32</v>
      </c>
      <c r="B1590" s="1" t="s">
        <v>181</v>
      </c>
      <c r="C1590" s="1" t="s">
        <v>369</v>
      </c>
      <c r="D1590" s="1" t="s">
        <v>242</v>
      </c>
      <c r="E1590" s="1" t="s">
        <v>32</v>
      </c>
      <c r="F1590" s="1" t="s">
        <v>32</v>
      </c>
      <c r="G1590" s="1" t="s">
        <v>494</v>
      </c>
      <c r="H1590" s="1" t="s">
        <v>495</v>
      </c>
      <c r="I1590" s="1" t="s">
        <v>91</v>
      </c>
      <c r="J1590" s="1" t="s">
        <v>92</v>
      </c>
      <c r="K1590">
        <v>188</v>
      </c>
      <c r="L1590" s="1" t="s">
        <v>618</v>
      </c>
      <c r="M1590" s="1" t="s">
        <v>38</v>
      </c>
      <c r="N1590" t="s">
        <v>39</v>
      </c>
      <c r="O1590" t="s">
        <v>39</v>
      </c>
      <c r="P1590">
        <v>5500</v>
      </c>
      <c r="Q1590">
        <v>0</v>
      </c>
      <c r="R1590">
        <v>1.080215611814346</v>
      </c>
      <c r="S1590">
        <v>11441.185864978901</v>
      </c>
      <c r="T1590" s="1" t="s">
        <v>40</v>
      </c>
      <c r="U1590">
        <v>0</v>
      </c>
      <c r="V1590">
        <v>0</v>
      </c>
      <c r="W1590">
        <v>0.94929120257130117</v>
      </c>
      <c r="X1590">
        <v>10861.017088607594</v>
      </c>
      <c r="Y1590" t="b">
        <v>0</v>
      </c>
      <c r="Z1590" t="b">
        <v>0</v>
      </c>
      <c r="AA1590" s="1" t="s">
        <v>66</v>
      </c>
      <c r="AB1590" s="1" t="s">
        <v>66</v>
      </c>
      <c r="AC1590" s="1" t="s">
        <v>73</v>
      </c>
      <c r="AD1590" t="s">
        <v>66</v>
      </c>
    </row>
    <row r="1591" spans="1:30" x14ac:dyDescent="0.25">
      <c r="A1591">
        <v>32</v>
      </c>
      <c r="B1591" s="1" t="s">
        <v>181</v>
      </c>
      <c r="C1591" s="1" t="s">
        <v>369</v>
      </c>
      <c r="D1591" s="1" t="s">
        <v>242</v>
      </c>
      <c r="E1591" s="1" t="s">
        <v>32</v>
      </c>
      <c r="F1591" s="1" t="s">
        <v>32</v>
      </c>
      <c r="G1591" s="1" t="s">
        <v>494</v>
      </c>
      <c r="H1591" s="1" t="s">
        <v>495</v>
      </c>
      <c r="I1591" s="1" t="s">
        <v>91</v>
      </c>
      <c r="J1591" s="1" t="s">
        <v>92</v>
      </c>
      <c r="K1591">
        <v>193</v>
      </c>
      <c r="L1591" s="1" t="s">
        <v>619</v>
      </c>
      <c r="M1591" s="1" t="s">
        <v>38</v>
      </c>
      <c r="N1591" t="s">
        <v>39</v>
      </c>
      <c r="O1591" t="s">
        <v>39</v>
      </c>
      <c r="P1591">
        <v>2250</v>
      </c>
      <c r="Q1591">
        <v>0</v>
      </c>
      <c r="R1591">
        <v>1.080215611814346</v>
      </c>
      <c r="S1591">
        <v>4680.4851265822781</v>
      </c>
      <c r="T1591" s="1" t="s">
        <v>40</v>
      </c>
      <c r="U1591">
        <v>0</v>
      </c>
      <c r="V1591">
        <v>0</v>
      </c>
      <c r="W1591">
        <v>0.94929120257130117</v>
      </c>
      <c r="X1591">
        <v>4443.14335443038</v>
      </c>
      <c r="Y1591" t="b">
        <v>0</v>
      </c>
      <c r="Z1591" t="b">
        <v>0</v>
      </c>
      <c r="AA1591" s="1" t="s">
        <v>66</v>
      </c>
      <c r="AB1591" s="1" t="s">
        <v>66</v>
      </c>
      <c r="AC1591" s="1" t="s">
        <v>73</v>
      </c>
      <c r="AD1591" t="s">
        <v>66</v>
      </c>
    </row>
    <row r="1592" spans="1:30" x14ac:dyDescent="0.25">
      <c r="A1592">
        <v>15</v>
      </c>
      <c r="B1592" s="1" t="s">
        <v>50</v>
      </c>
      <c r="C1592" s="1" t="s">
        <v>149</v>
      </c>
      <c r="D1592" s="1" t="s">
        <v>150</v>
      </c>
      <c r="E1592" s="1" t="s">
        <v>32</v>
      </c>
      <c r="F1592" s="1" t="s">
        <v>32</v>
      </c>
      <c r="G1592" s="1" t="s">
        <v>494</v>
      </c>
      <c r="H1592" s="1" t="s">
        <v>495</v>
      </c>
      <c r="I1592" s="1" t="s">
        <v>91</v>
      </c>
      <c r="J1592" s="1" t="s">
        <v>92</v>
      </c>
      <c r="K1592">
        <v>176</v>
      </c>
      <c r="L1592" s="1" t="s">
        <v>620</v>
      </c>
      <c r="M1592" s="1" t="s">
        <v>38</v>
      </c>
      <c r="N1592" t="s">
        <v>39</v>
      </c>
      <c r="O1592" t="s">
        <v>39</v>
      </c>
      <c r="P1592">
        <v>3000</v>
      </c>
      <c r="Q1592">
        <v>0</v>
      </c>
      <c r="R1592">
        <v>0.62371707841031143</v>
      </c>
      <c r="S1592">
        <v>4871.1512352309346</v>
      </c>
      <c r="T1592" s="1" t="s">
        <v>40</v>
      </c>
      <c r="U1592">
        <v>1</v>
      </c>
      <c r="V1592">
        <v>1</v>
      </c>
      <c r="W1592">
        <v>0.93384845978707409</v>
      </c>
      <c r="X1592">
        <v>4548.9170784103117</v>
      </c>
      <c r="Y1592" t="b">
        <v>0</v>
      </c>
      <c r="Z1592" t="b">
        <v>0</v>
      </c>
      <c r="AA1592" s="1" t="s">
        <v>54</v>
      </c>
      <c r="AB1592" s="1" t="s">
        <v>55</v>
      </c>
      <c r="AC1592" s="1" t="s">
        <v>42</v>
      </c>
      <c r="AD1592" t="s">
        <v>850</v>
      </c>
    </row>
    <row r="1593" spans="1:30" x14ac:dyDescent="0.25">
      <c r="A1593">
        <v>21</v>
      </c>
      <c r="B1593" s="1" t="s">
        <v>69</v>
      </c>
      <c r="C1593" s="1" t="s">
        <v>135</v>
      </c>
      <c r="D1593" s="1" t="s">
        <v>105</v>
      </c>
      <c r="E1593" s="1" t="s">
        <v>32</v>
      </c>
      <c r="F1593" s="1" t="s">
        <v>32</v>
      </c>
      <c r="G1593" s="1" t="s">
        <v>494</v>
      </c>
      <c r="H1593" s="1" t="s">
        <v>495</v>
      </c>
      <c r="I1593" s="1" t="s">
        <v>91</v>
      </c>
      <c r="J1593" s="1" t="s">
        <v>92</v>
      </c>
      <c r="K1593">
        <v>176</v>
      </c>
      <c r="L1593" s="1" t="s">
        <v>620</v>
      </c>
      <c r="M1593" s="1" t="s">
        <v>38</v>
      </c>
      <c r="N1593" t="s">
        <v>39</v>
      </c>
      <c r="O1593" t="s">
        <v>39</v>
      </c>
      <c r="P1593">
        <v>1750</v>
      </c>
      <c r="Q1593">
        <v>0</v>
      </c>
      <c r="R1593">
        <v>0.85389854395110565</v>
      </c>
      <c r="S1593">
        <v>3244.3224519144346</v>
      </c>
      <c r="T1593" s="1" t="s">
        <v>40</v>
      </c>
      <c r="U1593">
        <v>0</v>
      </c>
      <c r="V1593">
        <v>0</v>
      </c>
      <c r="W1593">
        <v>0.94570085343520061</v>
      </c>
      <c r="X1593">
        <v>3068.1585115944636</v>
      </c>
      <c r="Y1593" t="b">
        <v>0</v>
      </c>
      <c r="Z1593" t="b">
        <v>0</v>
      </c>
      <c r="AA1593" s="1" t="s">
        <v>66</v>
      </c>
      <c r="AB1593" s="1" t="s">
        <v>66</v>
      </c>
      <c r="AC1593" s="1" t="s">
        <v>73</v>
      </c>
      <c r="AD1593" t="s">
        <v>66</v>
      </c>
    </row>
    <row r="1594" spans="1:30" x14ac:dyDescent="0.25">
      <c r="A1594">
        <v>2</v>
      </c>
      <c r="B1594" s="1" t="s">
        <v>86</v>
      </c>
      <c r="C1594" s="1" t="s">
        <v>87</v>
      </c>
      <c r="D1594" s="1" t="s">
        <v>88</v>
      </c>
      <c r="E1594" s="1" t="s">
        <v>32</v>
      </c>
      <c r="F1594" s="1" t="s">
        <v>32</v>
      </c>
      <c r="G1594" s="1" t="s">
        <v>494</v>
      </c>
      <c r="H1594" s="1" t="s">
        <v>495</v>
      </c>
      <c r="I1594" s="1" t="s">
        <v>91</v>
      </c>
      <c r="J1594" s="1" t="s">
        <v>92</v>
      </c>
      <c r="K1594">
        <v>103</v>
      </c>
      <c r="L1594" s="1" t="s">
        <v>621</v>
      </c>
      <c r="M1594" s="1" t="s">
        <v>38</v>
      </c>
      <c r="N1594" t="s">
        <v>39</v>
      </c>
      <c r="O1594" t="s">
        <v>39</v>
      </c>
      <c r="P1594">
        <v>12000</v>
      </c>
      <c r="Q1594">
        <v>0</v>
      </c>
      <c r="R1594">
        <v>0.61115857163181109</v>
      </c>
      <c r="S1594">
        <v>19333.902859581733</v>
      </c>
      <c r="T1594" s="1" t="s">
        <v>40</v>
      </c>
      <c r="U1594">
        <v>0</v>
      </c>
      <c r="V1594">
        <v>1</v>
      </c>
      <c r="W1594">
        <v>0.9373059220931953</v>
      </c>
      <c r="X1594">
        <v>18121.781647460521</v>
      </c>
      <c r="Y1594" t="b">
        <v>0</v>
      </c>
      <c r="Z1594" t="b">
        <v>0</v>
      </c>
      <c r="AA1594" s="1" t="s">
        <v>66</v>
      </c>
      <c r="AB1594" s="1" t="s">
        <v>66</v>
      </c>
      <c r="AC1594" s="1" t="s">
        <v>42</v>
      </c>
      <c r="AD1594" t="s">
        <v>66</v>
      </c>
    </row>
    <row r="1595" spans="1:30" x14ac:dyDescent="0.25">
      <c r="A1595">
        <v>11</v>
      </c>
      <c r="B1595" s="1" t="s">
        <v>58</v>
      </c>
      <c r="C1595" s="1" t="s">
        <v>246</v>
      </c>
      <c r="D1595" s="1" t="s">
        <v>247</v>
      </c>
      <c r="E1595" s="1" t="s">
        <v>32</v>
      </c>
      <c r="F1595" s="1" t="s">
        <v>32</v>
      </c>
      <c r="G1595" s="1" t="s">
        <v>494</v>
      </c>
      <c r="H1595" s="1" t="s">
        <v>495</v>
      </c>
      <c r="I1595" s="1" t="s">
        <v>91</v>
      </c>
      <c r="J1595" s="1" t="s">
        <v>92</v>
      </c>
      <c r="K1595">
        <v>103</v>
      </c>
      <c r="L1595" s="1" t="s">
        <v>621</v>
      </c>
      <c r="M1595" s="1" t="s">
        <v>38</v>
      </c>
      <c r="N1595" t="s">
        <v>39</v>
      </c>
      <c r="O1595" t="s">
        <v>39</v>
      </c>
      <c r="P1595">
        <v>3000</v>
      </c>
      <c r="Q1595">
        <v>0</v>
      </c>
      <c r="R1595">
        <v>0.61212016055118357</v>
      </c>
      <c r="S1595">
        <v>4836.3604816535508</v>
      </c>
      <c r="T1595" s="1" t="s">
        <v>40</v>
      </c>
      <c r="U1595">
        <v>1</v>
      </c>
      <c r="V1595">
        <v>1</v>
      </c>
      <c r="W1595">
        <v>0.93726608827829794</v>
      </c>
      <c r="X1595">
        <v>4532.9566701431686</v>
      </c>
      <c r="Y1595" t="b">
        <v>0</v>
      </c>
      <c r="Z1595" t="b">
        <v>0</v>
      </c>
      <c r="AA1595" s="1" t="s">
        <v>62</v>
      </c>
      <c r="AB1595" s="1" t="s">
        <v>55</v>
      </c>
      <c r="AC1595" s="1" t="s">
        <v>42</v>
      </c>
      <c r="AD1595" t="s">
        <v>850</v>
      </c>
    </row>
    <row r="1596" spans="1:30" x14ac:dyDescent="0.25">
      <c r="A1596">
        <v>22</v>
      </c>
      <c r="B1596" s="1" t="s">
        <v>136</v>
      </c>
      <c r="C1596" s="1" t="s">
        <v>137</v>
      </c>
      <c r="D1596" s="1" t="s">
        <v>105</v>
      </c>
      <c r="E1596" s="1" t="s">
        <v>32</v>
      </c>
      <c r="F1596" s="1" t="s">
        <v>32</v>
      </c>
      <c r="G1596" s="1" t="s">
        <v>494</v>
      </c>
      <c r="H1596" s="1" t="s">
        <v>495</v>
      </c>
      <c r="I1596" s="1" t="s">
        <v>91</v>
      </c>
      <c r="J1596" s="1" t="s">
        <v>92</v>
      </c>
      <c r="K1596">
        <v>103</v>
      </c>
      <c r="L1596" s="1" t="s">
        <v>621</v>
      </c>
      <c r="M1596" s="1" t="s">
        <v>38</v>
      </c>
      <c r="N1596" t="s">
        <v>39</v>
      </c>
      <c r="O1596" t="s">
        <v>39</v>
      </c>
      <c r="P1596">
        <v>10500</v>
      </c>
      <c r="Q1596">
        <v>0</v>
      </c>
      <c r="R1596">
        <v>0.85124977011494252</v>
      </c>
      <c r="S1596">
        <v>19438.122586206897</v>
      </c>
      <c r="T1596" s="1" t="s">
        <v>40</v>
      </c>
      <c r="U1596">
        <v>0</v>
      </c>
      <c r="V1596">
        <v>0</v>
      </c>
      <c r="W1596">
        <v>0.94598243758658718</v>
      </c>
      <c r="X1596">
        <v>18388.122586206897</v>
      </c>
      <c r="Y1596" t="b">
        <v>0</v>
      </c>
      <c r="Z1596" t="b">
        <v>0</v>
      </c>
      <c r="AA1596" s="1" t="s">
        <v>66</v>
      </c>
      <c r="AB1596" s="1" t="s">
        <v>66</v>
      </c>
      <c r="AC1596" s="1" t="s">
        <v>73</v>
      </c>
      <c r="AD1596" t="s">
        <v>66</v>
      </c>
    </row>
    <row r="1597" spans="1:30" x14ac:dyDescent="0.25">
      <c r="A1597">
        <v>23</v>
      </c>
      <c r="B1597" s="1" t="s">
        <v>178</v>
      </c>
      <c r="C1597" s="1" t="s">
        <v>327</v>
      </c>
      <c r="D1597" s="1" t="s">
        <v>44</v>
      </c>
      <c r="E1597" s="1" t="s">
        <v>32</v>
      </c>
      <c r="F1597" s="1" t="s">
        <v>32</v>
      </c>
      <c r="G1597" s="1" t="s">
        <v>494</v>
      </c>
      <c r="H1597" s="1" t="s">
        <v>495</v>
      </c>
      <c r="I1597" s="1" t="s">
        <v>91</v>
      </c>
      <c r="J1597" s="1" t="s">
        <v>92</v>
      </c>
      <c r="K1597">
        <v>103</v>
      </c>
      <c r="L1597" s="1" t="s">
        <v>621</v>
      </c>
      <c r="M1597" s="1" t="s">
        <v>38</v>
      </c>
      <c r="N1597" t="s">
        <v>39</v>
      </c>
      <c r="O1597" t="s">
        <v>39</v>
      </c>
      <c r="P1597">
        <v>4000</v>
      </c>
      <c r="Q1597">
        <v>0</v>
      </c>
      <c r="R1597">
        <v>0.8545407604251839</v>
      </c>
      <c r="S1597">
        <v>7418.1630417007354</v>
      </c>
      <c r="T1597" s="1" t="s">
        <v>40</v>
      </c>
      <c r="U1597">
        <v>0</v>
      </c>
      <c r="V1597">
        <v>0</v>
      </c>
      <c r="W1597">
        <v>0.94599011548569867</v>
      </c>
      <c r="X1597">
        <v>7017.5089125102204</v>
      </c>
      <c r="Y1597" t="b">
        <v>0</v>
      </c>
      <c r="Z1597" t="b">
        <v>0</v>
      </c>
      <c r="AA1597" s="1" t="s">
        <v>66</v>
      </c>
      <c r="AB1597" s="1" t="s">
        <v>66</v>
      </c>
      <c r="AC1597" s="1" t="s">
        <v>73</v>
      </c>
      <c r="AD1597" t="s">
        <v>66</v>
      </c>
    </row>
    <row r="1598" spans="1:30" x14ac:dyDescent="0.25">
      <c r="A1598">
        <v>23</v>
      </c>
      <c r="B1598" s="1" t="s">
        <v>178</v>
      </c>
      <c r="C1598" s="1" t="s">
        <v>179</v>
      </c>
      <c r="D1598" s="1" t="s">
        <v>180</v>
      </c>
      <c r="E1598" s="1" t="s">
        <v>32</v>
      </c>
      <c r="F1598" s="1" t="s">
        <v>32</v>
      </c>
      <c r="G1598" s="1" t="s">
        <v>494</v>
      </c>
      <c r="H1598" s="1" t="s">
        <v>495</v>
      </c>
      <c r="I1598" s="1" t="s">
        <v>91</v>
      </c>
      <c r="J1598" s="1" t="s">
        <v>92</v>
      </c>
      <c r="K1598">
        <v>103</v>
      </c>
      <c r="L1598" s="1" t="s">
        <v>621</v>
      </c>
      <c r="M1598" s="1" t="s">
        <v>38</v>
      </c>
      <c r="N1598" t="s">
        <v>39</v>
      </c>
      <c r="O1598" t="s">
        <v>39</v>
      </c>
      <c r="P1598">
        <v>1500</v>
      </c>
      <c r="Q1598">
        <v>0</v>
      </c>
      <c r="R1598">
        <v>0.87723044776119408</v>
      </c>
      <c r="S1598">
        <v>2815.8456716417913</v>
      </c>
      <c r="T1598" s="1" t="s">
        <v>40</v>
      </c>
      <c r="U1598">
        <v>0</v>
      </c>
      <c r="V1598">
        <v>0</v>
      </c>
      <c r="W1598">
        <v>0.94434481282524496</v>
      </c>
      <c r="X1598">
        <v>2659.1292537313439</v>
      </c>
      <c r="Y1598" t="b">
        <v>0</v>
      </c>
      <c r="Z1598" t="b">
        <v>0</v>
      </c>
      <c r="AA1598" s="1" t="s">
        <v>66</v>
      </c>
      <c r="AB1598" s="1" t="s">
        <v>66</v>
      </c>
      <c r="AC1598" s="1" t="s">
        <v>73</v>
      </c>
      <c r="AD1598" t="s">
        <v>66</v>
      </c>
    </row>
    <row r="1599" spans="1:30" x14ac:dyDescent="0.25">
      <c r="A1599">
        <v>29</v>
      </c>
      <c r="B1599" s="1" t="s">
        <v>348</v>
      </c>
      <c r="C1599" s="1" t="s">
        <v>349</v>
      </c>
      <c r="D1599" s="1" t="s">
        <v>242</v>
      </c>
      <c r="E1599" s="1" t="s">
        <v>32</v>
      </c>
      <c r="F1599" s="1" t="s">
        <v>32</v>
      </c>
      <c r="G1599" s="1" t="s">
        <v>494</v>
      </c>
      <c r="H1599" s="1" t="s">
        <v>495</v>
      </c>
      <c r="I1599" s="1" t="s">
        <v>91</v>
      </c>
      <c r="J1599" s="1" t="s">
        <v>92</v>
      </c>
      <c r="K1599">
        <v>103</v>
      </c>
      <c r="L1599" s="1" t="s">
        <v>621</v>
      </c>
      <c r="M1599" s="1" t="s">
        <v>38</v>
      </c>
      <c r="N1599" t="s">
        <v>39</v>
      </c>
      <c r="O1599" t="s">
        <v>39</v>
      </c>
      <c r="P1599">
        <v>6000</v>
      </c>
      <c r="Q1599">
        <v>0</v>
      </c>
      <c r="R1599">
        <v>0.94813999999999998</v>
      </c>
      <c r="S1599">
        <v>11688.84</v>
      </c>
      <c r="T1599" s="1" t="s">
        <v>40</v>
      </c>
      <c r="U1599">
        <v>0</v>
      </c>
      <c r="V1599">
        <v>0</v>
      </c>
      <c r="W1599">
        <v>0.9467319674634983</v>
      </c>
      <c r="X1599">
        <v>11066.198490566037</v>
      </c>
      <c r="Y1599" t="b">
        <v>0</v>
      </c>
      <c r="Z1599" t="b">
        <v>0</v>
      </c>
      <c r="AA1599" s="1" t="s">
        <v>66</v>
      </c>
      <c r="AB1599" s="1" t="s">
        <v>66</v>
      </c>
      <c r="AC1599" s="1" t="s">
        <v>73</v>
      </c>
      <c r="AD1599" t="s">
        <v>66</v>
      </c>
    </row>
    <row r="1600" spans="1:30" x14ac:dyDescent="0.25">
      <c r="A1600">
        <v>36</v>
      </c>
      <c r="B1600" s="1" t="s">
        <v>128</v>
      </c>
      <c r="C1600" s="1" t="s">
        <v>129</v>
      </c>
      <c r="D1600" s="1" t="s">
        <v>130</v>
      </c>
      <c r="E1600" s="1" t="s">
        <v>32</v>
      </c>
      <c r="F1600" s="1" t="s">
        <v>32</v>
      </c>
      <c r="G1600" s="1" t="s">
        <v>494</v>
      </c>
      <c r="H1600" s="1" t="s">
        <v>495</v>
      </c>
      <c r="I1600" s="1" t="s">
        <v>91</v>
      </c>
      <c r="J1600" s="1" t="s">
        <v>92</v>
      </c>
      <c r="K1600">
        <v>103</v>
      </c>
      <c r="L1600" s="1" t="s">
        <v>621</v>
      </c>
      <c r="M1600" s="1" t="s">
        <v>38</v>
      </c>
      <c r="N1600" t="s">
        <v>39</v>
      </c>
      <c r="O1600" t="s">
        <v>39</v>
      </c>
      <c r="P1600">
        <v>4500</v>
      </c>
      <c r="Q1600">
        <v>0</v>
      </c>
      <c r="R1600">
        <v>0.62779656211235157</v>
      </c>
      <c r="S1600">
        <v>7325.0845295055824</v>
      </c>
      <c r="T1600" s="1" t="s">
        <v>40</v>
      </c>
      <c r="U1600">
        <v>0</v>
      </c>
      <c r="V1600">
        <v>0</v>
      </c>
      <c r="W1600">
        <v>0.93468076749227269</v>
      </c>
      <c r="X1600">
        <v>6846.6156299840513</v>
      </c>
      <c r="Y1600" t="b">
        <v>0</v>
      </c>
      <c r="Z1600" t="b">
        <v>0</v>
      </c>
      <c r="AA1600" s="1" t="s">
        <v>66</v>
      </c>
      <c r="AB1600" s="1" t="s">
        <v>66</v>
      </c>
      <c r="AC1600" s="1" t="s">
        <v>73</v>
      </c>
      <c r="AD1600" t="s">
        <v>66</v>
      </c>
    </row>
    <row r="1601" spans="1:30" x14ac:dyDescent="0.25">
      <c r="A1601">
        <v>12</v>
      </c>
      <c r="B1601" s="1" t="s">
        <v>63</v>
      </c>
      <c r="C1601" s="1" t="s">
        <v>64</v>
      </c>
      <c r="D1601" s="1" t="s">
        <v>65</v>
      </c>
      <c r="E1601" s="1" t="s">
        <v>32</v>
      </c>
      <c r="F1601" s="1" t="s">
        <v>32</v>
      </c>
      <c r="G1601" s="1" t="s">
        <v>494</v>
      </c>
      <c r="H1601" s="1" t="s">
        <v>495</v>
      </c>
      <c r="I1601" s="1" t="s">
        <v>91</v>
      </c>
      <c r="J1601" s="1" t="s">
        <v>92</v>
      </c>
      <c r="K1601">
        <v>87</v>
      </c>
      <c r="L1601" s="1" t="s">
        <v>622</v>
      </c>
      <c r="M1601" s="1" t="s">
        <v>38</v>
      </c>
      <c r="N1601" t="s">
        <v>39</v>
      </c>
      <c r="O1601" t="s">
        <v>39</v>
      </c>
      <c r="P1601">
        <v>1260</v>
      </c>
      <c r="Q1601">
        <v>0</v>
      </c>
      <c r="R1601">
        <v>0.62599123365146692</v>
      </c>
      <c r="S1601">
        <v>2048.7489544008486</v>
      </c>
      <c r="T1601" s="1" t="s">
        <v>40</v>
      </c>
      <c r="U1601">
        <v>0</v>
      </c>
      <c r="V1601">
        <v>1</v>
      </c>
      <c r="W1601">
        <v>0.93478160489948414</v>
      </c>
      <c r="X1601">
        <v>1915.1328356309652</v>
      </c>
      <c r="Y1601" t="b">
        <v>0</v>
      </c>
      <c r="Z1601" t="b">
        <v>0</v>
      </c>
      <c r="AA1601" s="1" t="s">
        <v>66</v>
      </c>
      <c r="AB1601" s="1" t="s">
        <v>66</v>
      </c>
      <c r="AC1601" s="1" t="s">
        <v>42</v>
      </c>
      <c r="AD1601" t="s">
        <v>66</v>
      </c>
    </row>
    <row r="1602" spans="1:30" x14ac:dyDescent="0.25">
      <c r="A1602">
        <v>6</v>
      </c>
      <c r="B1602" s="1" t="s">
        <v>112</v>
      </c>
      <c r="C1602" s="1" t="s">
        <v>113</v>
      </c>
      <c r="D1602" s="1" t="s">
        <v>114</v>
      </c>
      <c r="E1602" s="1" t="s">
        <v>32</v>
      </c>
      <c r="F1602" s="1" t="s">
        <v>32</v>
      </c>
      <c r="G1602" s="1" t="s">
        <v>623</v>
      </c>
      <c r="H1602" s="1" t="s">
        <v>624</v>
      </c>
      <c r="I1602" s="1" t="s">
        <v>91</v>
      </c>
      <c r="J1602" s="1" t="s">
        <v>92</v>
      </c>
      <c r="K1602">
        <v>61</v>
      </c>
      <c r="L1602" s="1" t="s">
        <v>625</v>
      </c>
      <c r="M1602" s="1" t="s">
        <v>38</v>
      </c>
      <c r="N1602" t="s">
        <v>39</v>
      </c>
      <c r="O1602" t="s">
        <v>39</v>
      </c>
      <c r="P1602">
        <v>2500</v>
      </c>
      <c r="Q1602">
        <v>0</v>
      </c>
      <c r="R1602">
        <v>0.6505859259259259</v>
      </c>
      <c r="S1602">
        <v>4126.4648148148144</v>
      </c>
      <c r="T1602" s="1" t="s">
        <v>40</v>
      </c>
      <c r="U1602">
        <v>0</v>
      </c>
      <c r="V1602">
        <v>1</v>
      </c>
      <c r="W1602">
        <v>0.93268383707513969</v>
      </c>
      <c r="X1602">
        <v>3848.687037037037</v>
      </c>
      <c r="Y1602" t="b">
        <v>1</v>
      </c>
      <c r="Z1602" t="b">
        <v>0</v>
      </c>
      <c r="AA1602" s="1" t="s">
        <v>66</v>
      </c>
      <c r="AB1602" s="1" t="s">
        <v>66</v>
      </c>
      <c r="AC1602" s="1" t="s">
        <v>42</v>
      </c>
      <c r="AD1602" t="s">
        <v>66</v>
      </c>
    </row>
    <row r="1603" spans="1:30" x14ac:dyDescent="0.25">
      <c r="A1603">
        <v>4</v>
      </c>
      <c r="B1603" s="1" t="s">
        <v>131</v>
      </c>
      <c r="C1603" s="1" t="s">
        <v>142</v>
      </c>
      <c r="D1603" s="1" t="s">
        <v>143</v>
      </c>
      <c r="E1603" s="1" t="s">
        <v>32</v>
      </c>
      <c r="F1603" s="1" t="s">
        <v>32</v>
      </c>
      <c r="G1603" s="1" t="s">
        <v>623</v>
      </c>
      <c r="H1603" s="1" t="s">
        <v>624</v>
      </c>
      <c r="I1603" s="1" t="s">
        <v>91</v>
      </c>
      <c r="J1603" s="1" t="s">
        <v>92</v>
      </c>
      <c r="K1603">
        <v>95</v>
      </c>
      <c r="L1603" s="1" t="s">
        <v>626</v>
      </c>
      <c r="M1603" s="1" t="s">
        <v>38</v>
      </c>
      <c r="N1603" t="s">
        <v>39</v>
      </c>
      <c r="O1603" t="s">
        <v>39</v>
      </c>
      <c r="P1603">
        <v>19250</v>
      </c>
      <c r="Q1603">
        <v>0</v>
      </c>
      <c r="R1603">
        <v>0.62736642811848897</v>
      </c>
      <c r="S1603">
        <v>31326.803741280914</v>
      </c>
      <c r="T1603" s="1" t="s">
        <v>40</v>
      </c>
      <c r="U1603">
        <v>0</v>
      </c>
      <c r="V1603">
        <v>1</v>
      </c>
      <c r="W1603">
        <v>0.9332015845920103</v>
      </c>
      <c r="X1603">
        <v>29234.222891566264</v>
      </c>
      <c r="Y1603" t="b">
        <v>0</v>
      </c>
      <c r="Z1603" t="b">
        <v>0</v>
      </c>
      <c r="AA1603" s="1" t="s">
        <v>66</v>
      </c>
      <c r="AB1603" s="1" t="s">
        <v>66</v>
      </c>
      <c r="AC1603" s="1" t="s">
        <v>42</v>
      </c>
      <c r="AD1603" t="s">
        <v>66</v>
      </c>
    </row>
    <row r="1604" spans="1:30" x14ac:dyDescent="0.25">
      <c r="A1604">
        <v>36</v>
      </c>
      <c r="B1604" s="1" t="s">
        <v>128</v>
      </c>
      <c r="C1604" s="1" t="s">
        <v>382</v>
      </c>
      <c r="D1604" s="1" t="s">
        <v>329</v>
      </c>
      <c r="E1604" s="1" t="s">
        <v>32</v>
      </c>
      <c r="F1604" s="1" t="s">
        <v>32</v>
      </c>
      <c r="G1604" s="1" t="s">
        <v>623</v>
      </c>
      <c r="H1604" s="1" t="s">
        <v>624</v>
      </c>
      <c r="I1604" s="1" t="s">
        <v>91</v>
      </c>
      <c r="J1604" s="1" t="s">
        <v>92</v>
      </c>
      <c r="K1604">
        <v>95</v>
      </c>
      <c r="L1604" s="1" t="s">
        <v>626</v>
      </c>
      <c r="M1604" s="1" t="s">
        <v>38</v>
      </c>
      <c r="N1604" t="s">
        <v>39</v>
      </c>
      <c r="O1604" t="s">
        <v>39</v>
      </c>
      <c r="P1604">
        <v>13200</v>
      </c>
      <c r="Q1604">
        <v>0</v>
      </c>
      <c r="R1604">
        <v>0.62393232597184556</v>
      </c>
      <c r="S1604">
        <v>21435.906702828361</v>
      </c>
      <c r="T1604" s="1" t="s">
        <v>40</v>
      </c>
      <c r="U1604">
        <v>0</v>
      </c>
      <c r="V1604">
        <v>0</v>
      </c>
      <c r="W1604">
        <v>0.93637719669657682</v>
      </c>
      <c r="X1604">
        <v>20072.094227043781</v>
      </c>
      <c r="Y1604" t="b">
        <v>0</v>
      </c>
      <c r="Z1604" t="b">
        <v>0</v>
      </c>
      <c r="AA1604" s="1" t="s">
        <v>66</v>
      </c>
      <c r="AB1604" s="1" t="s">
        <v>66</v>
      </c>
      <c r="AC1604" s="1" t="s">
        <v>73</v>
      </c>
      <c r="AD1604" t="s">
        <v>66</v>
      </c>
    </row>
    <row r="1605" spans="1:30" x14ac:dyDescent="0.25">
      <c r="A1605">
        <v>10</v>
      </c>
      <c r="B1605" s="1" t="s">
        <v>168</v>
      </c>
      <c r="C1605" s="1" t="s">
        <v>169</v>
      </c>
      <c r="D1605" s="1" t="s">
        <v>170</v>
      </c>
      <c r="E1605" s="1" t="s">
        <v>32</v>
      </c>
      <c r="F1605" s="1" t="s">
        <v>32</v>
      </c>
      <c r="G1605" s="1" t="s">
        <v>623</v>
      </c>
      <c r="H1605" s="1" t="s">
        <v>624</v>
      </c>
      <c r="I1605" s="1" t="s">
        <v>91</v>
      </c>
      <c r="J1605" s="1" t="s">
        <v>92</v>
      </c>
      <c r="K1605">
        <v>77</v>
      </c>
      <c r="L1605" s="1" t="s">
        <v>627</v>
      </c>
      <c r="M1605" s="1" t="s">
        <v>38</v>
      </c>
      <c r="N1605" t="s">
        <v>39</v>
      </c>
      <c r="O1605" t="s">
        <v>39</v>
      </c>
      <c r="P1605">
        <v>6500</v>
      </c>
      <c r="Q1605">
        <v>0</v>
      </c>
      <c r="R1605">
        <v>0.6461731914893617</v>
      </c>
      <c r="S1605">
        <v>10700.125744680852</v>
      </c>
      <c r="T1605" s="1" t="s">
        <v>40</v>
      </c>
      <c r="U1605">
        <v>0</v>
      </c>
      <c r="V1605">
        <v>1</v>
      </c>
      <c r="W1605">
        <v>0.93537558546488353</v>
      </c>
      <c r="X1605">
        <v>10008.636382978724</v>
      </c>
      <c r="Y1605" t="b">
        <v>1</v>
      </c>
      <c r="Z1605" t="b">
        <v>0</v>
      </c>
      <c r="AA1605" s="1" t="s">
        <v>66</v>
      </c>
      <c r="AB1605" s="1" t="s">
        <v>66</v>
      </c>
      <c r="AC1605" s="1" t="s">
        <v>42</v>
      </c>
      <c r="AD1605" t="s">
        <v>66</v>
      </c>
    </row>
    <row r="1606" spans="1:30" x14ac:dyDescent="0.25">
      <c r="A1606">
        <v>11</v>
      </c>
      <c r="B1606" s="1" t="s">
        <v>58</v>
      </c>
      <c r="C1606" s="1" t="s">
        <v>260</v>
      </c>
      <c r="D1606" s="1" t="s">
        <v>261</v>
      </c>
      <c r="E1606" s="1" t="s">
        <v>32</v>
      </c>
      <c r="F1606" s="1" t="s">
        <v>32</v>
      </c>
      <c r="G1606" s="1" t="s">
        <v>623</v>
      </c>
      <c r="H1606" s="1" t="s">
        <v>624</v>
      </c>
      <c r="I1606" s="1" t="s">
        <v>91</v>
      </c>
      <c r="J1606" s="1" t="s">
        <v>92</v>
      </c>
      <c r="K1606">
        <v>77</v>
      </c>
      <c r="L1606" s="1" t="s">
        <v>627</v>
      </c>
      <c r="M1606" s="1" t="s">
        <v>38</v>
      </c>
      <c r="N1606" t="s">
        <v>39</v>
      </c>
      <c r="O1606" t="s">
        <v>39</v>
      </c>
      <c r="P1606">
        <v>8500</v>
      </c>
      <c r="Q1606">
        <v>0</v>
      </c>
      <c r="R1606">
        <v>0.62380512820512823</v>
      </c>
      <c r="S1606">
        <v>13802.34358974359</v>
      </c>
      <c r="T1606" s="1" t="s">
        <v>40</v>
      </c>
      <c r="U1606">
        <v>1</v>
      </c>
      <c r="V1606">
        <v>1</v>
      </c>
      <c r="W1606">
        <v>0.93683718521232184</v>
      </c>
      <c r="X1606">
        <v>12930.548717948719</v>
      </c>
      <c r="Y1606" t="b">
        <v>0</v>
      </c>
      <c r="Z1606" t="b">
        <v>0</v>
      </c>
      <c r="AA1606" s="1" t="s">
        <v>54</v>
      </c>
      <c r="AB1606" s="1" t="s">
        <v>55</v>
      </c>
      <c r="AC1606" s="1" t="s">
        <v>42</v>
      </c>
      <c r="AD1606" t="s">
        <v>850</v>
      </c>
    </row>
    <row r="1607" spans="1:30" x14ac:dyDescent="0.25">
      <c r="A1607">
        <v>28</v>
      </c>
      <c r="B1607" s="1" t="s">
        <v>94</v>
      </c>
      <c r="C1607" s="1" t="s">
        <v>344</v>
      </c>
      <c r="D1607" s="1" t="s">
        <v>242</v>
      </c>
      <c r="E1607" s="1" t="s">
        <v>32</v>
      </c>
      <c r="F1607" s="1" t="s">
        <v>32</v>
      </c>
      <c r="G1607" s="1" t="s">
        <v>623</v>
      </c>
      <c r="H1607" s="1" t="s">
        <v>624</v>
      </c>
      <c r="I1607" s="1" t="s">
        <v>91</v>
      </c>
      <c r="J1607" s="1" t="s">
        <v>92</v>
      </c>
      <c r="K1607">
        <v>77</v>
      </c>
      <c r="L1607" s="1" t="s">
        <v>627</v>
      </c>
      <c r="M1607" s="1" t="s">
        <v>38</v>
      </c>
      <c r="N1607" t="s">
        <v>39</v>
      </c>
      <c r="O1607" t="s">
        <v>39</v>
      </c>
      <c r="P1607">
        <v>37500</v>
      </c>
      <c r="Q1607">
        <v>0</v>
      </c>
      <c r="R1607">
        <v>0.85211736322651388</v>
      </c>
      <c r="S1607">
        <v>69454.401120994269</v>
      </c>
      <c r="T1607" s="1" t="s">
        <v>40</v>
      </c>
      <c r="U1607">
        <v>0</v>
      </c>
      <c r="V1607">
        <v>0</v>
      </c>
      <c r="W1607">
        <v>0.94572485255448979</v>
      </c>
      <c r="X1607">
        <v>65684.753259412697</v>
      </c>
      <c r="Y1607" t="b">
        <v>0</v>
      </c>
      <c r="Z1607" t="b">
        <v>0</v>
      </c>
      <c r="AA1607" s="1" t="s">
        <v>66</v>
      </c>
      <c r="AB1607" s="1" t="s">
        <v>66</v>
      </c>
      <c r="AC1607" s="1" t="s">
        <v>73</v>
      </c>
      <c r="AD1607" t="s">
        <v>66</v>
      </c>
    </row>
    <row r="1608" spans="1:30" x14ac:dyDescent="0.25">
      <c r="A1608">
        <v>31</v>
      </c>
      <c r="B1608" s="1" t="s">
        <v>361</v>
      </c>
      <c r="C1608" s="1" t="s">
        <v>362</v>
      </c>
      <c r="D1608" s="1" t="s">
        <v>44</v>
      </c>
      <c r="E1608" s="1" t="s">
        <v>32</v>
      </c>
      <c r="F1608" s="1" t="s">
        <v>32</v>
      </c>
      <c r="G1608" s="1" t="s">
        <v>623</v>
      </c>
      <c r="H1608" s="1" t="s">
        <v>624</v>
      </c>
      <c r="I1608" s="1" t="s">
        <v>91</v>
      </c>
      <c r="J1608" s="1" t="s">
        <v>92</v>
      </c>
      <c r="K1608">
        <v>77</v>
      </c>
      <c r="L1608" s="1" t="s">
        <v>627</v>
      </c>
      <c r="M1608" s="1" t="s">
        <v>38</v>
      </c>
      <c r="N1608" t="s">
        <v>39</v>
      </c>
      <c r="O1608" t="s">
        <v>39</v>
      </c>
      <c r="P1608">
        <v>21450</v>
      </c>
      <c r="Q1608">
        <v>0</v>
      </c>
      <c r="R1608">
        <v>0.77045310805173117</v>
      </c>
      <c r="S1608">
        <v>37976.219167709642</v>
      </c>
      <c r="T1608" s="1" t="s">
        <v>40</v>
      </c>
      <c r="U1608">
        <v>1</v>
      </c>
      <c r="V1608">
        <v>0</v>
      </c>
      <c r="W1608">
        <v>0.94344659229312311</v>
      </c>
      <c r="X1608">
        <v>35828.534561952445</v>
      </c>
      <c r="Y1608" t="b">
        <v>0</v>
      </c>
      <c r="Z1608" t="b">
        <v>0</v>
      </c>
      <c r="AA1608" s="1" t="s">
        <v>62</v>
      </c>
      <c r="AB1608" s="1" t="s">
        <v>55</v>
      </c>
      <c r="AC1608" s="1" t="s">
        <v>73</v>
      </c>
      <c r="AD1608" t="s">
        <v>850</v>
      </c>
    </row>
    <row r="1609" spans="1:30" x14ac:dyDescent="0.25">
      <c r="A1609">
        <v>36</v>
      </c>
      <c r="B1609" s="1" t="s">
        <v>128</v>
      </c>
      <c r="C1609" s="1" t="s">
        <v>140</v>
      </c>
      <c r="D1609" s="1" t="s">
        <v>141</v>
      </c>
      <c r="E1609" s="1" t="s">
        <v>32</v>
      </c>
      <c r="F1609" s="1" t="s">
        <v>32</v>
      </c>
      <c r="G1609" s="1" t="s">
        <v>623</v>
      </c>
      <c r="H1609" s="1" t="s">
        <v>624</v>
      </c>
      <c r="I1609" s="1" t="s">
        <v>91</v>
      </c>
      <c r="J1609" s="1" t="s">
        <v>92</v>
      </c>
      <c r="K1609">
        <v>77</v>
      </c>
      <c r="L1609" s="1" t="s">
        <v>627</v>
      </c>
      <c r="M1609" s="1" t="s">
        <v>38</v>
      </c>
      <c r="N1609" t="s">
        <v>39</v>
      </c>
      <c r="O1609" t="s">
        <v>39</v>
      </c>
      <c r="P1609">
        <v>875</v>
      </c>
      <c r="Q1609">
        <v>0</v>
      </c>
      <c r="R1609">
        <v>0.61699555675238993</v>
      </c>
      <c r="S1609">
        <v>1414.8711121583412</v>
      </c>
      <c r="T1609" s="1" t="s">
        <v>40</v>
      </c>
      <c r="U1609">
        <v>0</v>
      </c>
      <c r="V1609">
        <v>0</v>
      </c>
      <c r="W1609">
        <v>0.93616125644417425</v>
      </c>
      <c r="X1609">
        <v>1324.5475180647188</v>
      </c>
      <c r="Y1609" t="b">
        <v>0</v>
      </c>
      <c r="Z1609" t="b">
        <v>0</v>
      </c>
      <c r="AA1609" s="1" t="s">
        <v>66</v>
      </c>
      <c r="AB1609" s="1" t="s">
        <v>66</v>
      </c>
      <c r="AC1609" s="1" t="s">
        <v>73</v>
      </c>
      <c r="AD1609" t="s">
        <v>66</v>
      </c>
    </row>
    <row r="1610" spans="1:30" x14ac:dyDescent="0.25">
      <c r="A1610">
        <v>24</v>
      </c>
      <c r="B1610" s="1" t="s">
        <v>156</v>
      </c>
      <c r="C1610" s="1" t="s">
        <v>331</v>
      </c>
      <c r="D1610" s="1" t="s">
        <v>332</v>
      </c>
      <c r="E1610" s="1" t="s">
        <v>32</v>
      </c>
      <c r="F1610" s="1" t="s">
        <v>32</v>
      </c>
      <c r="G1610" s="1" t="s">
        <v>623</v>
      </c>
      <c r="H1610" s="1" t="s">
        <v>624</v>
      </c>
      <c r="I1610" s="1" t="s">
        <v>91</v>
      </c>
      <c r="J1610" s="1" t="s">
        <v>92</v>
      </c>
      <c r="K1610">
        <v>133</v>
      </c>
      <c r="L1610" s="1" t="s">
        <v>628</v>
      </c>
      <c r="M1610" s="1" t="s">
        <v>38</v>
      </c>
      <c r="N1610" t="s">
        <v>39</v>
      </c>
      <c r="O1610" t="s">
        <v>39</v>
      </c>
      <c r="P1610">
        <v>4500</v>
      </c>
      <c r="Q1610">
        <v>0</v>
      </c>
      <c r="R1610">
        <v>0.66273961165048534</v>
      </c>
      <c r="S1610">
        <v>7482.3282524271845</v>
      </c>
      <c r="T1610" s="1" t="s">
        <v>40</v>
      </c>
      <c r="U1610">
        <v>0</v>
      </c>
      <c r="V1610">
        <v>0</v>
      </c>
      <c r="W1610">
        <v>0.93869049196968068</v>
      </c>
      <c r="X1610">
        <v>7023.5903883495148</v>
      </c>
      <c r="Y1610" t="b">
        <v>0</v>
      </c>
      <c r="Z1610" t="b">
        <v>0</v>
      </c>
      <c r="AA1610" s="1" t="s">
        <v>66</v>
      </c>
      <c r="AB1610" s="1" t="s">
        <v>66</v>
      </c>
      <c r="AC1610" s="1" t="s">
        <v>73</v>
      </c>
      <c r="AD1610" t="s">
        <v>66</v>
      </c>
    </row>
    <row r="1611" spans="1:30" x14ac:dyDescent="0.25">
      <c r="A1611">
        <v>3</v>
      </c>
      <c r="B1611" s="1" t="s">
        <v>75</v>
      </c>
      <c r="C1611" s="1" t="s">
        <v>76</v>
      </c>
      <c r="D1611" s="1" t="s">
        <v>77</v>
      </c>
      <c r="E1611" s="1" t="s">
        <v>32</v>
      </c>
      <c r="F1611" s="1" t="s">
        <v>32</v>
      </c>
      <c r="G1611" s="1" t="s">
        <v>623</v>
      </c>
      <c r="H1611" s="1" t="s">
        <v>624</v>
      </c>
      <c r="I1611" s="1" t="s">
        <v>91</v>
      </c>
      <c r="J1611" s="1" t="s">
        <v>92</v>
      </c>
      <c r="K1611">
        <v>69</v>
      </c>
      <c r="L1611" s="1" t="s">
        <v>629</v>
      </c>
      <c r="M1611" s="1" t="s">
        <v>38</v>
      </c>
      <c r="N1611" t="s">
        <v>39</v>
      </c>
      <c r="O1611" t="s">
        <v>39</v>
      </c>
      <c r="P1611">
        <v>123750</v>
      </c>
      <c r="Q1611">
        <v>0</v>
      </c>
      <c r="R1611">
        <v>0.61023433849497422</v>
      </c>
      <c r="S1611">
        <v>199266.49938875306</v>
      </c>
      <c r="T1611" s="1" t="s">
        <v>40</v>
      </c>
      <c r="U1611">
        <v>0</v>
      </c>
      <c r="V1611">
        <v>1</v>
      </c>
      <c r="W1611">
        <v>0.93757668577618647</v>
      </c>
      <c r="X1611">
        <v>186827.62408312957</v>
      </c>
      <c r="Y1611" t="b">
        <v>0</v>
      </c>
      <c r="Z1611" t="b">
        <v>0</v>
      </c>
      <c r="AA1611" s="1" t="s">
        <v>66</v>
      </c>
      <c r="AB1611" s="1" t="s">
        <v>66</v>
      </c>
      <c r="AC1611" s="1" t="s">
        <v>42</v>
      </c>
      <c r="AD1611" t="s">
        <v>66</v>
      </c>
    </row>
    <row r="1612" spans="1:30" x14ac:dyDescent="0.25">
      <c r="A1612">
        <v>11</v>
      </c>
      <c r="B1612" s="1" t="s">
        <v>58</v>
      </c>
      <c r="C1612" s="1" t="s">
        <v>163</v>
      </c>
      <c r="D1612" s="1" t="s">
        <v>164</v>
      </c>
      <c r="E1612" s="1" t="s">
        <v>32</v>
      </c>
      <c r="F1612" s="1" t="s">
        <v>32</v>
      </c>
      <c r="G1612" s="1" t="s">
        <v>623</v>
      </c>
      <c r="H1612" s="1" t="s">
        <v>624</v>
      </c>
      <c r="I1612" s="1" t="s">
        <v>91</v>
      </c>
      <c r="J1612" s="1" t="s">
        <v>92</v>
      </c>
      <c r="K1612">
        <v>69</v>
      </c>
      <c r="L1612" s="1" t="s">
        <v>629</v>
      </c>
      <c r="M1612" s="1" t="s">
        <v>38</v>
      </c>
      <c r="N1612" t="s">
        <v>39</v>
      </c>
      <c r="O1612" t="s">
        <v>39</v>
      </c>
      <c r="P1612">
        <v>28500</v>
      </c>
      <c r="Q1612">
        <v>0</v>
      </c>
      <c r="R1612">
        <v>0.6174134299516908</v>
      </c>
      <c r="S1612">
        <v>46096.282753623185</v>
      </c>
      <c r="T1612" s="1" t="s">
        <v>40</v>
      </c>
      <c r="U1612">
        <v>1</v>
      </c>
      <c r="V1612">
        <v>1</v>
      </c>
      <c r="W1612">
        <v>0.93727684370387054</v>
      </c>
      <c r="X1612">
        <v>43204.978405797105</v>
      </c>
      <c r="Y1612" t="b">
        <v>0</v>
      </c>
      <c r="Z1612" t="b">
        <v>0</v>
      </c>
      <c r="AA1612" s="1" t="s">
        <v>54</v>
      </c>
      <c r="AB1612" s="1" t="s">
        <v>55</v>
      </c>
      <c r="AC1612" s="1" t="s">
        <v>42</v>
      </c>
      <c r="AD1612" t="s">
        <v>850</v>
      </c>
    </row>
    <row r="1613" spans="1:30" x14ac:dyDescent="0.25">
      <c r="A1613">
        <v>3</v>
      </c>
      <c r="B1613" s="1" t="s">
        <v>75</v>
      </c>
      <c r="C1613" s="1" t="s">
        <v>76</v>
      </c>
      <c r="D1613" s="1" t="s">
        <v>77</v>
      </c>
      <c r="E1613" s="1" t="s">
        <v>32</v>
      </c>
      <c r="F1613" s="1" t="s">
        <v>32</v>
      </c>
      <c r="G1613" s="1" t="s">
        <v>623</v>
      </c>
      <c r="H1613" s="1" t="s">
        <v>624</v>
      </c>
      <c r="I1613" s="1" t="s">
        <v>91</v>
      </c>
      <c r="J1613" s="1" t="s">
        <v>92</v>
      </c>
      <c r="K1613">
        <v>255</v>
      </c>
      <c r="L1613" s="1" t="s">
        <v>630</v>
      </c>
      <c r="M1613" s="1" t="s">
        <v>38</v>
      </c>
      <c r="N1613" t="s">
        <v>39</v>
      </c>
      <c r="O1613" t="s">
        <v>39</v>
      </c>
      <c r="P1613" t="s">
        <v>46</v>
      </c>
      <c r="Q1613">
        <v>0</v>
      </c>
      <c r="R1613">
        <v>0.61023433849497422</v>
      </c>
      <c r="S1613">
        <v>0</v>
      </c>
      <c r="T1613" s="1" t="s">
        <v>40</v>
      </c>
      <c r="U1613">
        <v>0</v>
      </c>
      <c r="V1613">
        <v>1</v>
      </c>
      <c r="W1613">
        <v>0.93757668577618647</v>
      </c>
      <c r="X1613">
        <v>0</v>
      </c>
      <c r="Y1613" t="b">
        <v>0</v>
      </c>
      <c r="Z1613" t="b">
        <v>0</v>
      </c>
      <c r="AA1613" s="1" t="s">
        <v>66</v>
      </c>
      <c r="AB1613" s="1" t="s">
        <v>66</v>
      </c>
      <c r="AC1613" s="1" t="s">
        <v>42</v>
      </c>
      <c r="AD1613" t="s">
        <v>66</v>
      </c>
    </row>
    <row r="1614" spans="1:30" x14ac:dyDescent="0.25">
      <c r="A1614">
        <v>30</v>
      </c>
      <c r="B1614" s="1" t="s">
        <v>356</v>
      </c>
      <c r="C1614" s="1" t="s">
        <v>358</v>
      </c>
      <c r="D1614" s="1" t="s">
        <v>359</v>
      </c>
      <c r="E1614" s="1" t="s">
        <v>32</v>
      </c>
      <c r="F1614" s="1" t="s">
        <v>32</v>
      </c>
      <c r="G1614" s="1" t="s">
        <v>438</v>
      </c>
      <c r="H1614" s="1" t="s">
        <v>439</v>
      </c>
      <c r="I1614" s="1" t="s">
        <v>160</v>
      </c>
      <c r="J1614" s="1" t="s">
        <v>161</v>
      </c>
      <c r="K1614">
        <v>203</v>
      </c>
      <c r="L1614" s="1" t="s">
        <v>631</v>
      </c>
      <c r="M1614" s="1" t="s">
        <v>38</v>
      </c>
      <c r="N1614" t="s">
        <v>39</v>
      </c>
      <c r="O1614" t="s">
        <v>39</v>
      </c>
      <c r="P1614">
        <v>1500</v>
      </c>
      <c r="Q1614">
        <v>0</v>
      </c>
      <c r="R1614">
        <v>1.6328473684210525</v>
      </c>
      <c r="S1614">
        <v>3949.2710526315791</v>
      </c>
      <c r="T1614" s="1" t="s">
        <v>40</v>
      </c>
      <c r="U1614">
        <v>0</v>
      </c>
      <c r="V1614">
        <v>0</v>
      </c>
      <c r="W1614">
        <v>0.95002408838939634</v>
      </c>
      <c r="X1614">
        <v>3751.9026315789474</v>
      </c>
      <c r="Y1614" t="b">
        <v>0</v>
      </c>
      <c r="Z1614" t="b">
        <v>0</v>
      </c>
      <c r="AA1614" s="1" t="s">
        <v>66</v>
      </c>
      <c r="AB1614" s="1" t="s">
        <v>66</v>
      </c>
      <c r="AC1614" s="1" t="s">
        <v>73</v>
      </c>
      <c r="AD1614" t="s">
        <v>66</v>
      </c>
    </row>
    <row r="1615" spans="1:30" x14ac:dyDescent="0.25">
      <c r="A1615">
        <v>26</v>
      </c>
      <c r="B1615" s="1" t="s">
        <v>99</v>
      </c>
      <c r="C1615" s="1" t="s">
        <v>100</v>
      </c>
      <c r="D1615" s="1" t="s">
        <v>101</v>
      </c>
      <c r="E1615" s="1" t="s">
        <v>32</v>
      </c>
      <c r="F1615" s="1" t="s">
        <v>32</v>
      </c>
      <c r="G1615" s="1" t="s">
        <v>438</v>
      </c>
      <c r="H1615" s="1" t="s">
        <v>439</v>
      </c>
      <c r="I1615" s="1" t="s">
        <v>160</v>
      </c>
      <c r="J1615" s="1" t="s">
        <v>161</v>
      </c>
      <c r="K1615">
        <v>201</v>
      </c>
      <c r="L1615" s="1" t="s">
        <v>632</v>
      </c>
      <c r="M1615" s="1" t="s">
        <v>38</v>
      </c>
      <c r="N1615" t="s">
        <v>39</v>
      </c>
      <c r="O1615" t="s">
        <v>39</v>
      </c>
      <c r="P1615">
        <v>1800</v>
      </c>
      <c r="Q1615">
        <v>0</v>
      </c>
      <c r="R1615">
        <v>1.0929896606695513</v>
      </c>
      <c r="S1615">
        <v>3767.3813892051921</v>
      </c>
      <c r="T1615" s="1" t="s">
        <v>40</v>
      </c>
      <c r="U1615">
        <v>0</v>
      </c>
      <c r="V1615">
        <v>0</v>
      </c>
      <c r="W1615">
        <v>0.95212352617715845</v>
      </c>
      <c r="X1615">
        <v>3587.0124527442495</v>
      </c>
      <c r="Y1615" t="b">
        <v>0</v>
      </c>
      <c r="Z1615" t="b">
        <v>0</v>
      </c>
      <c r="AA1615" s="1" t="s">
        <v>66</v>
      </c>
      <c r="AB1615" s="1" t="s">
        <v>66</v>
      </c>
      <c r="AC1615" s="1" t="s">
        <v>73</v>
      </c>
      <c r="AD1615" t="s">
        <v>66</v>
      </c>
    </row>
    <row r="1616" spans="1:30" x14ac:dyDescent="0.25">
      <c r="A1616">
        <v>11</v>
      </c>
      <c r="B1616" s="1" t="s">
        <v>58</v>
      </c>
      <c r="C1616" s="1" t="s">
        <v>248</v>
      </c>
      <c r="D1616" s="1" t="s">
        <v>249</v>
      </c>
      <c r="E1616" s="1" t="s">
        <v>32</v>
      </c>
      <c r="F1616" s="1" t="s">
        <v>32</v>
      </c>
      <c r="G1616" s="1" t="s">
        <v>438</v>
      </c>
      <c r="H1616" s="1" t="s">
        <v>439</v>
      </c>
      <c r="I1616" s="1" t="s">
        <v>160</v>
      </c>
      <c r="J1616" s="1" t="s">
        <v>161</v>
      </c>
      <c r="K1616">
        <v>127</v>
      </c>
      <c r="L1616" s="1" t="s">
        <v>633</v>
      </c>
      <c r="M1616" s="1" t="s">
        <v>38</v>
      </c>
      <c r="N1616" t="s">
        <v>39</v>
      </c>
      <c r="O1616" t="s">
        <v>39</v>
      </c>
      <c r="P1616">
        <v>25000</v>
      </c>
      <c r="Q1616">
        <v>0</v>
      </c>
      <c r="R1616">
        <v>0.62453670360110802</v>
      </c>
      <c r="S1616">
        <v>40613.417590027704</v>
      </c>
      <c r="T1616" s="1" t="s">
        <v>40</v>
      </c>
      <c r="U1616">
        <v>1</v>
      </c>
      <c r="V1616">
        <v>1</v>
      </c>
      <c r="W1616">
        <v>0.93605677476339944</v>
      </c>
      <c r="X1616">
        <v>38016.464681440448</v>
      </c>
      <c r="Y1616" t="b">
        <v>0</v>
      </c>
      <c r="Z1616" t="b">
        <v>0</v>
      </c>
      <c r="AA1616" s="1" t="s">
        <v>54</v>
      </c>
      <c r="AB1616" s="1" t="s">
        <v>55</v>
      </c>
      <c r="AC1616" s="1" t="s">
        <v>42</v>
      </c>
      <c r="AD1616" t="s">
        <v>850</v>
      </c>
    </row>
    <row r="1617" spans="1:30" x14ac:dyDescent="0.25">
      <c r="A1617">
        <v>3</v>
      </c>
      <c r="B1617" s="1" t="s">
        <v>75</v>
      </c>
      <c r="C1617" s="1" t="s">
        <v>231</v>
      </c>
      <c r="D1617" s="1" t="s">
        <v>232</v>
      </c>
      <c r="E1617" s="1" t="s">
        <v>32</v>
      </c>
      <c r="F1617" s="1" t="s">
        <v>32</v>
      </c>
      <c r="G1617" s="1" t="s">
        <v>438</v>
      </c>
      <c r="H1617" s="1" t="s">
        <v>439</v>
      </c>
      <c r="I1617" s="1" t="s">
        <v>35</v>
      </c>
      <c r="J1617" s="1" t="s">
        <v>36</v>
      </c>
      <c r="K1617">
        <v>250</v>
      </c>
      <c r="L1617" s="1" t="s">
        <v>634</v>
      </c>
      <c r="M1617" s="1" t="s">
        <v>38</v>
      </c>
      <c r="N1617" t="s">
        <v>39</v>
      </c>
      <c r="O1617" t="s">
        <v>39</v>
      </c>
      <c r="P1617">
        <v>3000</v>
      </c>
      <c r="Q1617">
        <v>0</v>
      </c>
      <c r="R1617">
        <v>0.61665601694915262</v>
      </c>
      <c r="S1617">
        <v>4849.9680508474576</v>
      </c>
      <c r="T1617" s="1" t="s">
        <v>40</v>
      </c>
      <c r="U1617">
        <v>0</v>
      </c>
      <c r="V1617">
        <v>1</v>
      </c>
      <c r="W1617">
        <v>0.93709551432830507</v>
      </c>
      <c r="X1617">
        <v>4544.8833050847452</v>
      </c>
      <c r="Y1617" t="b">
        <v>0</v>
      </c>
      <c r="Z1617" t="b">
        <v>0</v>
      </c>
      <c r="AA1617" s="1" t="s">
        <v>66</v>
      </c>
      <c r="AB1617" s="1" t="s">
        <v>66</v>
      </c>
      <c r="AC1617" s="1" t="s">
        <v>42</v>
      </c>
      <c r="AD1617" t="s">
        <v>66</v>
      </c>
    </row>
    <row r="1618" spans="1:30" x14ac:dyDescent="0.25">
      <c r="A1618">
        <v>3</v>
      </c>
      <c r="B1618" s="1" t="s">
        <v>75</v>
      </c>
      <c r="C1618" s="1" t="s">
        <v>76</v>
      </c>
      <c r="D1618" s="1" t="s">
        <v>77</v>
      </c>
      <c r="E1618" s="1" t="s">
        <v>32</v>
      </c>
      <c r="F1618" s="1" t="s">
        <v>32</v>
      </c>
      <c r="G1618" s="1" t="s">
        <v>438</v>
      </c>
      <c r="H1618" s="1" t="s">
        <v>439</v>
      </c>
      <c r="I1618" s="1" t="s">
        <v>91</v>
      </c>
      <c r="J1618" s="1" t="s">
        <v>92</v>
      </c>
      <c r="K1618">
        <v>257</v>
      </c>
      <c r="L1618" s="1" t="s">
        <v>635</v>
      </c>
      <c r="M1618" s="1" t="s">
        <v>38</v>
      </c>
      <c r="N1618" t="s">
        <v>39</v>
      </c>
      <c r="O1618" t="s">
        <v>39</v>
      </c>
      <c r="P1618">
        <v>1500</v>
      </c>
      <c r="Q1618">
        <v>0</v>
      </c>
      <c r="R1618">
        <v>0.61023433849497422</v>
      </c>
      <c r="S1618">
        <v>2415.3515077424613</v>
      </c>
      <c r="T1618" s="1" t="s">
        <v>40</v>
      </c>
      <c r="U1618">
        <v>0</v>
      </c>
      <c r="V1618">
        <v>1</v>
      </c>
      <c r="W1618">
        <v>0.93757668577618647</v>
      </c>
      <c r="X1618">
        <v>2264.5772616136919</v>
      </c>
      <c r="Y1618" t="b">
        <v>0</v>
      </c>
      <c r="Z1618" t="b">
        <v>0</v>
      </c>
      <c r="AA1618" s="1" t="s">
        <v>66</v>
      </c>
      <c r="AB1618" s="1" t="s">
        <v>66</v>
      </c>
      <c r="AC1618" s="1" t="s">
        <v>42</v>
      </c>
      <c r="AD1618" t="s">
        <v>66</v>
      </c>
    </row>
    <row r="1619" spans="1:30" x14ac:dyDescent="0.25">
      <c r="A1619">
        <v>21</v>
      </c>
      <c r="B1619" s="1" t="s">
        <v>69</v>
      </c>
      <c r="C1619" s="1" t="s">
        <v>135</v>
      </c>
      <c r="D1619" s="1" t="s">
        <v>105</v>
      </c>
      <c r="E1619" s="1" t="s">
        <v>32</v>
      </c>
      <c r="F1619" s="1" t="s">
        <v>32</v>
      </c>
      <c r="G1619" s="1" t="s">
        <v>438</v>
      </c>
      <c r="H1619" s="1" t="s">
        <v>439</v>
      </c>
      <c r="I1619" s="1" t="s">
        <v>91</v>
      </c>
      <c r="J1619" s="1" t="s">
        <v>92</v>
      </c>
      <c r="K1619">
        <v>177</v>
      </c>
      <c r="L1619" s="1" t="s">
        <v>636</v>
      </c>
      <c r="M1619" s="1" t="s">
        <v>38</v>
      </c>
      <c r="N1619" t="s">
        <v>39</v>
      </c>
      <c r="O1619" t="s">
        <v>39</v>
      </c>
      <c r="P1619">
        <v>750</v>
      </c>
      <c r="Q1619">
        <v>0</v>
      </c>
      <c r="R1619">
        <v>0.85389854395110565</v>
      </c>
      <c r="S1619">
        <v>1390.4239079633292</v>
      </c>
      <c r="T1619" s="1" t="s">
        <v>40</v>
      </c>
      <c r="U1619">
        <v>0</v>
      </c>
      <c r="V1619">
        <v>0</v>
      </c>
      <c r="W1619">
        <v>0.94570085343520061</v>
      </c>
      <c r="X1619">
        <v>1314.9250763976272</v>
      </c>
      <c r="Y1619" t="b">
        <v>0</v>
      </c>
      <c r="Z1619" t="b">
        <v>0</v>
      </c>
      <c r="AA1619" s="1" t="s">
        <v>66</v>
      </c>
      <c r="AB1619" s="1" t="s">
        <v>66</v>
      </c>
      <c r="AC1619" s="1" t="s">
        <v>73</v>
      </c>
      <c r="AD1619" t="s">
        <v>66</v>
      </c>
    </row>
    <row r="1620" spans="1:30" x14ac:dyDescent="0.25">
      <c r="A1620">
        <v>41</v>
      </c>
      <c r="B1620" s="1" t="s">
        <v>397</v>
      </c>
      <c r="C1620" s="1" t="s">
        <v>401</v>
      </c>
      <c r="D1620" s="1" t="s">
        <v>101</v>
      </c>
      <c r="E1620" s="1" t="s">
        <v>32</v>
      </c>
      <c r="F1620" s="1" t="s">
        <v>32</v>
      </c>
      <c r="G1620" s="1" t="s">
        <v>637</v>
      </c>
      <c r="H1620" s="1" t="s">
        <v>638</v>
      </c>
      <c r="I1620" s="1" t="s">
        <v>106</v>
      </c>
      <c r="J1620" s="1" t="s">
        <v>107</v>
      </c>
      <c r="K1620">
        <v>406</v>
      </c>
      <c r="L1620" s="1" t="s">
        <v>639</v>
      </c>
      <c r="M1620" s="1" t="s">
        <v>38</v>
      </c>
      <c r="N1620" t="s">
        <v>39</v>
      </c>
      <c r="O1620" t="s">
        <v>39</v>
      </c>
      <c r="P1620">
        <v>275000</v>
      </c>
      <c r="Q1620">
        <v>0</v>
      </c>
      <c r="R1620">
        <v>0.60890183887915938</v>
      </c>
      <c r="S1620">
        <v>442448.00569176883</v>
      </c>
      <c r="T1620" s="1" t="s">
        <v>40</v>
      </c>
      <c r="U1620">
        <v>1</v>
      </c>
      <c r="V1620">
        <v>1</v>
      </c>
      <c r="W1620">
        <v>0.93784580414821017</v>
      </c>
      <c r="X1620">
        <v>414948.00569176883</v>
      </c>
      <c r="Y1620" t="b">
        <v>0</v>
      </c>
      <c r="Z1620" t="b">
        <v>1</v>
      </c>
      <c r="AA1620" s="1" t="s">
        <v>66</v>
      </c>
      <c r="AB1620" s="1" t="s">
        <v>66</v>
      </c>
      <c r="AC1620" s="1" t="s">
        <v>42</v>
      </c>
      <c r="AD1620" t="s">
        <v>850</v>
      </c>
    </row>
    <row r="1621" spans="1:30" x14ac:dyDescent="0.25">
      <c r="A1621">
        <v>26</v>
      </c>
      <c r="B1621" s="1" t="s">
        <v>99</v>
      </c>
      <c r="C1621" s="1" t="s">
        <v>100</v>
      </c>
      <c r="D1621" s="1" t="s">
        <v>101</v>
      </c>
      <c r="E1621" s="1" t="s">
        <v>32</v>
      </c>
      <c r="F1621" s="1" t="s">
        <v>32</v>
      </c>
      <c r="G1621" s="1" t="s">
        <v>637</v>
      </c>
      <c r="H1621" s="1" t="s">
        <v>638</v>
      </c>
      <c r="I1621" s="1" t="s">
        <v>106</v>
      </c>
      <c r="J1621" s="1" t="s">
        <v>107</v>
      </c>
      <c r="K1621">
        <v>226</v>
      </c>
      <c r="L1621" s="1" t="s">
        <v>640</v>
      </c>
      <c r="M1621" s="1" t="s">
        <v>38</v>
      </c>
      <c r="N1621" t="s">
        <v>39</v>
      </c>
      <c r="O1621" t="s">
        <v>39</v>
      </c>
      <c r="P1621">
        <v>25000</v>
      </c>
      <c r="Q1621">
        <v>0</v>
      </c>
      <c r="R1621">
        <v>1.0929896606695513</v>
      </c>
      <c r="S1621">
        <v>52324.741516738781</v>
      </c>
      <c r="T1621" s="1" t="s">
        <v>40</v>
      </c>
      <c r="U1621">
        <v>0</v>
      </c>
      <c r="V1621">
        <v>0</v>
      </c>
      <c r="W1621">
        <v>0.95212352617715845</v>
      </c>
      <c r="X1621">
        <v>49819.617399225688</v>
      </c>
      <c r="Y1621" t="b">
        <v>0</v>
      </c>
      <c r="Z1621" t="b">
        <v>0</v>
      </c>
      <c r="AA1621" s="1" t="s">
        <v>66</v>
      </c>
      <c r="AB1621" s="1" t="s">
        <v>66</v>
      </c>
      <c r="AC1621" s="1" t="s">
        <v>73</v>
      </c>
      <c r="AD1621" t="s">
        <v>66</v>
      </c>
    </row>
    <row r="1622" spans="1:30" x14ac:dyDescent="0.25">
      <c r="A1622">
        <v>41</v>
      </c>
      <c r="B1622" s="1" t="s">
        <v>397</v>
      </c>
      <c r="C1622" s="1" t="s">
        <v>401</v>
      </c>
      <c r="D1622" s="1" t="s">
        <v>101</v>
      </c>
      <c r="E1622" s="1" t="s">
        <v>32</v>
      </c>
      <c r="F1622" s="1" t="s">
        <v>32</v>
      </c>
      <c r="G1622" s="1" t="s">
        <v>637</v>
      </c>
      <c r="H1622" s="1" t="s">
        <v>638</v>
      </c>
      <c r="I1622" s="1" t="s">
        <v>106</v>
      </c>
      <c r="J1622" s="1" t="s">
        <v>107</v>
      </c>
      <c r="K1622">
        <v>226</v>
      </c>
      <c r="L1622" s="1" t="s">
        <v>640</v>
      </c>
      <c r="M1622" s="1" t="s">
        <v>38</v>
      </c>
      <c r="N1622" t="s">
        <v>39</v>
      </c>
      <c r="O1622" t="s">
        <v>39</v>
      </c>
      <c r="P1622">
        <v>125000</v>
      </c>
      <c r="Q1622">
        <v>0</v>
      </c>
      <c r="R1622">
        <v>0.60890183887915938</v>
      </c>
      <c r="S1622">
        <v>201112.72985989493</v>
      </c>
      <c r="T1622" s="1" t="s">
        <v>40</v>
      </c>
      <c r="U1622">
        <v>1</v>
      </c>
      <c r="V1622">
        <v>1</v>
      </c>
      <c r="W1622">
        <v>0.93784580414821017</v>
      </c>
      <c r="X1622">
        <v>188612.72985989493</v>
      </c>
      <c r="Y1622" t="b">
        <v>0</v>
      </c>
      <c r="Z1622" t="b">
        <v>1</v>
      </c>
      <c r="AA1622" s="1" t="s">
        <v>66</v>
      </c>
      <c r="AB1622" s="1" t="s">
        <v>66</v>
      </c>
      <c r="AC1622" s="1" t="s">
        <v>42</v>
      </c>
      <c r="AD1622" t="s">
        <v>850</v>
      </c>
    </row>
    <row r="1623" spans="1:30" x14ac:dyDescent="0.25">
      <c r="A1623">
        <v>6</v>
      </c>
      <c r="B1623" s="1" t="s">
        <v>112</v>
      </c>
      <c r="C1623" s="1" t="s">
        <v>238</v>
      </c>
      <c r="D1623" s="1" t="s">
        <v>105</v>
      </c>
      <c r="E1623" s="1" t="s">
        <v>32</v>
      </c>
      <c r="F1623" s="1" t="s">
        <v>32</v>
      </c>
      <c r="G1623" s="1" t="s">
        <v>637</v>
      </c>
      <c r="H1623" s="1" t="s">
        <v>638</v>
      </c>
      <c r="I1623" s="1" t="s">
        <v>106</v>
      </c>
      <c r="J1623" s="1" t="s">
        <v>107</v>
      </c>
      <c r="K1623">
        <v>30</v>
      </c>
      <c r="L1623" s="1" t="s">
        <v>641</v>
      </c>
      <c r="M1623" s="1" t="s">
        <v>38</v>
      </c>
      <c r="N1623" t="s">
        <v>39</v>
      </c>
      <c r="O1623" t="s">
        <v>39</v>
      </c>
      <c r="P1623">
        <v>10000</v>
      </c>
      <c r="Q1623">
        <v>0</v>
      </c>
      <c r="R1623">
        <v>0.61775714968914397</v>
      </c>
      <c r="S1623">
        <v>16177.571496891438</v>
      </c>
      <c r="T1623" s="1" t="s">
        <v>40</v>
      </c>
      <c r="U1623">
        <v>0</v>
      </c>
      <c r="V1623">
        <v>1</v>
      </c>
      <c r="W1623">
        <v>0.93791996772311315</v>
      </c>
      <c r="X1623">
        <v>15173.267336202773</v>
      </c>
      <c r="Y1623" t="b">
        <v>1</v>
      </c>
      <c r="Z1623" t="b">
        <v>0</v>
      </c>
      <c r="AA1623" s="1" t="s">
        <v>66</v>
      </c>
      <c r="AB1623" s="1" t="s">
        <v>66</v>
      </c>
      <c r="AC1623" s="1" t="s">
        <v>42</v>
      </c>
      <c r="AD1623" t="s">
        <v>66</v>
      </c>
    </row>
    <row r="1624" spans="1:30" x14ac:dyDescent="0.25">
      <c r="A1624">
        <v>10</v>
      </c>
      <c r="B1624" s="1" t="s">
        <v>168</v>
      </c>
      <c r="C1624" s="1" t="s">
        <v>245</v>
      </c>
      <c r="D1624" s="1" t="s">
        <v>101</v>
      </c>
      <c r="E1624" s="1" t="s">
        <v>32</v>
      </c>
      <c r="F1624" s="1" t="s">
        <v>32</v>
      </c>
      <c r="G1624" s="1" t="s">
        <v>637</v>
      </c>
      <c r="H1624" s="1" t="s">
        <v>638</v>
      </c>
      <c r="I1624" s="1" t="s">
        <v>106</v>
      </c>
      <c r="J1624" s="1" t="s">
        <v>107</v>
      </c>
      <c r="K1624">
        <v>30</v>
      </c>
      <c r="L1624" s="1" t="s">
        <v>641</v>
      </c>
      <c r="M1624" s="1" t="s">
        <v>38</v>
      </c>
      <c r="N1624" t="s">
        <v>39</v>
      </c>
      <c r="O1624" t="s">
        <v>39</v>
      </c>
      <c r="P1624">
        <v>16000</v>
      </c>
      <c r="Q1624">
        <v>0</v>
      </c>
      <c r="R1624">
        <v>0.61025730693408753</v>
      </c>
      <c r="S1624">
        <v>25764.116910945402</v>
      </c>
      <c r="T1624" s="1" t="s">
        <v>40</v>
      </c>
      <c r="U1624">
        <v>0</v>
      </c>
      <c r="V1624">
        <v>1</v>
      </c>
      <c r="W1624">
        <v>0.93772246917954194</v>
      </c>
      <c r="X1624">
        <v>24159.591325962116</v>
      </c>
      <c r="Y1624" t="b">
        <v>1</v>
      </c>
      <c r="Z1624" t="b">
        <v>0</v>
      </c>
      <c r="AA1624" s="1" t="s">
        <v>66</v>
      </c>
      <c r="AB1624" s="1" t="s">
        <v>66</v>
      </c>
      <c r="AC1624" s="1" t="s">
        <v>42</v>
      </c>
      <c r="AD1624" t="s">
        <v>66</v>
      </c>
    </row>
    <row r="1625" spans="1:30" x14ac:dyDescent="0.25">
      <c r="A1625">
        <v>11</v>
      </c>
      <c r="B1625" s="1" t="s">
        <v>58</v>
      </c>
      <c r="C1625" s="1" t="s">
        <v>252</v>
      </c>
      <c r="D1625" s="1" t="s">
        <v>253</v>
      </c>
      <c r="E1625" s="1" t="s">
        <v>32</v>
      </c>
      <c r="F1625" s="1" t="s">
        <v>32</v>
      </c>
      <c r="G1625" s="1" t="s">
        <v>637</v>
      </c>
      <c r="H1625" s="1" t="s">
        <v>638</v>
      </c>
      <c r="I1625" s="1" t="s">
        <v>106</v>
      </c>
      <c r="J1625" s="1" t="s">
        <v>107</v>
      </c>
      <c r="K1625">
        <v>30</v>
      </c>
      <c r="L1625" s="1" t="s">
        <v>641</v>
      </c>
      <c r="M1625" s="1" t="s">
        <v>38</v>
      </c>
      <c r="N1625" t="s">
        <v>39</v>
      </c>
      <c r="O1625" t="s">
        <v>39</v>
      </c>
      <c r="P1625">
        <v>7500</v>
      </c>
      <c r="Q1625">
        <v>0</v>
      </c>
      <c r="R1625">
        <v>0.61104665055107144</v>
      </c>
      <c r="S1625">
        <v>12082.849879133037</v>
      </c>
      <c r="T1625" s="1" t="s">
        <v>40</v>
      </c>
      <c r="U1625">
        <v>1</v>
      </c>
      <c r="V1625">
        <v>1</v>
      </c>
      <c r="W1625">
        <v>0.93743771683108224</v>
      </c>
      <c r="X1625">
        <v>11326.919203507192</v>
      </c>
      <c r="Y1625" t="b">
        <v>0</v>
      </c>
      <c r="Z1625" t="b">
        <v>0</v>
      </c>
      <c r="AA1625" s="1" t="s">
        <v>62</v>
      </c>
      <c r="AB1625" s="1" t="s">
        <v>55</v>
      </c>
      <c r="AC1625" s="1" t="s">
        <v>42</v>
      </c>
      <c r="AD1625" t="s">
        <v>850</v>
      </c>
    </row>
    <row r="1626" spans="1:30" x14ac:dyDescent="0.25">
      <c r="A1626">
        <v>21</v>
      </c>
      <c r="B1626" s="1" t="s">
        <v>69</v>
      </c>
      <c r="C1626" s="1" t="s">
        <v>135</v>
      </c>
      <c r="D1626" s="1" t="s">
        <v>105</v>
      </c>
      <c r="E1626" s="1" t="s">
        <v>32</v>
      </c>
      <c r="F1626" s="1" t="s">
        <v>32</v>
      </c>
      <c r="G1626" s="1" t="s">
        <v>637</v>
      </c>
      <c r="H1626" s="1" t="s">
        <v>638</v>
      </c>
      <c r="I1626" s="1" t="s">
        <v>106</v>
      </c>
      <c r="J1626" s="1" t="s">
        <v>107</v>
      </c>
      <c r="K1626">
        <v>30</v>
      </c>
      <c r="L1626" s="1" t="s">
        <v>641</v>
      </c>
      <c r="M1626" s="1" t="s">
        <v>38</v>
      </c>
      <c r="N1626" t="s">
        <v>39</v>
      </c>
      <c r="O1626" t="s">
        <v>39</v>
      </c>
      <c r="P1626">
        <v>3000</v>
      </c>
      <c r="Q1626">
        <v>0</v>
      </c>
      <c r="R1626">
        <v>0.85389854395110565</v>
      </c>
      <c r="S1626">
        <v>5561.6956318533166</v>
      </c>
      <c r="T1626" s="1" t="s">
        <v>40</v>
      </c>
      <c r="U1626">
        <v>0</v>
      </c>
      <c r="V1626">
        <v>0</v>
      </c>
      <c r="W1626">
        <v>0.94570085343520061</v>
      </c>
      <c r="X1626">
        <v>5259.7003055905088</v>
      </c>
      <c r="Y1626" t="b">
        <v>0</v>
      </c>
      <c r="Z1626" t="b">
        <v>0</v>
      </c>
      <c r="AA1626" s="1" t="s">
        <v>66</v>
      </c>
      <c r="AB1626" s="1" t="s">
        <v>66</v>
      </c>
      <c r="AC1626" s="1" t="s">
        <v>73</v>
      </c>
      <c r="AD1626" t="s">
        <v>66</v>
      </c>
    </row>
    <row r="1627" spans="1:30" x14ac:dyDescent="0.25">
      <c r="A1627">
        <v>22</v>
      </c>
      <c r="B1627" s="1" t="s">
        <v>136</v>
      </c>
      <c r="C1627" s="1" t="s">
        <v>137</v>
      </c>
      <c r="D1627" s="1" t="s">
        <v>105</v>
      </c>
      <c r="E1627" s="1" t="s">
        <v>32</v>
      </c>
      <c r="F1627" s="1" t="s">
        <v>32</v>
      </c>
      <c r="G1627" s="1" t="s">
        <v>637</v>
      </c>
      <c r="H1627" s="1" t="s">
        <v>638</v>
      </c>
      <c r="I1627" s="1" t="s">
        <v>106</v>
      </c>
      <c r="J1627" s="1" t="s">
        <v>107</v>
      </c>
      <c r="K1627">
        <v>30</v>
      </c>
      <c r="L1627" s="1" t="s">
        <v>641</v>
      </c>
      <c r="M1627" s="1" t="s">
        <v>38</v>
      </c>
      <c r="N1627" t="s">
        <v>39</v>
      </c>
      <c r="O1627" t="s">
        <v>39</v>
      </c>
      <c r="P1627">
        <v>3250</v>
      </c>
      <c r="Q1627">
        <v>0</v>
      </c>
      <c r="R1627">
        <v>0.85124977011494252</v>
      </c>
      <c r="S1627">
        <v>6016.5617528735638</v>
      </c>
      <c r="T1627" s="1" t="s">
        <v>40</v>
      </c>
      <c r="U1627">
        <v>0</v>
      </c>
      <c r="V1627">
        <v>0</v>
      </c>
      <c r="W1627">
        <v>0.94598243758658718</v>
      </c>
      <c r="X1627">
        <v>5691.5617528735638</v>
      </c>
      <c r="Y1627" t="b">
        <v>0</v>
      </c>
      <c r="Z1627" t="b">
        <v>0</v>
      </c>
      <c r="AA1627" s="1" t="s">
        <v>66</v>
      </c>
      <c r="AB1627" s="1" t="s">
        <v>66</v>
      </c>
      <c r="AC1627" s="1" t="s">
        <v>73</v>
      </c>
      <c r="AD1627" t="s">
        <v>66</v>
      </c>
    </row>
    <row r="1628" spans="1:30" x14ac:dyDescent="0.25">
      <c r="A1628">
        <v>24</v>
      </c>
      <c r="B1628" s="1" t="s">
        <v>156</v>
      </c>
      <c r="C1628" s="1" t="s">
        <v>333</v>
      </c>
      <c r="D1628" s="1" t="s">
        <v>105</v>
      </c>
      <c r="E1628" s="1" t="s">
        <v>32</v>
      </c>
      <c r="F1628" s="1" t="s">
        <v>32</v>
      </c>
      <c r="G1628" s="1" t="s">
        <v>637</v>
      </c>
      <c r="H1628" s="1" t="s">
        <v>638</v>
      </c>
      <c r="I1628" s="1" t="s">
        <v>106</v>
      </c>
      <c r="J1628" s="1" t="s">
        <v>107</v>
      </c>
      <c r="K1628">
        <v>30</v>
      </c>
      <c r="L1628" s="1" t="s">
        <v>641</v>
      </c>
      <c r="M1628" s="1" t="s">
        <v>38</v>
      </c>
      <c r="N1628" t="s">
        <v>39</v>
      </c>
      <c r="O1628" t="s">
        <v>39</v>
      </c>
      <c r="P1628">
        <v>2000</v>
      </c>
      <c r="Q1628">
        <v>0</v>
      </c>
      <c r="R1628">
        <v>0.66022781021484034</v>
      </c>
      <c r="S1628">
        <v>3320.4556204296809</v>
      </c>
      <c r="T1628" s="1" t="s">
        <v>40</v>
      </c>
      <c r="U1628">
        <v>0</v>
      </c>
      <c r="V1628">
        <v>0</v>
      </c>
      <c r="W1628">
        <v>0.9392244191858703</v>
      </c>
      <c r="X1628">
        <v>3118.6530015305257</v>
      </c>
      <c r="Y1628" t="b">
        <v>0</v>
      </c>
      <c r="Z1628" t="b">
        <v>0</v>
      </c>
      <c r="AA1628" s="1" t="s">
        <v>66</v>
      </c>
      <c r="AB1628" s="1" t="s">
        <v>66</v>
      </c>
      <c r="AC1628" s="1" t="s">
        <v>73</v>
      </c>
      <c r="AD1628" t="s">
        <v>66</v>
      </c>
    </row>
    <row r="1629" spans="1:30" x14ac:dyDescent="0.25">
      <c r="A1629">
        <v>25</v>
      </c>
      <c r="B1629" s="1" t="s">
        <v>138</v>
      </c>
      <c r="C1629" s="1" t="s">
        <v>336</v>
      </c>
      <c r="D1629" s="1" t="s">
        <v>101</v>
      </c>
      <c r="E1629" s="1" t="s">
        <v>32</v>
      </c>
      <c r="F1629" s="1" t="s">
        <v>32</v>
      </c>
      <c r="G1629" s="1" t="s">
        <v>637</v>
      </c>
      <c r="H1629" s="1" t="s">
        <v>638</v>
      </c>
      <c r="I1629" s="1" t="s">
        <v>106</v>
      </c>
      <c r="J1629" s="1" t="s">
        <v>107</v>
      </c>
      <c r="K1629">
        <v>30</v>
      </c>
      <c r="L1629" s="1" t="s">
        <v>641</v>
      </c>
      <c r="M1629" s="1" t="s">
        <v>38</v>
      </c>
      <c r="N1629" t="s">
        <v>39</v>
      </c>
      <c r="O1629" t="s">
        <v>39</v>
      </c>
      <c r="P1629">
        <v>6000</v>
      </c>
      <c r="Q1629">
        <v>0</v>
      </c>
      <c r="R1629">
        <v>0.85344627537026885</v>
      </c>
      <c r="S1629">
        <v>11120.677652221613</v>
      </c>
      <c r="T1629" s="1" t="s">
        <v>40</v>
      </c>
      <c r="U1629">
        <v>0</v>
      </c>
      <c r="V1629">
        <v>0</v>
      </c>
      <c r="W1629">
        <v>0.94554332103393723</v>
      </c>
      <c r="X1629">
        <v>10515.082479429513</v>
      </c>
      <c r="Y1629" t="b">
        <v>0</v>
      </c>
      <c r="Z1629" t="b">
        <v>0</v>
      </c>
      <c r="AA1629" s="1" t="s">
        <v>66</v>
      </c>
      <c r="AB1629" s="1" t="s">
        <v>66</v>
      </c>
      <c r="AC1629" s="1" t="s">
        <v>73</v>
      </c>
      <c r="AD1629" t="s">
        <v>66</v>
      </c>
    </row>
    <row r="1630" spans="1:30" x14ac:dyDescent="0.25">
      <c r="A1630">
        <v>31</v>
      </c>
      <c r="B1630" s="1" t="s">
        <v>361</v>
      </c>
      <c r="C1630" s="1" t="s">
        <v>368</v>
      </c>
      <c r="D1630" s="1" t="s">
        <v>105</v>
      </c>
      <c r="E1630" s="1" t="s">
        <v>32</v>
      </c>
      <c r="F1630" s="1" t="s">
        <v>32</v>
      </c>
      <c r="G1630" s="1" t="s">
        <v>637</v>
      </c>
      <c r="H1630" s="1" t="s">
        <v>638</v>
      </c>
      <c r="I1630" s="1" t="s">
        <v>106</v>
      </c>
      <c r="J1630" s="1" t="s">
        <v>107</v>
      </c>
      <c r="K1630">
        <v>30</v>
      </c>
      <c r="L1630" s="1" t="s">
        <v>641</v>
      </c>
      <c r="M1630" s="1" t="s">
        <v>38</v>
      </c>
      <c r="N1630" t="s">
        <v>39</v>
      </c>
      <c r="O1630" t="s">
        <v>39</v>
      </c>
      <c r="P1630">
        <v>3000</v>
      </c>
      <c r="Q1630">
        <v>0</v>
      </c>
      <c r="R1630">
        <v>0.77328604418108149</v>
      </c>
      <c r="S1630">
        <v>5319.8581325432451</v>
      </c>
      <c r="T1630" s="1" t="s">
        <v>40</v>
      </c>
      <c r="U1630">
        <v>1</v>
      </c>
      <c r="V1630">
        <v>0</v>
      </c>
      <c r="W1630">
        <v>0.94348712174702043</v>
      </c>
      <c r="X1630">
        <v>5019.2176375757053</v>
      </c>
      <c r="Y1630" t="b">
        <v>0</v>
      </c>
      <c r="Z1630" t="b">
        <v>0</v>
      </c>
      <c r="AA1630" s="1" t="s">
        <v>62</v>
      </c>
      <c r="AB1630" s="1" t="s">
        <v>173</v>
      </c>
      <c r="AC1630" s="1" t="s">
        <v>73</v>
      </c>
      <c r="AD1630" t="s">
        <v>850</v>
      </c>
    </row>
    <row r="1631" spans="1:30" x14ac:dyDescent="0.25">
      <c r="A1631">
        <v>36</v>
      </c>
      <c r="B1631" s="1" t="s">
        <v>128</v>
      </c>
      <c r="C1631" s="1" t="s">
        <v>383</v>
      </c>
      <c r="D1631" s="1" t="s">
        <v>105</v>
      </c>
      <c r="E1631" s="1" t="s">
        <v>32</v>
      </c>
      <c r="F1631" s="1" t="s">
        <v>32</v>
      </c>
      <c r="G1631" s="1" t="s">
        <v>637</v>
      </c>
      <c r="H1631" s="1" t="s">
        <v>638</v>
      </c>
      <c r="I1631" s="1" t="s">
        <v>106</v>
      </c>
      <c r="J1631" s="1" t="s">
        <v>107</v>
      </c>
      <c r="K1631">
        <v>30</v>
      </c>
      <c r="L1631" s="1" t="s">
        <v>641</v>
      </c>
      <c r="M1631" s="1" t="s">
        <v>38</v>
      </c>
      <c r="N1631" t="s">
        <v>39</v>
      </c>
      <c r="O1631" t="s">
        <v>39</v>
      </c>
      <c r="P1631">
        <v>7500</v>
      </c>
      <c r="Q1631">
        <v>0</v>
      </c>
      <c r="R1631">
        <v>0.61161841435877295</v>
      </c>
      <c r="S1631">
        <v>12087.138107690798</v>
      </c>
      <c r="T1631" s="1" t="s">
        <v>40</v>
      </c>
      <c r="U1631">
        <v>0</v>
      </c>
      <c r="V1631">
        <v>0</v>
      </c>
      <c r="W1631">
        <v>0.93742058575417186</v>
      </c>
      <c r="X1631">
        <v>11330.732085003081</v>
      </c>
      <c r="Y1631" t="b">
        <v>0</v>
      </c>
      <c r="Z1631" t="b">
        <v>0</v>
      </c>
      <c r="AA1631" s="1" t="s">
        <v>66</v>
      </c>
      <c r="AB1631" s="1" t="s">
        <v>66</v>
      </c>
      <c r="AC1631" s="1" t="s">
        <v>73</v>
      </c>
      <c r="AD1631" t="s">
        <v>66</v>
      </c>
    </row>
    <row r="1632" spans="1:30" x14ac:dyDescent="0.25">
      <c r="A1632">
        <v>4</v>
      </c>
      <c r="B1632" s="1" t="s">
        <v>131</v>
      </c>
      <c r="C1632" s="1" t="s">
        <v>166</v>
      </c>
      <c r="D1632" s="1" t="s">
        <v>105</v>
      </c>
      <c r="E1632" s="1" t="s">
        <v>32</v>
      </c>
      <c r="F1632" s="1" t="s">
        <v>32</v>
      </c>
      <c r="G1632" s="1" t="s">
        <v>637</v>
      </c>
      <c r="H1632" s="1" t="s">
        <v>638</v>
      </c>
      <c r="I1632" s="1" t="s">
        <v>106</v>
      </c>
      <c r="J1632" s="1" t="s">
        <v>107</v>
      </c>
      <c r="K1632">
        <v>93</v>
      </c>
      <c r="L1632" s="1" t="s">
        <v>642</v>
      </c>
      <c r="M1632" s="1" t="s">
        <v>38</v>
      </c>
      <c r="N1632" t="s">
        <v>39</v>
      </c>
      <c r="O1632" t="s">
        <v>39</v>
      </c>
      <c r="P1632">
        <v>6250</v>
      </c>
      <c r="Q1632">
        <v>0</v>
      </c>
      <c r="R1632">
        <v>0.60990146274489099</v>
      </c>
      <c r="S1632">
        <v>10061.88414215557</v>
      </c>
      <c r="T1632" s="1" t="s">
        <v>40</v>
      </c>
      <c r="U1632">
        <v>0</v>
      </c>
      <c r="V1632">
        <v>1</v>
      </c>
      <c r="W1632">
        <v>0.9376777496183254</v>
      </c>
      <c r="X1632">
        <v>9434.8048793367489</v>
      </c>
      <c r="Y1632" t="b">
        <v>0</v>
      </c>
      <c r="Z1632" t="b">
        <v>0</v>
      </c>
      <c r="AA1632" s="1" t="s">
        <v>66</v>
      </c>
      <c r="AB1632" s="1" t="s">
        <v>66</v>
      </c>
      <c r="AC1632" s="1" t="s">
        <v>42</v>
      </c>
      <c r="AD1632" t="s">
        <v>66</v>
      </c>
    </row>
    <row r="1633" spans="1:30" x14ac:dyDescent="0.25">
      <c r="A1633">
        <v>35</v>
      </c>
      <c r="B1633" s="1" t="s">
        <v>97</v>
      </c>
      <c r="C1633" s="1" t="s">
        <v>381</v>
      </c>
      <c r="D1633" s="1" t="s">
        <v>105</v>
      </c>
      <c r="E1633" s="1" t="s">
        <v>32</v>
      </c>
      <c r="F1633" s="1" t="s">
        <v>32</v>
      </c>
      <c r="G1633" s="1" t="s">
        <v>637</v>
      </c>
      <c r="H1633" s="1" t="s">
        <v>638</v>
      </c>
      <c r="I1633" s="1" t="s">
        <v>106</v>
      </c>
      <c r="J1633" s="1" t="s">
        <v>107</v>
      </c>
      <c r="K1633">
        <v>93</v>
      </c>
      <c r="L1633" s="1" t="s">
        <v>642</v>
      </c>
      <c r="M1633" s="1" t="s">
        <v>38</v>
      </c>
      <c r="N1633" t="s">
        <v>39</v>
      </c>
      <c r="O1633" t="s">
        <v>39</v>
      </c>
      <c r="P1633">
        <v>1500</v>
      </c>
      <c r="Q1633">
        <v>0</v>
      </c>
      <c r="R1633">
        <v>0.61101110530168357</v>
      </c>
      <c r="S1633">
        <v>2416.5166579525253</v>
      </c>
      <c r="T1633" s="1" t="s">
        <v>40</v>
      </c>
      <c r="U1633">
        <v>0</v>
      </c>
      <c r="V1633">
        <v>0</v>
      </c>
      <c r="W1633">
        <v>0.93768701684070688</v>
      </c>
      <c r="X1633">
        <v>2265.9362961413781</v>
      </c>
      <c r="Y1633" t="b">
        <v>0</v>
      </c>
      <c r="Z1633" t="b">
        <v>1</v>
      </c>
      <c r="AA1633" s="1" t="s">
        <v>66</v>
      </c>
      <c r="AB1633" s="1" t="s">
        <v>66</v>
      </c>
      <c r="AC1633" s="1" t="s">
        <v>73</v>
      </c>
      <c r="AD1633" t="s">
        <v>66</v>
      </c>
    </row>
    <row r="1634" spans="1:30" x14ac:dyDescent="0.25">
      <c r="A1634">
        <v>38</v>
      </c>
      <c r="B1634" s="1" t="s">
        <v>389</v>
      </c>
      <c r="C1634" s="1" t="s">
        <v>390</v>
      </c>
      <c r="D1634" s="1" t="s">
        <v>105</v>
      </c>
      <c r="E1634" s="1" t="s">
        <v>32</v>
      </c>
      <c r="F1634" s="1" t="s">
        <v>32</v>
      </c>
      <c r="G1634" s="1" t="s">
        <v>637</v>
      </c>
      <c r="H1634" s="1" t="s">
        <v>638</v>
      </c>
      <c r="I1634" s="1" t="s">
        <v>106</v>
      </c>
      <c r="J1634" s="1" t="s">
        <v>107</v>
      </c>
      <c r="K1634">
        <v>93</v>
      </c>
      <c r="L1634" s="1" t="s">
        <v>642</v>
      </c>
      <c r="M1634" s="1" t="s">
        <v>38</v>
      </c>
      <c r="N1634" t="s">
        <v>39</v>
      </c>
      <c r="O1634" t="s">
        <v>39</v>
      </c>
      <c r="P1634">
        <v>750</v>
      </c>
      <c r="Q1634">
        <v>0</v>
      </c>
      <c r="R1634">
        <v>0.772101308405169</v>
      </c>
      <c r="S1634">
        <v>1329.0759813038769</v>
      </c>
      <c r="T1634" s="1" t="s">
        <v>40</v>
      </c>
      <c r="U1634">
        <v>0</v>
      </c>
      <c r="V1634">
        <v>0</v>
      </c>
      <c r="W1634">
        <v>0.94341557945786936</v>
      </c>
      <c r="X1634">
        <v>1253.8709870453333</v>
      </c>
      <c r="Y1634" t="b">
        <v>1</v>
      </c>
      <c r="Z1634" t="b">
        <v>0</v>
      </c>
      <c r="AA1634" s="1" t="s">
        <v>66</v>
      </c>
      <c r="AB1634" s="1" t="s">
        <v>66</v>
      </c>
      <c r="AC1634" s="1" t="s">
        <v>73</v>
      </c>
      <c r="AD1634" t="s">
        <v>66</v>
      </c>
    </row>
    <row r="1635" spans="1:30" x14ac:dyDescent="0.25">
      <c r="A1635">
        <v>15</v>
      </c>
      <c r="B1635" s="1" t="s">
        <v>50</v>
      </c>
      <c r="C1635" s="1" t="s">
        <v>304</v>
      </c>
      <c r="D1635" s="1" t="s">
        <v>101</v>
      </c>
      <c r="E1635" s="1" t="s">
        <v>32</v>
      </c>
      <c r="F1635" s="1" t="s">
        <v>32</v>
      </c>
      <c r="G1635" s="1" t="s">
        <v>637</v>
      </c>
      <c r="H1635" s="1" t="s">
        <v>638</v>
      </c>
      <c r="I1635" s="1" t="s">
        <v>106</v>
      </c>
      <c r="J1635" s="1" t="s">
        <v>107</v>
      </c>
      <c r="K1635">
        <v>155</v>
      </c>
      <c r="L1635" s="1" t="s">
        <v>643</v>
      </c>
      <c r="M1635" s="1" t="s">
        <v>38</v>
      </c>
      <c r="N1635" t="s">
        <v>39</v>
      </c>
      <c r="O1635" t="s">
        <v>39</v>
      </c>
      <c r="P1635">
        <v>75000</v>
      </c>
      <c r="Q1635">
        <v>0</v>
      </c>
      <c r="R1635">
        <v>0.60923415025592087</v>
      </c>
      <c r="S1635">
        <v>120692.56126919406</v>
      </c>
      <c r="T1635" s="1" t="s">
        <v>40</v>
      </c>
      <c r="U1635">
        <v>1</v>
      </c>
      <c r="V1635">
        <v>1</v>
      </c>
      <c r="W1635">
        <v>0.93773464755348201</v>
      </c>
      <c r="X1635">
        <v>113177.59640409473</v>
      </c>
      <c r="Y1635" t="b">
        <v>0</v>
      </c>
      <c r="Z1635" t="b">
        <v>0</v>
      </c>
      <c r="AA1635" s="1" t="s">
        <v>62</v>
      </c>
      <c r="AB1635" s="1" t="s">
        <v>173</v>
      </c>
      <c r="AC1635" s="1" t="s">
        <v>42</v>
      </c>
      <c r="AD1635" t="s">
        <v>850</v>
      </c>
    </row>
    <row r="1636" spans="1:30" x14ac:dyDescent="0.25">
      <c r="A1636">
        <v>22</v>
      </c>
      <c r="B1636" s="1" t="s">
        <v>136</v>
      </c>
      <c r="C1636" s="1" t="s">
        <v>326</v>
      </c>
      <c r="D1636" s="1" t="s">
        <v>321</v>
      </c>
      <c r="E1636" s="1" t="s">
        <v>32</v>
      </c>
      <c r="F1636" s="1" t="s">
        <v>32</v>
      </c>
      <c r="G1636" s="1" t="s">
        <v>637</v>
      </c>
      <c r="H1636" s="1" t="s">
        <v>638</v>
      </c>
      <c r="I1636" s="1" t="s">
        <v>106</v>
      </c>
      <c r="J1636" s="1" t="s">
        <v>107</v>
      </c>
      <c r="K1636">
        <v>155</v>
      </c>
      <c r="L1636" s="1" t="s">
        <v>643</v>
      </c>
      <c r="M1636" s="1" t="s">
        <v>38</v>
      </c>
      <c r="N1636" t="s">
        <v>39</v>
      </c>
      <c r="O1636" t="s">
        <v>39</v>
      </c>
      <c r="P1636">
        <v>8500</v>
      </c>
      <c r="Q1636">
        <v>0</v>
      </c>
      <c r="R1636">
        <v>0.95185731343283586</v>
      </c>
      <c r="S1636">
        <v>16590.787164179106</v>
      </c>
      <c r="T1636" s="1" t="s">
        <v>40</v>
      </c>
      <c r="U1636">
        <v>0</v>
      </c>
      <c r="V1636">
        <v>0</v>
      </c>
      <c r="W1636">
        <v>0.93882596629738957</v>
      </c>
      <c r="X1636">
        <v>15575.861791044777</v>
      </c>
      <c r="Y1636" t="b">
        <v>0</v>
      </c>
      <c r="Z1636" t="b">
        <v>0</v>
      </c>
      <c r="AA1636" s="1" t="s">
        <v>66</v>
      </c>
      <c r="AB1636" s="1" t="s">
        <v>66</v>
      </c>
      <c r="AC1636" s="1" t="s">
        <v>73</v>
      </c>
      <c r="AD1636" t="s">
        <v>66</v>
      </c>
    </row>
    <row r="1637" spans="1:30" x14ac:dyDescent="0.25">
      <c r="A1637">
        <v>37</v>
      </c>
      <c r="B1637" s="1" t="s">
        <v>384</v>
      </c>
      <c r="C1637" s="1" t="s">
        <v>388</v>
      </c>
      <c r="D1637" s="1" t="s">
        <v>101</v>
      </c>
      <c r="E1637" s="1" t="s">
        <v>32</v>
      </c>
      <c r="F1637" s="1" t="s">
        <v>32</v>
      </c>
      <c r="G1637" s="1" t="s">
        <v>637</v>
      </c>
      <c r="H1637" s="1" t="s">
        <v>638</v>
      </c>
      <c r="I1637" s="1" t="s">
        <v>106</v>
      </c>
      <c r="J1637" s="1" t="s">
        <v>107</v>
      </c>
      <c r="K1637">
        <v>155</v>
      </c>
      <c r="L1637" s="1" t="s">
        <v>643</v>
      </c>
      <c r="M1637" s="1" t="s">
        <v>38</v>
      </c>
      <c r="N1637" t="s">
        <v>39</v>
      </c>
      <c r="O1637" t="s">
        <v>39</v>
      </c>
      <c r="P1637">
        <v>18000</v>
      </c>
      <c r="Q1637">
        <v>0</v>
      </c>
      <c r="R1637">
        <v>0.69174982492276005</v>
      </c>
      <c r="S1637">
        <v>30451.49684860968</v>
      </c>
      <c r="T1637" s="1" t="s">
        <v>40</v>
      </c>
      <c r="U1637">
        <v>0</v>
      </c>
      <c r="V1637">
        <v>1</v>
      </c>
      <c r="W1637">
        <v>0.94034172309710606</v>
      </c>
      <c r="X1637">
        <v>28634.81301750772</v>
      </c>
      <c r="Y1637" t="b">
        <v>0</v>
      </c>
      <c r="Z1637" t="b">
        <v>0</v>
      </c>
      <c r="AA1637" s="1" t="s">
        <v>66</v>
      </c>
      <c r="AB1637" s="1" t="s">
        <v>66</v>
      </c>
      <c r="AC1637" s="1" t="s">
        <v>42</v>
      </c>
      <c r="AD1637" t="s">
        <v>66</v>
      </c>
    </row>
    <row r="1638" spans="1:30" x14ac:dyDescent="0.25">
      <c r="A1638">
        <v>7</v>
      </c>
      <c r="B1638" s="1" t="s">
        <v>29</v>
      </c>
      <c r="C1638" s="1" t="s">
        <v>30</v>
      </c>
      <c r="D1638" s="1" t="s">
        <v>31</v>
      </c>
      <c r="E1638" s="1" t="s">
        <v>32</v>
      </c>
      <c r="F1638" s="1" t="s">
        <v>32</v>
      </c>
      <c r="G1638" s="1" t="s">
        <v>637</v>
      </c>
      <c r="H1638" s="1" t="s">
        <v>638</v>
      </c>
      <c r="I1638" s="1" t="s">
        <v>106</v>
      </c>
      <c r="J1638" s="1" t="s">
        <v>107</v>
      </c>
      <c r="K1638">
        <v>373</v>
      </c>
      <c r="L1638" s="1" t="s">
        <v>644</v>
      </c>
      <c r="M1638" s="1" t="s">
        <v>38</v>
      </c>
      <c r="N1638" t="s">
        <v>39</v>
      </c>
      <c r="O1638" t="s">
        <v>39</v>
      </c>
      <c r="P1638">
        <v>5000</v>
      </c>
      <c r="Q1638">
        <v>0</v>
      </c>
      <c r="R1638">
        <v>0.61163824655979571</v>
      </c>
      <c r="S1638">
        <v>8058.1912327989794</v>
      </c>
      <c r="T1638" s="1" t="s">
        <v>40</v>
      </c>
      <c r="U1638">
        <v>1</v>
      </c>
      <c r="V1638">
        <v>1</v>
      </c>
      <c r="W1638">
        <v>0.93750240967821841</v>
      </c>
      <c r="X1638">
        <v>7554.5736983969364</v>
      </c>
      <c r="Y1638" t="b">
        <v>0</v>
      </c>
      <c r="Z1638" t="b">
        <v>0</v>
      </c>
      <c r="AA1638" s="1" t="s">
        <v>41</v>
      </c>
      <c r="AB1638" s="1" t="s">
        <v>31</v>
      </c>
      <c r="AC1638" s="1" t="s">
        <v>42</v>
      </c>
      <c r="AD1638" t="s">
        <v>850</v>
      </c>
    </row>
    <row r="1639" spans="1:30" x14ac:dyDescent="0.25">
      <c r="A1639">
        <v>2</v>
      </c>
      <c r="B1639" s="1" t="s">
        <v>86</v>
      </c>
      <c r="C1639" s="1" t="s">
        <v>226</v>
      </c>
      <c r="D1639" s="1" t="s">
        <v>105</v>
      </c>
      <c r="E1639" s="1" t="s">
        <v>32</v>
      </c>
      <c r="F1639" s="1" t="s">
        <v>32</v>
      </c>
      <c r="G1639" s="1" t="s">
        <v>637</v>
      </c>
      <c r="H1639" s="1" t="s">
        <v>638</v>
      </c>
      <c r="I1639" s="1" t="s">
        <v>106</v>
      </c>
      <c r="J1639" s="1" t="s">
        <v>107</v>
      </c>
      <c r="K1639">
        <v>244</v>
      </c>
      <c r="L1639" s="1" t="s">
        <v>645</v>
      </c>
      <c r="M1639" s="1" t="s">
        <v>38</v>
      </c>
      <c r="N1639" t="s">
        <v>39</v>
      </c>
      <c r="O1639" t="s">
        <v>39</v>
      </c>
      <c r="P1639">
        <v>750</v>
      </c>
      <c r="Q1639">
        <v>0</v>
      </c>
      <c r="R1639">
        <v>0.61287047812817896</v>
      </c>
      <c r="S1639">
        <v>1209.6528585961341</v>
      </c>
      <c r="T1639" s="1" t="s">
        <v>40</v>
      </c>
      <c r="U1639">
        <v>0</v>
      </c>
      <c r="V1639">
        <v>1</v>
      </c>
      <c r="W1639">
        <v>0.93692649150934704</v>
      </c>
      <c r="X1639">
        <v>1133.3558087487284</v>
      </c>
      <c r="Y1639" t="b">
        <v>0</v>
      </c>
      <c r="Z1639" t="b">
        <v>0</v>
      </c>
      <c r="AA1639" s="1" t="s">
        <v>66</v>
      </c>
      <c r="AB1639" s="1" t="s">
        <v>66</v>
      </c>
      <c r="AC1639" s="1" t="s">
        <v>42</v>
      </c>
      <c r="AD1639" t="s">
        <v>66</v>
      </c>
    </row>
    <row r="1640" spans="1:30" x14ac:dyDescent="0.25">
      <c r="A1640">
        <v>9</v>
      </c>
      <c r="B1640" s="1" t="s">
        <v>240</v>
      </c>
      <c r="C1640" s="1" t="s">
        <v>32</v>
      </c>
      <c r="D1640" s="1" t="s">
        <v>32</v>
      </c>
      <c r="E1640" s="1" t="s">
        <v>32</v>
      </c>
      <c r="F1640" s="1" t="s">
        <v>32</v>
      </c>
      <c r="G1640" s="1" t="s">
        <v>637</v>
      </c>
      <c r="H1640" s="1" t="s">
        <v>638</v>
      </c>
      <c r="I1640" s="1" t="s">
        <v>106</v>
      </c>
      <c r="J1640" s="1" t="s">
        <v>107</v>
      </c>
      <c r="K1640">
        <v>269</v>
      </c>
      <c r="L1640" s="1" t="s">
        <v>646</v>
      </c>
      <c r="M1640" s="1" t="s">
        <v>38</v>
      </c>
      <c r="N1640" t="s">
        <v>39</v>
      </c>
      <c r="O1640" t="s">
        <v>39</v>
      </c>
      <c r="P1640">
        <v>30000</v>
      </c>
      <c r="Q1640">
        <v>0</v>
      </c>
      <c r="R1640">
        <v>0.61021334565375218</v>
      </c>
      <c r="S1640">
        <v>48306.400369612566</v>
      </c>
      <c r="T1640" s="1" t="s">
        <v>40</v>
      </c>
      <c r="U1640">
        <v>0</v>
      </c>
      <c r="V1640">
        <v>1</v>
      </c>
      <c r="W1640">
        <v>0.93769557849786533</v>
      </c>
      <c r="X1640">
        <v>45296.698039733354</v>
      </c>
      <c r="Y1640" t="b">
        <v>1</v>
      </c>
      <c r="Z1640" t="b">
        <v>0</v>
      </c>
      <c r="AA1640" s="1" t="s">
        <v>66</v>
      </c>
      <c r="AB1640" s="1" t="s">
        <v>66</v>
      </c>
      <c r="AC1640" s="1" t="s">
        <v>42</v>
      </c>
      <c r="AD1640" t="s">
        <v>66</v>
      </c>
    </row>
    <row r="1641" spans="1:30" x14ac:dyDescent="0.25">
      <c r="A1641">
        <v>37</v>
      </c>
      <c r="B1641" s="1" t="s">
        <v>384</v>
      </c>
      <c r="C1641" s="1" t="s">
        <v>388</v>
      </c>
      <c r="D1641" s="1" t="s">
        <v>101</v>
      </c>
      <c r="E1641" s="1" t="s">
        <v>32</v>
      </c>
      <c r="F1641" s="1" t="s">
        <v>32</v>
      </c>
      <c r="G1641" s="1" t="s">
        <v>647</v>
      </c>
      <c r="H1641" s="1" t="s">
        <v>648</v>
      </c>
      <c r="I1641" s="1" t="s">
        <v>160</v>
      </c>
      <c r="J1641" s="1" t="s">
        <v>161</v>
      </c>
      <c r="K1641">
        <v>205</v>
      </c>
      <c r="L1641" s="1" t="s">
        <v>649</v>
      </c>
      <c r="M1641" s="1" t="s">
        <v>38</v>
      </c>
      <c r="N1641" t="s">
        <v>39</v>
      </c>
      <c r="O1641" t="s">
        <v>39</v>
      </c>
      <c r="P1641">
        <v>12000</v>
      </c>
      <c r="Q1641">
        <v>0</v>
      </c>
      <c r="R1641">
        <v>0.69174982492276005</v>
      </c>
      <c r="S1641">
        <v>20300.997899073122</v>
      </c>
      <c r="T1641" s="1" t="s">
        <v>40</v>
      </c>
      <c r="U1641">
        <v>0</v>
      </c>
      <c r="V1641">
        <v>1</v>
      </c>
      <c r="W1641">
        <v>0.94034172309710606</v>
      </c>
      <c r="X1641">
        <v>19089.875345005148</v>
      </c>
      <c r="Y1641" t="b">
        <v>0</v>
      </c>
      <c r="Z1641" t="b">
        <v>0</v>
      </c>
      <c r="AA1641" s="1" t="s">
        <v>66</v>
      </c>
      <c r="AB1641" s="1" t="s">
        <v>66</v>
      </c>
      <c r="AC1641" s="1" t="s">
        <v>42</v>
      </c>
      <c r="AD1641" t="s">
        <v>66</v>
      </c>
    </row>
    <row r="1642" spans="1:30" x14ac:dyDescent="0.25">
      <c r="A1642">
        <v>6</v>
      </c>
      <c r="B1642" s="1" t="s">
        <v>112</v>
      </c>
      <c r="C1642" s="1" t="s">
        <v>238</v>
      </c>
      <c r="D1642" s="1" t="s">
        <v>105</v>
      </c>
      <c r="E1642" s="1" t="s">
        <v>32</v>
      </c>
      <c r="F1642" s="1" t="s">
        <v>32</v>
      </c>
      <c r="G1642" s="1" t="s">
        <v>647</v>
      </c>
      <c r="H1642" s="1" t="s">
        <v>648</v>
      </c>
      <c r="I1642" s="1" t="s">
        <v>106</v>
      </c>
      <c r="J1642" s="1" t="s">
        <v>107</v>
      </c>
      <c r="K1642">
        <v>22</v>
      </c>
      <c r="L1642" s="1" t="s">
        <v>650</v>
      </c>
      <c r="M1642" s="1" t="s">
        <v>38</v>
      </c>
      <c r="N1642" t="s">
        <v>39</v>
      </c>
      <c r="O1642" t="s">
        <v>39</v>
      </c>
      <c r="P1642">
        <v>1500</v>
      </c>
      <c r="Q1642">
        <v>0</v>
      </c>
      <c r="R1642">
        <v>0.61775714968914397</v>
      </c>
      <c r="S1642">
        <v>2426.6357245337158</v>
      </c>
      <c r="T1642" s="1" t="s">
        <v>40</v>
      </c>
      <c r="U1642">
        <v>0</v>
      </c>
      <c r="V1642">
        <v>1</v>
      </c>
      <c r="W1642">
        <v>0.93791996772311315</v>
      </c>
      <c r="X1642">
        <v>2275.9901004304161</v>
      </c>
      <c r="Y1642" t="b">
        <v>1</v>
      </c>
      <c r="Z1642" t="b">
        <v>0</v>
      </c>
      <c r="AA1642" s="1" t="s">
        <v>66</v>
      </c>
      <c r="AB1642" s="1" t="s">
        <v>66</v>
      </c>
      <c r="AC1642" s="1" t="s">
        <v>42</v>
      </c>
      <c r="AD1642" t="s">
        <v>66</v>
      </c>
    </row>
    <row r="1643" spans="1:30" x14ac:dyDescent="0.25">
      <c r="A1643">
        <v>22</v>
      </c>
      <c r="B1643" s="1" t="s">
        <v>136</v>
      </c>
      <c r="C1643" s="1" t="s">
        <v>137</v>
      </c>
      <c r="D1643" s="1" t="s">
        <v>105</v>
      </c>
      <c r="E1643" s="1" t="s">
        <v>32</v>
      </c>
      <c r="F1643" s="1" t="s">
        <v>32</v>
      </c>
      <c r="G1643" s="1" t="s">
        <v>647</v>
      </c>
      <c r="H1643" s="1" t="s">
        <v>648</v>
      </c>
      <c r="I1643" s="1" t="s">
        <v>106</v>
      </c>
      <c r="J1643" s="1" t="s">
        <v>107</v>
      </c>
      <c r="K1643">
        <v>80</v>
      </c>
      <c r="L1643" s="1" t="s">
        <v>651</v>
      </c>
      <c r="M1643" s="1" t="s">
        <v>38</v>
      </c>
      <c r="N1643" t="s">
        <v>39</v>
      </c>
      <c r="O1643" t="s">
        <v>39</v>
      </c>
      <c r="P1643">
        <v>1500</v>
      </c>
      <c r="Q1643">
        <v>0</v>
      </c>
      <c r="R1643">
        <v>0.85124977011494252</v>
      </c>
      <c r="S1643">
        <v>2776.8746551724139</v>
      </c>
      <c r="T1643" s="1" t="s">
        <v>40</v>
      </c>
      <c r="U1643">
        <v>0</v>
      </c>
      <c r="V1643">
        <v>0</v>
      </c>
      <c r="W1643">
        <v>0.94598243758658718</v>
      </c>
      <c r="X1643">
        <v>2626.8746551724139</v>
      </c>
      <c r="Y1643" t="b">
        <v>0</v>
      </c>
      <c r="Z1643" t="b">
        <v>0</v>
      </c>
      <c r="AA1643" s="1" t="s">
        <v>66</v>
      </c>
      <c r="AB1643" s="1" t="s">
        <v>66</v>
      </c>
      <c r="AC1643" s="1" t="s">
        <v>73</v>
      </c>
      <c r="AD1643" t="s">
        <v>66</v>
      </c>
    </row>
    <row r="1644" spans="1:30" x14ac:dyDescent="0.25">
      <c r="A1644">
        <v>23</v>
      </c>
      <c r="B1644" s="1" t="s">
        <v>178</v>
      </c>
      <c r="C1644" s="1" t="s">
        <v>330</v>
      </c>
      <c r="D1644" s="1" t="s">
        <v>105</v>
      </c>
      <c r="E1644" s="1" t="s">
        <v>32</v>
      </c>
      <c r="F1644" s="1" t="s">
        <v>32</v>
      </c>
      <c r="G1644" s="1" t="s">
        <v>647</v>
      </c>
      <c r="H1644" s="1" t="s">
        <v>648</v>
      </c>
      <c r="I1644" s="1" t="s">
        <v>106</v>
      </c>
      <c r="J1644" s="1" t="s">
        <v>107</v>
      </c>
      <c r="K1644">
        <v>80</v>
      </c>
      <c r="L1644" s="1" t="s">
        <v>651</v>
      </c>
      <c r="M1644" s="1" t="s">
        <v>38</v>
      </c>
      <c r="N1644" t="s">
        <v>39</v>
      </c>
      <c r="O1644" t="s">
        <v>39</v>
      </c>
      <c r="P1644">
        <v>1250</v>
      </c>
      <c r="Q1644">
        <v>0</v>
      </c>
      <c r="R1644">
        <v>0.85517256346179138</v>
      </c>
      <c r="S1644">
        <v>2318.9657043272396</v>
      </c>
      <c r="T1644" s="1" t="s">
        <v>40</v>
      </c>
      <c r="U1644">
        <v>0</v>
      </c>
      <c r="V1644">
        <v>0</v>
      </c>
      <c r="W1644">
        <v>0.94540895322943974</v>
      </c>
      <c r="X1644">
        <v>2192.3709391029861</v>
      </c>
      <c r="Y1644" t="b">
        <v>0</v>
      </c>
      <c r="Z1644" t="b">
        <v>0</v>
      </c>
      <c r="AA1644" s="1" t="s">
        <v>66</v>
      </c>
      <c r="AB1644" s="1" t="s">
        <v>66</v>
      </c>
      <c r="AC1644" s="1" t="s">
        <v>73</v>
      </c>
      <c r="AD1644" t="s">
        <v>66</v>
      </c>
    </row>
    <row r="1645" spans="1:30" x14ac:dyDescent="0.25">
      <c r="A1645">
        <v>24</v>
      </c>
      <c r="B1645" s="1" t="s">
        <v>156</v>
      </c>
      <c r="C1645" s="1" t="s">
        <v>333</v>
      </c>
      <c r="D1645" s="1" t="s">
        <v>105</v>
      </c>
      <c r="E1645" s="1" t="s">
        <v>32</v>
      </c>
      <c r="F1645" s="1" t="s">
        <v>32</v>
      </c>
      <c r="G1645" s="1" t="s">
        <v>647</v>
      </c>
      <c r="H1645" s="1" t="s">
        <v>648</v>
      </c>
      <c r="I1645" s="1" t="s">
        <v>106</v>
      </c>
      <c r="J1645" s="1" t="s">
        <v>107</v>
      </c>
      <c r="K1645">
        <v>80</v>
      </c>
      <c r="L1645" s="1" t="s">
        <v>651</v>
      </c>
      <c r="M1645" s="1" t="s">
        <v>38</v>
      </c>
      <c r="N1645" t="s">
        <v>39</v>
      </c>
      <c r="O1645" t="s">
        <v>39</v>
      </c>
      <c r="P1645">
        <v>2500</v>
      </c>
      <c r="Q1645">
        <v>0</v>
      </c>
      <c r="R1645">
        <v>0.66022781021484034</v>
      </c>
      <c r="S1645">
        <v>4150.5695255371011</v>
      </c>
      <c r="T1645" s="1" t="s">
        <v>40</v>
      </c>
      <c r="U1645">
        <v>0</v>
      </c>
      <c r="V1645">
        <v>0</v>
      </c>
      <c r="W1645">
        <v>0.9392244191858703</v>
      </c>
      <c r="X1645">
        <v>3898.316251913157</v>
      </c>
      <c r="Y1645" t="b">
        <v>0</v>
      </c>
      <c r="Z1645" t="b">
        <v>0</v>
      </c>
      <c r="AA1645" s="1" t="s">
        <v>66</v>
      </c>
      <c r="AB1645" s="1" t="s">
        <v>66</v>
      </c>
      <c r="AC1645" s="1" t="s">
        <v>73</v>
      </c>
      <c r="AD1645" t="s">
        <v>66</v>
      </c>
    </row>
    <row r="1646" spans="1:30" x14ac:dyDescent="0.25">
      <c r="A1646">
        <v>7</v>
      </c>
      <c r="B1646" s="1" t="s">
        <v>29</v>
      </c>
      <c r="C1646" s="1" t="s">
        <v>30</v>
      </c>
      <c r="D1646" s="1" t="s">
        <v>31</v>
      </c>
      <c r="E1646" s="1" t="s">
        <v>32</v>
      </c>
      <c r="F1646" s="1" t="s">
        <v>32</v>
      </c>
      <c r="G1646" s="1" t="s">
        <v>647</v>
      </c>
      <c r="H1646" s="1" t="s">
        <v>648</v>
      </c>
      <c r="I1646" s="1" t="s">
        <v>160</v>
      </c>
      <c r="J1646" s="1" t="s">
        <v>161</v>
      </c>
      <c r="K1646">
        <v>369</v>
      </c>
      <c r="L1646" s="1" t="s">
        <v>652</v>
      </c>
      <c r="M1646" s="1" t="s">
        <v>38</v>
      </c>
      <c r="N1646" t="s">
        <v>39</v>
      </c>
      <c r="O1646" t="s">
        <v>39</v>
      </c>
      <c r="P1646">
        <v>25000</v>
      </c>
      <c r="Q1646">
        <v>0</v>
      </c>
      <c r="R1646">
        <v>0.61163824655979571</v>
      </c>
      <c r="S1646">
        <v>40290.956163994895</v>
      </c>
      <c r="T1646" s="1" t="s">
        <v>40</v>
      </c>
      <c r="U1646">
        <v>1</v>
      </c>
      <c r="V1646">
        <v>1</v>
      </c>
      <c r="W1646">
        <v>0.93750240967821841</v>
      </c>
      <c r="X1646">
        <v>37772.868491984678</v>
      </c>
      <c r="Y1646" t="b">
        <v>0</v>
      </c>
      <c r="Z1646" t="b">
        <v>0</v>
      </c>
      <c r="AA1646" s="1" t="s">
        <v>41</v>
      </c>
      <c r="AB1646" s="1" t="s">
        <v>31</v>
      </c>
      <c r="AC1646" s="1" t="s">
        <v>42</v>
      </c>
      <c r="AD1646" t="s">
        <v>850</v>
      </c>
    </row>
    <row r="1647" spans="1:30" x14ac:dyDescent="0.25">
      <c r="A1647">
        <v>29</v>
      </c>
      <c r="B1647" s="1" t="s">
        <v>348</v>
      </c>
      <c r="C1647" s="1" t="s">
        <v>355</v>
      </c>
      <c r="D1647" s="1" t="s">
        <v>101</v>
      </c>
      <c r="E1647" s="1" t="s">
        <v>32</v>
      </c>
      <c r="F1647" s="1" t="s">
        <v>32</v>
      </c>
      <c r="G1647" s="1" t="s">
        <v>647</v>
      </c>
      <c r="H1647" s="1" t="s">
        <v>648</v>
      </c>
      <c r="I1647" s="1" t="s">
        <v>106</v>
      </c>
      <c r="J1647" s="1" t="s">
        <v>107</v>
      </c>
      <c r="K1647">
        <v>194</v>
      </c>
      <c r="L1647" s="1" t="s">
        <v>653</v>
      </c>
      <c r="M1647" s="1" t="s">
        <v>38</v>
      </c>
      <c r="N1647" t="s">
        <v>39</v>
      </c>
      <c r="O1647" t="s">
        <v>39</v>
      </c>
      <c r="P1647">
        <v>650</v>
      </c>
      <c r="Q1647">
        <v>0</v>
      </c>
      <c r="R1647">
        <v>0.93321994863893165</v>
      </c>
      <c r="S1647">
        <v>1256.5929666153056</v>
      </c>
      <c r="T1647" s="1" t="s">
        <v>40</v>
      </c>
      <c r="U1647">
        <v>0</v>
      </c>
      <c r="V1647">
        <v>0</v>
      </c>
      <c r="W1647">
        <v>0.94792744924916217</v>
      </c>
      <c r="X1647">
        <v>1191.1589655880841</v>
      </c>
      <c r="Y1647" t="b">
        <v>0</v>
      </c>
      <c r="Z1647" t="b">
        <v>0</v>
      </c>
      <c r="AA1647" s="1" t="s">
        <v>66</v>
      </c>
      <c r="AB1647" s="1" t="s">
        <v>66</v>
      </c>
      <c r="AC1647" s="1" t="s">
        <v>73</v>
      </c>
      <c r="AD1647" t="s">
        <v>66</v>
      </c>
    </row>
    <row r="1648" spans="1:30" x14ac:dyDescent="0.25">
      <c r="A1648">
        <v>7</v>
      </c>
      <c r="B1648" s="1" t="s">
        <v>29</v>
      </c>
      <c r="C1648" s="1" t="s">
        <v>30</v>
      </c>
      <c r="D1648" s="1" t="s">
        <v>31</v>
      </c>
      <c r="E1648" s="1" t="s">
        <v>32</v>
      </c>
      <c r="F1648" s="1" t="s">
        <v>32</v>
      </c>
      <c r="G1648" s="1" t="s">
        <v>647</v>
      </c>
      <c r="H1648" s="1" t="s">
        <v>648</v>
      </c>
      <c r="I1648" s="1" t="s">
        <v>160</v>
      </c>
      <c r="J1648" s="1" t="s">
        <v>161</v>
      </c>
      <c r="K1648">
        <v>368</v>
      </c>
      <c r="L1648" s="1" t="s">
        <v>654</v>
      </c>
      <c r="M1648" s="1" t="s">
        <v>38</v>
      </c>
      <c r="N1648" t="s">
        <v>39</v>
      </c>
      <c r="O1648" t="s">
        <v>39</v>
      </c>
      <c r="P1648">
        <v>5000</v>
      </c>
      <c r="Q1648">
        <v>0</v>
      </c>
      <c r="R1648">
        <v>0.61163824655979571</v>
      </c>
      <c r="S1648">
        <v>8058.1912327989794</v>
      </c>
      <c r="T1648" s="1" t="s">
        <v>40</v>
      </c>
      <c r="U1648">
        <v>1</v>
      </c>
      <c r="V1648">
        <v>1</v>
      </c>
      <c r="W1648">
        <v>0.93750240967821841</v>
      </c>
      <c r="X1648">
        <v>7554.5736983969364</v>
      </c>
      <c r="Y1648" t="b">
        <v>0</v>
      </c>
      <c r="Z1648" t="b">
        <v>0</v>
      </c>
      <c r="AA1648" s="1" t="s">
        <v>41</v>
      </c>
      <c r="AB1648" s="1" t="s">
        <v>31</v>
      </c>
      <c r="AC1648" s="1" t="s">
        <v>42</v>
      </c>
      <c r="AD1648" t="s">
        <v>850</v>
      </c>
    </row>
    <row r="1649" spans="1:30" x14ac:dyDescent="0.25">
      <c r="A1649">
        <v>6</v>
      </c>
      <c r="B1649" s="1" t="s">
        <v>112</v>
      </c>
      <c r="C1649" s="1" t="s">
        <v>238</v>
      </c>
      <c r="D1649" s="1" t="s">
        <v>105</v>
      </c>
      <c r="E1649" s="1" t="s">
        <v>32</v>
      </c>
      <c r="F1649" s="1" t="s">
        <v>32</v>
      </c>
      <c r="G1649" s="1" t="s">
        <v>412</v>
      </c>
      <c r="H1649" s="1" t="s">
        <v>413</v>
      </c>
      <c r="I1649" s="1" t="s">
        <v>106</v>
      </c>
      <c r="J1649" s="1" t="s">
        <v>107</v>
      </c>
      <c r="K1649">
        <v>25</v>
      </c>
      <c r="L1649" s="1" t="s">
        <v>655</v>
      </c>
      <c r="M1649" s="1" t="s">
        <v>38</v>
      </c>
      <c r="N1649" t="s">
        <v>39</v>
      </c>
      <c r="O1649" t="s">
        <v>39</v>
      </c>
      <c r="P1649">
        <v>3500</v>
      </c>
      <c r="Q1649">
        <v>0</v>
      </c>
      <c r="R1649">
        <v>0.61775714968914397</v>
      </c>
      <c r="S1649">
        <v>5662.1500239120032</v>
      </c>
      <c r="T1649" s="1" t="s">
        <v>40</v>
      </c>
      <c r="U1649">
        <v>0</v>
      </c>
      <c r="V1649">
        <v>1</v>
      </c>
      <c r="W1649">
        <v>0.93791996772311315</v>
      </c>
      <c r="X1649">
        <v>5310.6435676709707</v>
      </c>
      <c r="Y1649" t="b">
        <v>1</v>
      </c>
      <c r="Z1649" t="b">
        <v>0</v>
      </c>
      <c r="AA1649" s="1" t="s">
        <v>66</v>
      </c>
      <c r="AB1649" s="1" t="s">
        <v>66</v>
      </c>
      <c r="AC1649" s="1" t="s">
        <v>42</v>
      </c>
      <c r="AD1649" t="s">
        <v>66</v>
      </c>
    </row>
    <row r="1650" spans="1:30" x14ac:dyDescent="0.25">
      <c r="A1650">
        <v>23</v>
      </c>
      <c r="B1650" s="1" t="s">
        <v>178</v>
      </c>
      <c r="C1650" s="1" t="s">
        <v>330</v>
      </c>
      <c r="D1650" s="1" t="s">
        <v>105</v>
      </c>
      <c r="E1650" s="1" t="s">
        <v>32</v>
      </c>
      <c r="F1650" s="1" t="s">
        <v>32</v>
      </c>
      <c r="G1650" s="1" t="s">
        <v>412</v>
      </c>
      <c r="H1650" s="1" t="s">
        <v>413</v>
      </c>
      <c r="I1650" s="1" t="s">
        <v>106</v>
      </c>
      <c r="J1650" s="1" t="s">
        <v>107</v>
      </c>
      <c r="K1650">
        <v>25</v>
      </c>
      <c r="L1650" s="1" t="s">
        <v>655</v>
      </c>
      <c r="M1650" s="1" t="s">
        <v>38</v>
      </c>
      <c r="N1650" t="s">
        <v>39</v>
      </c>
      <c r="O1650" t="s">
        <v>39</v>
      </c>
      <c r="P1650">
        <v>3000</v>
      </c>
      <c r="Q1650">
        <v>0</v>
      </c>
      <c r="R1650">
        <v>0.85517256346179138</v>
      </c>
      <c r="S1650">
        <v>5565.5176903853744</v>
      </c>
      <c r="T1650" s="1" t="s">
        <v>40</v>
      </c>
      <c r="U1650">
        <v>0</v>
      </c>
      <c r="V1650">
        <v>0</v>
      </c>
      <c r="W1650">
        <v>0.94540895322943974</v>
      </c>
      <c r="X1650">
        <v>5261.6902538471659</v>
      </c>
      <c r="Y1650" t="b">
        <v>0</v>
      </c>
      <c r="Z1650" t="b">
        <v>0</v>
      </c>
      <c r="AA1650" s="1" t="s">
        <v>66</v>
      </c>
      <c r="AB1650" s="1" t="s">
        <v>66</v>
      </c>
      <c r="AC1650" s="1" t="s">
        <v>73</v>
      </c>
      <c r="AD1650" t="s">
        <v>66</v>
      </c>
    </row>
    <row r="1651" spans="1:30" x14ac:dyDescent="0.25">
      <c r="A1651">
        <v>24</v>
      </c>
      <c r="B1651" s="1" t="s">
        <v>156</v>
      </c>
      <c r="C1651" s="1" t="s">
        <v>333</v>
      </c>
      <c r="D1651" s="1" t="s">
        <v>105</v>
      </c>
      <c r="E1651" s="1" t="s">
        <v>32</v>
      </c>
      <c r="F1651" s="1" t="s">
        <v>32</v>
      </c>
      <c r="G1651" s="1" t="s">
        <v>412</v>
      </c>
      <c r="H1651" s="1" t="s">
        <v>413</v>
      </c>
      <c r="I1651" s="1" t="s">
        <v>106</v>
      </c>
      <c r="J1651" s="1" t="s">
        <v>107</v>
      </c>
      <c r="K1651">
        <v>25</v>
      </c>
      <c r="L1651" s="1" t="s">
        <v>655</v>
      </c>
      <c r="M1651" s="1" t="s">
        <v>38</v>
      </c>
      <c r="N1651" t="s">
        <v>39</v>
      </c>
      <c r="O1651" t="s">
        <v>39</v>
      </c>
      <c r="P1651">
        <v>7500</v>
      </c>
      <c r="Q1651">
        <v>0</v>
      </c>
      <c r="R1651">
        <v>0.66022781021484034</v>
      </c>
      <c r="S1651">
        <v>12451.708576611303</v>
      </c>
      <c r="T1651" s="1" t="s">
        <v>40</v>
      </c>
      <c r="U1651">
        <v>0</v>
      </c>
      <c r="V1651">
        <v>0</v>
      </c>
      <c r="W1651">
        <v>0.9392244191858703</v>
      </c>
      <c r="X1651">
        <v>11694.948755739471</v>
      </c>
      <c r="Y1651" t="b">
        <v>0</v>
      </c>
      <c r="Z1651" t="b">
        <v>0</v>
      </c>
      <c r="AA1651" s="1" t="s">
        <v>66</v>
      </c>
      <c r="AB1651" s="1" t="s">
        <v>66</v>
      </c>
      <c r="AC1651" s="1" t="s">
        <v>73</v>
      </c>
      <c r="AD1651" t="s">
        <v>66</v>
      </c>
    </row>
    <row r="1652" spans="1:30" x14ac:dyDescent="0.25">
      <c r="A1652">
        <v>1</v>
      </c>
      <c r="B1652" s="1" t="s">
        <v>184</v>
      </c>
      <c r="C1652" s="1" t="s">
        <v>595</v>
      </c>
      <c r="D1652" s="1" t="s">
        <v>596</v>
      </c>
      <c r="E1652" s="1" t="s">
        <v>616</v>
      </c>
      <c r="F1652" s="1" t="s">
        <v>617</v>
      </c>
      <c r="G1652" s="1" t="s">
        <v>199</v>
      </c>
      <c r="H1652" s="1" t="s">
        <v>200</v>
      </c>
      <c r="I1652" s="1" t="s">
        <v>191</v>
      </c>
      <c r="J1652" s="1" t="s">
        <v>192</v>
      </c>
      <c r="K1652">
        <v>116</v>
      </c>
      <c r="L1652" s="1" t="s">
        <v>200</v>
      </c>
      <c r="M1652" s="1" t="s">
        <v>38</v>
      </c>
      <c r="N1652" t="s">
        <v>39</v>
      </c>
      <c r="O1652" t="s">
        <v>39</v>
      </c>
      <c r="P1652" t="s">
        <v>46</v>
      </c>
      <c r="Q1652">
        <v>0</v>
      </c>
      <c r="R1652">
        <v>0.68021571428571437</v>
      </c>
      <c r="S1652">
        <v>0</v>
      </c>
      <c r="T1652" s="1" t="s">
        <v>194</v>
      </c>
      <c r="U1652">
        <v>1</v>
      </c>
      <c r="V1652">
        <v>1</v>
      </c>
      <c r="W1652">
        <v>0.9362326776068719</v>
      </c>
      <c r="X1652">
        <v>0</v>
      </c>
      <c r="Y1652" t="b">
        <v>0</v>
      </c>
      <c r="Z1652" t="b">
        <v>0</v>
      </c>
      <c r="AA1652" s="1" t="s">
        <v>54</v>
      </c>
      <c r="AB1652" s="1" t="s">
        <v>599</v>
      </c>
      <c r="AC1652" s="1" t="s">
        <v>42</v>
      </c>
      <c r="AD1652" t="s">
        <v>850</v>
      </c>
    </row>
    <row r="1653" spans="1:30" x14ac:dyDescent="0.25">
      <c r="A1653">
        <v>4</v>
      </c>
      <c r="B1653" s="1" t="s">
        <v>131</v>
      </c>
      <c r="C1653" s="1" t="s">
        <v>166</v>
      </c>
      <c r="D1653" s="1" t="s">
        <v>105</v>
      </c>
      <c r="E1653" s="1" t="s">
        <v>32</v>
      </c>
      <c r="F1653" s="1" t="s">
        <v>32</v>
      </c>
      <c r="G1653" s="1" t="s">
        <v>412</v>
      </c>
      <c r="H1653" s="1" t="s">
        <v>413</v>
      </c>
      <c r="I1653" s="1" t="s">
        <v>106</v>
      </c>
      <c r="J1653" s="1" t="s">
        <v>107</v>
      </c>
      <c r="K1653">
        <v>31</v>
      </c>
      <c r="L1653" s="1" t="s">
        <v>414</v>
      </c>
      <c r="M1653" s="1" t="s">
        <v>38</v>
      </c>
      <c r="N1653" t="s">
        <v>39</v>
      </c>
      <c r="O1653" t="s">
        <v>39</v>
      </c>
      <c r="P1653">
        <v>1750</v>
      </c>
      <c r="Q1653">
        <v>0</v>
      </c>
      <c r="R1653">
        <v>0.60990146274489099</v>
      </c>
      <c r="S1653">
        <v>2817.3275598035593</v>
      </c>
      <c r="T1653" s="1" t="s">
        <v>40</v>
      </c>
      <c r="U1653">
        <v>0</v>
      </c>
      <c r="V1653">
        <v>1</v>
      </c>
      <c r="W1653">
        <v>0.9376777496183254</v>
      </c>
      <c r="X1653">
        <v>2641.7453662142898</v>
      </c>
      <c r="Y1653" t="b">
        <v>0</v>
      </c>
      <c r="Z1653" t="b">
        <v>0</v>
      </c>
      <c r="AA1653" s="1" t="s">
        <v>66</v>
      </c>
      <c r="AB1653" s="1" t="s">
        <v>66</v>
      </c>
      <c r="AC1653" s="1" t="s">
        <v>42</v>
      </c>
      <c r="AD1653" t="s">
        <v>66</v>
      </c>
    </row>
    <row r="1654" spans="1:30" x14ac:dyDescent="0.25">
      <c r="A1654">
        <v>5</v>
      </c>
      <c r="B1654" s="1" t="s">
        <v>145</v>
      </c>
      <c r="C1654" s="1" t="s">
        <v>237</v>
      </c>
      <c r="D1654" s="1" t="s">
        <v>105</v>
      </c>
      <c r="E1654" s="1" t="s">
        <v>32</v>
      </c>
      <c r="F1654" s="1" t="s">
        <v>32</v>
      </c>
      <c r="G1654" s="1" t="s">
        <v>412</v>
      </c>
      <c r="H1654" s="1" t="s">
        <v>413</v>
      </c>
      <c r="I1654" s="1" t="s">
        <v>106</v>
      </c>
      <c r="J1654" s="1" t="s">
        <v>107</v>
      </c>
      <c r="K1654">
        <v>31</v>
      </c>
      <c r="L1654" s="1" t="s">
        <v>414</v>
      </c>
      <c r="M1654" s="1" t="s">
        <v>38</v>
      </c>
      <c r="N1654" t="s">
        <v>39</v>
      </c>
      <c r="O1654" t="s">
        <v>39</v>
      </c>
      <c r="P1654">
        <v>750</v>
      </c>
      <c r="Q1654">
        <v>0</v>
      </c>
      <c r="R1654">
        <v>0.61142605781315451</v>
      </c>
      <c r="S1654">
        <v>1208.569543359866</v>
      </c>
      <c r="T1654" s="1" t="s">
        <v>40</v>
      </c>
      <c r="U1654">
        <v>0</v>
      </c>
      <c r="V1654">
        <v>1</v>
      </c>
      <c r="W1654">
        <v>0.93760519374367279</v>
      </c>
      <c r="X1654">
        <v>1133.1610808546293</v>
      </c>
      <c r="Y1654" t="b">
        <v>0</v>
      </c>
      <c r="Z1654" t="b">
        <v>0</v>
      </c>
      <c r="AA1654" s="1" t="s">
        <v>66</v>
      </c>
      <c r="AB1654" s="1" t="s">
        <v>66</v>
      </c>
      <c r="AC1654" s="1" t="s">
        <v>42</v>
      </c>
      <c r="AD1654" t="s">
        <v>66</v>
      </c>
    </row>
    <row r="1655" spans="1:30" x14ac:dyDescent="0.25">
      <c r="A1655">
        <v>10</v>
      </c>
      <c r="B1655" s="1" t="s">
        <v>168</v>
      </c>
      <c r="C1655" s="1" t="s">
        <v>245</v>
      </c>
      <c r="D1655" s="1" t="s">
        <v>101</v>
      </c>
      <c r="E1655" s="1" t="s">
        <v>32</v>
      </c>
      <c r="F1655" s="1" t="s">
        <v>32</v>
      </c>
      <c r="G1655" s="1" t="s">
        <v>412</v>
      </c>
      <c r="H1655" s="1" t="s">
        <v>413</v>
      </c>
      <c r="I1655" s="1" t="s">
        <v>106</v>
      </c>
      <c r="J1655" s="1" t="s">
        <v>107</v>
      </c>
      <c r="K1655">
        <v>31</v>
      </c>
      <c r="L1655" s="1" t="s">
        <v>414</v>
      </c>
      <c r="M1655" s="1" t="s">
        <v>38</v>
      </c>
      <c r="N1655" t="s">
        <v>39</v>
      </c>
      <c r="O1655" t="s">
        <v>39</v>
      </c>
      <c r="P1655">
        <v>350</v>
      </c>
      <c r="Q1655">
        <v>0</v>
      </c>
      <c r="R1655">
        <v>0.61025730693408753</v>
      </c>
      <c r="S1655">
        <v>563.59005742693068</v>
      </c>
      <c r="T1655" s="1" t="s">
        <v>40</v>
      </c>
      <c r="U1655">
        <v>0</v>
      </c>
      <c r="V1655">
        <v>1</v>
      </c>
      <c r="W1655">
        <v>0.93772246917954194</v>
      </c>
      <c r="X1655">
        <v>528.4910602554213</v>
      </c>
      <c r="Y1655" t="b">
        <v>1</v>
      </c>
      <c r="Z1655" t="b">
        <v>0</v>
      </c>
      <c r="AA1655" s="1" t="s">
        <v>66</v>
      </c>
      <c r="AB1655" s="1" t="s">
        <v>66</v>
      </c>
      <c r="AC1655" s="1" t="s">
        <v>42</v>
      </c>
      <c r="AD1655" t="s">
        <v>66</v>
      </c>
    </row>
    <row r="1656" spans="1:30" x14ac:dyDescent="0.25">
      <c r="A1656">
        <v>11</v>
      </c>
      <c r="B1656" s="1" t="s">
        <v>58</v>
      </c>
      <c r="C1656" s="1" t="s">
        <v>252</v>
      </c>
      <c r="D1656" s="1" t="s">
        <v>253</v>
      </c>
      <c r="E1656" s="1" t="s">
        <v>32</v>
      </c>
      <c r="F1656" s="1" t="s">
        <v>32</v>
      </c>
      <c r="G1656" s="1" t="s">
        <v>412</v>
      </c>
      <c r="H1656" s="1" t="s">
        <v>413</v>
      </c>
      <c r="I1656" s="1" t="s">
        <v>106</v>
      </c>
      <c r="J1656" s="1" t="s">
        <v>107</v>
      </c>
      <c r="K1656">
        <v>31</v>
      </c>
      <c r="L1656" s="1" t="s">
        <v>414</v>
      </c>
      <c r="M1656" s="1" t="s">
        <v>38</v>
      </c>
      <c r="N1656" t="s">
        <v>39</v>
      </c>
      <c r="O1656" t="s">
        <v>39</v>
      </c>
      <c r="P1656">
        <v>1500</v>
      </c>
      <c r="Q1656">
        <v>0</v>
      </c>
      <c r="R1656">
        <v>0.61104665055107144</v>
      </c>
      <c r="S1656">
        <v>2416.5699758266073</v>
      </c>
      <c r="T1656" s="1" t="s">
        <v>40</v>
      </c>
      <c r="U1656">
        <v>1</v>
      </c>
      <c r="V1656">
        <v>1</v>
      </c>
      <c r="W1656">
        <v>0.93743771683108224</v>
      </c>
      <c r="X1656">
        <v>2265.3838407014382</v>
      </c>
      <c r="Y1656" t="b">
        <v>0</v>
      </c>
      <c r="Z1656" t="b">
        <v>0</v>
      </c>
      <c r="AA1656" s="1" t="s">
        <v>62</v>
      </c>
      <c r="AB1656" s="1" t="s">
        <v>55</v>
      </c>
      <c r="AC1656" s="1" t="s">
        <v>42</v>
      </c>
      <c r="AD1656" t="s">
        <v>850</v>
      </c>
    </row>
    <row r="1657" spans="1:30" x14ac:dyDescent="0.25">
      <c r="A1657">
        <v>11</v>
      </c>
      <c r="B1657" s="1" t="s">
        <v>58</v>
      </c>
      <c r="C1657" s="1" t="s">
        <v>254</v>
      </c>
      <c r="D1657" s="1" t="s">
        <v>255</v>
      </c>
      <c r="E1657" s="1" t="s">
        <v>32</v>
      </c>
      <c r="F1657" s="1" t="s">
        <v>32</v>
      </c>
      <c r="G1657" s="1" t="s">
        <v>412</v>
      </c>
      <c r="H1657" s="1" t="s">
        <v>413</v>
      </c>
      <c r="I1657" s="1" t="s">
        <v>106</v>
      </c>
      <c r="J1657" s="1" t="s">
        <v>107</v>
      </c>
      <c r="K1657">
        <v>31</v>
      </c>
      <c r="L1657" s="1" t="s">
        <v>414</v>
      </c>
      <c r="M1657" s="1" t="s">
        <v>38</v>
      </c>
      <c r="N1657" t="s">
        <v>39</v>
      </c>
      <c r="O1657" t="s">
        <v>39</v>
      </c>
      <c r="P1657">
        <v>3500</v>
      </c>
      <c r="Q1657">
        <v>0</v>
      </c>
      <c r="R1657">
        <v>0.61371626072635876</v>
      </c>
      <c r="S1657">
        <v>5648.006912542256</v>
      </c>
      <c r="T1657" s="1" t="s">
        <v>40</v>
      </c>
      <c r="U1657">
        <v>1</v>
      </c>
      <c r="V1657">
        <v>1</v>
      </c>
      <c r="W1657">
        <v>0.93688714903917125</v>
      </c>
      <c r="X1657">
        <v>5291.5450940452465</v>
      </c>
      <c r="Y1657" t="b">
        <v>0</v>
      </c>
      <c r="Z1657" t="b">
        <v>0</v>
      </c>
      <c r="AA1657" s="1" t="s">
        <v>54</v>
      </c>
      <c r="AB1657" s="1" t="s">
        <v>173</v>
      </c>
      <c r="AC1657" s="1" t="s">
        <v>42</v>
      </c>
      <c r="AD1657" t="s">
        <v>850</v>
      </c>
    </row>
    <row r="1658" spans="1:30" x14ac:dyDescent="0.25">
      <c r="A1658">
        <v>11</v>
      </c>
      <c r="B1658" s="1" t="s">
        <v>58</v>
      </c>
      <c r="C1658" s="1" t="s">
        <v>256</v>
      </c>
      <c r="D1658" s="1" t="s">
        <v>257</v>
      </c>
      <c r="E1658" s="1" t="s">
        <v>32</v>
      </c>
      <c r="F1658" s="1" t="s">
        <v>32</v>
      </c>
      <c r="G1658" s="1" t="s">
        <v>412</v>
      </c>
      <c r="H1658" s="1" t="s">
        <v>413</v>
      </c>
      <c r="I1658" s="1" t="s">
        <v>106</v>
      </c>
      <c r="J1658" s="1" t="s">
        <v>107</v>
      </c>
      <c r="K1658">
        <v>31</v>
      </c>
      <c r="L1658" s="1" t="s">
        <v>414</v>
      </c>
      <c r="M1658" s="1" t="s">
        <v>38</v>
      </c>
      <c r="N1658" t="s">
        <v>39</v>
      </c>
      <c r="O1658" t="s">
        <v>39</v>
      </c>
      <c r="P1658">
        <v>5000</v>
      </c>
      <c r="Q1658">
        <v>0</v>
      </c>
      <c r="R1658">
        <v>0.61617471863848472</v>
      </c>
      <c r="S1658">
        <v>8080.8735931924239</v>
      </c>
      <c r="T1658" s="1" t="s">
        <v>40</v>
      </c>
      <c r="U1658">
        <v>1</v>
      </c>
      <c r="V1658">
        <v>1</v>
      </c>
      <c r="W1658">
        <v>0.93630816115801618</v>
      </c>
      <c r="X1658">
        <v>7566.187894592369</v>
      </c>
      <c r="Y1658" t="b">
        <v>0</v>
      </c>
      <c r="Z1658" t="b">
        <v>0</v>
      </c>
      <c r="AA1658" s="1" t="s">
        <v>54</v>
      </c>
      <c r="AB1658" s="1" t="s">
        <v>173</v>
      </c>
      <c r="AC1658" s="1" t="s">
        <v>42</v>
      </c>
      <c r="AD1658" t="s">
        <v>850</v>
      </c>
    </row>
    <row r="1659" spans="1:30" x14ac:dyDescent="0.25">
      <c r="A1659">
        <v>12</v>
      </c>
      <c r="B1659" s="1" t="s">
        <v>63</v>
      </c>
      <c r="C1659" s="1" t="s">
        <v>284</v>
      </c>
      <c r="D1659" s="1" t="s">
        <v>105</v>
      </c>
      <c r="E1659" s="1" t="s">
        <v>32</v>
      </c>
      <c r="F1659" s="1" t="s">
        <v>32</v>
      </c>
      <c r="G1659" s="1" t="s">
        <v>412</v>
      </c>
      <c r="H1659" s="1" t="s">
        <v>413</v>
      </c>
      <c r="I1659" s="1" t="s">
        <v>106</v>
      </c>
      <c r="J1659" s="1" t="s">
        <v>107</v>
      </c>
      <c r="K1659">
        <v>31</v>
      </c>
      <c r="L1659" s="1" t="s">
        <v>414</v>
      </c>
      <c r="M1659" s="1" t="s">
        <v>38</v>
      </c>
      <c r="N1659" t="s">
        <v>39</v>
      </c>
      <c r="O1659" t="s">
        <v>39</v>
      </c>
      <c r="P1659">
        <v>2500</v>
      </c>
      <c r="Q1659">
        <v>0</v>
      </c>
      <c r="R1659">
        <v>0.61017403715802609</v>
      </c>
      <c r="S1659">
        <v>4025.4350928950657</v>
      </c>
      <c r="T1659" s="1" t="s">
        <v>40</v>
      </c>
      <c r="U1659">
        <v>0</v>
      </c>
      <c r="V1659">
        <v>1</v>
      </c>
      <c r="W1659">
        <v>0.93768980778685429</v>
      </c>
      <c r="X1659">
        <v>3774.6094585152323</v>
      </c>
      <c r="Y1659" t="b">
        <v>0</v>
      </c>
      <c r="Z1659" t="b">
        <v>0</v>
      </c>
      <c r="AA1659" s="1" t="s">
        <v>66</v>
      </c>
      <c r="AB1659" s="1" t="s">
        <v>66</v>
      </c>
      <c r="AC1659" s="1" t="s">
        <v>42</v>
      </c>
      <c r="AD1659" t="s">
        <v>66</v>
      </c>
    </row>
    <row r="1660" spans="1:30" x14ac:dyDescent="0.25">
      <c r="A1660">
        <v>15</v>
      </c>
      <c r="B1660" s="1" t="s">
        <v>50</v>
      </c>
      <c r="C1660" s="1" t="s">
        <v>304</v>
      </c>
      <c r="D1660" s="1" t="s">
        <v>101</v>
      </c>
      <c r="E1660" s="1" t="s">
        <v>32</v>
      </c>
      <c r="F1660" s="1" t="s">
        <v>32</v>
      </c>
      <c r="G1660" s="1" t="s">
        <v>412</v>
      </c>
      <c r="H1660" s="1" t="s">
        <v>413</v>
      </c>
      <c r="I1660" s="1" t="s">
        <v>106</v>
      </c>
      <c r="J1660" s="1" t="s">
        <v>107</v>
      </c>
      <c r="K1660">
        <v>31</v>
      </c>
      <c r="L1660" s="1" t="s">
        <v>414</v>
      </c>
      <c r="M1660" s="1" t="s">
        <v>38</v>
      </c>
      <c r="N1660" t="s">
        <v>39</v>
      </c>
      <c r="O1660" t="s">
        <v>39</v>
      </c>
      <c r="P1660">
        <v>1750</v>
      </c>
      <c r="Q1660">
        <v>0</v>
      </c>
      <c r="R1660">
        <v>0.60923415025592087</v>
      </c>
      <c r="S1660">
        <v>2816.1597629478615</v>
      </c>
      <c r="T1660" s="1" t="s">
        <v>40</v>
      </c>
      <c r="U1660">
        <v>1</v>
      </c>
      <c r="V1660">
        <v>1</v>
      </c>
      <c r="W1660">
        <v>0.93773464755348201</v>
      </c>
      <c r="X1660">
        <v>2640.8105827622103</v>
      </c>
      <c r="Y1660" t="b">
        <v>0</v>
      </c>
      <c r="Z1660" t="b">
        <v>0</v>
      </c>
      <c r="AA1660" s="1" t="s">
        <v>62</v>
      </c>
      <c r="AB1660" s="1" t="s">
        <v>173</v>
      </c>
      <c r="AC1660" s="1" t="s">
        <v>42</v>
      </c>
      <c r="AD1660" t="s">
        <v>850</v>
      </c>
    </row>
    <row r="1661" spans="1:30" x14ac:dyDescent="0.25">
      <c r="A1661">
        <v>20</v>
      </c>
      <c r="B1661" s="1" t="s">
        <v>316</v>
      </c>
      <c r="C1661" s="1" t="s">
        <v>319</v>
      </c>
      <c r="D1661" s="1" t="s">
        <v>105</v>
      </c>
      <c r="E1661" s="1" t="s">
        <v>32</v>
      </c>
      <c r="F1661" s="1" t="s">
        <v>32</v>
      </c>
      <c r="G1661" s="1" t="s">
        <v>412</v>
      </c>
      <c r="H1661" s="1" t="s">
        <v>413</v>
      </c>
      <c r="I1661" s="1" t="s">
        <v>106</v>
      </c>
      <c r="J1661" s="1" t="s">
        <v>107</v>
      </c>
      <c r="K1661">
        <v>31</v>
      </c>
      <c r="L1661" s="1" t="s">
        <v>414</v>
      </c>
      <c r="M1661" s="1" t="s">
        <v>38</v>
      </c>
      <c r="N1661" t="s">
        <v>39</v>
      </c>
      <c r="O1661" t="s">
        <v>39</v>
      </c>
      <c r="P1661">
        <v>750</v>
      </c>
      <c r="Q1661">
        <v>0</v>
      </c>
      <c r="R1661">
        <v>0.85420873979310619</v>
      </c>
      <c r="S1661">
        <v>1390.6565548448295</v>
      </c>
      <c r="T1661" s="1" t="s">
        <v>40</v>
      </c>
      <c r="U1661">
        <v>0</v>
      </c>
      <c r="V1661">
        <v>0</v>
      </c>
      <c r="W1661">
        <v>0.94538491392226898</v>
      </c>
      <c r="X1661">
        <v>1314.7057273974183</v>
      </c>
      <c r="Y1661" t="b">
        <v>0</v>
      </c>
      <c r="Z1661" t="b">
        <v>0</v>
      </c>
      <c r="AA1661" s="1" t="s">
        <v>66</v>
      </c>
      <c r="AB1661" s="1" t="s">
        <v>66</v>
      </c>
      <c r="AC1661" s="1" t="s">
        <v>73</v>
      </c>
      <c r="AD1661" t="s">
        <v>66</v>
      </c>
    </row>
    <row r="1662" spans="1:30" x14ac:dyDescent="0.25">
      <c r="A1662">
        <v>21</v>
      </c>
      <c r="B1662" s="1" t="s">
        <v>69</v>
      </c>
      <c r="C1662" s="1" t="s">
        <v>135</v>
      </c>
      <c r="D1662" s="1" t="s">
        <v>105</v>
      </c>
      <c r="E1662" s="1" t="s">
        <v>32</v>
      </c>
      <c r="F1662" s="1" t="s">
        <v>32</v>
      </c>
      <c r="G1662" s="1" t="s">
        <v>412</v>
      </c>
      <c r="H1662" s="1" t="s">
        <v>413</v>
      </c>
      <c r="I1662" s="1" t="s">
        <v>106</v>
      </c>
      <c r="J1662" s="1" t="s">
        <v>107</v>
      </c>
      <c r="K1662">
        <v>31</v>
      </c>
      <c r="L1662" s="1" t="s">
        <v>414</v>
      </c>
      <c r="M1662" s="1" t="s">
        <v>38</v>
      </c>
      <c r="N1662" t="s">
        <v>39</v>
      </c>
      <c r="O1662" t="s">
        <v>39</v>
      </c>
      <c r="P1662">
        <v>5750</v>
      </c>
      <c r="Q1662">
        <v>0</v>
      </c>
      <c r="R1662">
        <v>0.85389854395110565</v>
      </c>
      <c r="S1662">
        <v>10659.916627718856</v>
      </c>
      <c r="T1662" s="1" t="s">
        <v>40</v>
      </c>
      <c r="U1662">
        <v>0</v>
      </c>
      <c r="V1662">
        <v>0</v>
      </c>
      <c r="W1662">
        <v>0.94570085343520061</v>
      </c>
      <c r="X1662">
        <v>10081.092252381808</v>
      </c>
      <c r="Y1662" t="b">
        <v>0</v>
      </c>
      <c r="Z1662" t="b">
        <v>0</v>
      </c>
      <c r="AA1662" s="1" t="s">
        <v>66</v>
      </c>
      <c r="AB1662" s="1" t="s">
        <v>66</v>
      </c>
      <c r="AC1662" s="1" t="s">
        <v>73</v>
      </c>
      <c r="AD1662" t="s">
        <v>66</v>
      </c>
    </row>
    <row r="1663" spans="1:30" x14ac:dyDescent="0.25">
      <c r="A1663">
        <v>22</v>
      </c>
      <c r="B1663" s="1" t="s">
        <v>136</v>
      </c>
      <c r="C1663" s="1" t="s">
        <v>137</v>
      </c>
      <c r="D1663" s="1" t="s">
        <v>105</v>
      </c>
      <c r="E1663" s="1" t="s">
        <v>32</v>
      </c>
      <c r="F1663" s="1" t="s">
        <v>32</v>
      </c>
      <c r="G1663" s="1" t="s">
        <v>412</v>
      </c>
      <c r="H1663" s="1" t="s">
        <v>413</v>
      </c>
      <c r="I1663" s="1" t="s">
        <v>106</v>
      </c>
      <c r="J1663" s="1" t="s">
        <v>107</v>
      </c>
      <c r="K1663">
        <v>31</v>
      </c>
      <c r="L1663" s="1" t="s">
        <v>414</v>
      </c>
      <c r="M1663" s="1" t="s">
        <v>38</v>
      </c>
      <c r="N1663" t="s">
        <v>39</v>
      </c>
      <c r="O1663" t="s">
        <v>39</v>
      </c>
      <c r="P1663">
        <v>1500</v>
      </c>
      <c r="Q1663">
        <v>0</v>
      </c>
      <c r="R1663">
        <v>0.85124977011494252</v>
      </c>
      <c r="S1663">
        <v>2776.8746551724139</v>
      </c>
      <c r="T1663" s="1" t="s">
        <v>40</v>
      </c>
      <c r="U1663">
        <v>0</v>
      </c>
      <c r="V1663">
        <v>0</v>
      </c>
      <c r="W1663">
        <v>0.94598243758658718</v>
      </c>
      <c r="X1663">
        <v>2626.8746551724139</v>
      </c>
      <c r="Y1663" t="b">
        <v>0</v>
      </c>
      <c r="Z1663" t="b">
        <v>0</v>
      </c>
      <c r="AA1663" s="1" t="s">
        <v>66</v>
      </c>
      <c r="AB1663" s="1" t="s">
        <v>66</v>
      </c>
      <c r="AC1663" s="1" t="s">
        <v>73</v>
      </c>
      <c r="AD1663" t="s">
        <v>66</v>
      </c>
    </row>
    <row r="1664" spans="1:30" x14ac:dyDescent="0.25">
      <c r="A1664">
        <v>23</v>
      </c>
      <c r="B1664" s="1" t="s">
        <v>178</v>
      </c>
      <c r="C1664" s="1" t="s">
        <v>330</v>
      </c>
      <c r="D1664" s="1" t="s">
        <v>105</v>
      </c>
      <c r="E1664" s="1" t="s">
        <v>32</v>
      </c>
      <c r="F1664" s="1" t="s">
        <v>32</v>
      </c>
      <c r="G1664" s="1" t="s">
        <v>412</v>
      </c>
      <c r="H1664" s="1" t="s">
        <v>413</v>
      </c>
      <c r="I1664" s="1" t="s">
        <v>106</v>
      </c>
      <c r="J1664" s="1" t="s">
        <v>107</v>
      </c>
      <c r="K1664">
        <v>31</v>
      </c>
      <c r="L1664" s="1" t="s">
        <v>414</v>
      </c>
      <c r="M1664" s="1" t="s">
        <v>38</v>
      </c>
      <c r="N1664" t="s">
        <v>39</v>
      </c>
      <c r="O1664" t="s">
        <v>39</v>
      </c>
      <c r="P1664">
        <v>500</v>
      </c>
      <c r="Q1664">
        <v>0</v>
      </c>
      <c r="R1664">
        <v>0.85517256346179138</v>
      </c>
      <c r="S1664">
        <v>927.58628173089573</v>
      </c>
      <c r="T1664" s="1" t="s">
        <v>40</v>
      </c>
      <c r="U1664">
        <v>0</v>
      </c>
      <c r="V1664">
        <v>0</v>
      </c>
      <c r="W1664">
        <v>0.94540895322943974</v>
      </c>
      <c r="X1664">
        <v>876.94837564119427</v>
      </c>
      <c r="Y1664" t="b">
        <v>0</v>
      </c>
      <c r="Z1664" t="b">
        <v>0</v>
      </c>
      <c r="AA1664" s="1" t="s">
        <v>66</v>
      </c>
      <c r="AB1664" s="1" t="s">
        <v>66</v>
      </c>
      <c r="AC1664" s="1" t="s">
        <v>73</v>
      </c>
      <c r="AD1664" t="s">
        <v>66</v>
      </c>
    </row>
    <row r="1665" spans="1:30" x14ac:dyDescent="0.25">
      <c r="A1665">
        <v>24</v>
      </c>
      <c r="B1665" s="1" t="s">
        <v>156</v>
      </c>
      <c r="C1665" s="1" t="s">
        <v>333</v>
      </c>
      <c r="D1665" s="1" t="s">
        <v>105</v>
      </c>
      <c r="E1665" s="1" t="s">
        <v>32</v>
      </c>
      <c r="F1665" s="1" t="s">
        <v>32</v>
      </c>
      <c r="G1665" s="1" t="s">
        <v>412</v>
      </c>
      <c r="H1665" s="1" t="s">
        <v>413</v>
      </c>
      <c r="I1665" s="1" t="s">
        <v>106</v>
      </c>
      <c r="J1665" s="1" t="s">
        <v>107</v>
      </c>
      <c r="K1665">
        <v>31</v>
      </c>
      <c r="L1665" s="1" t="s">
        <v>414</v>
      </c>
      <c r="M1665" s="1" t="s">
        <v>38</v>
      </c>
      <c r="N1665" t="s">
        <v>39</v>
      </c>
      <c r="O1665" t="s">
        <v>39</v>
      </c>
      <c r="P1665">
        <v>1500</v>
      </c>
      <c r="Q1665">
        <v>0</v>
      </c>
      <c r="R1665">
        <v>0.66022781021484034</v>
      </c>
      <c r="S1665">
        <v>2490.3417153222608</v>
      </c>
      <c r="T1665" s="1" t="s">
        <v>40</v>
      </c>
      <c r="U1665">
        <v>0</v>
      </c>
      <c r="V1665">
        <v>0</v>
      </c>
      <c r="W1665">
        <v>0.9392244191858703</v>
      </c>
      <c r="X1665">
        <v>2338.9897511478944</v>
      </c>
      <c r="Y1665" t="b">
        <v>0</v>
      </c>
      <c r="Z1665" t="b">
        <v>0</v>
      </c>
      <c r="AA1665" s="1" t="s">
        <v>66</v>
      </c>
      <c r="AB1665" s="1" t="s">
        <v>66</v>
      </c>
      <c r="AC1665" s="1" t="s">
        <v>73</v>
      </c>
      <c r="AD1665" t="s">
        <v>66</v>
      </c>
    </row>
    <row r="1666" spans="1:30" x14ac:dyDescent="0.25">
      <c r="A1666">
        <v>26</v>
      </c>
      <c r="B1666" s="1" t="s">
        <v>99</v>
      </c>
      <c r="C1666" s="1" t="s">
        <v>100</v>
      </c>
      <c r="D1666" s="1" t="s">
        <v>101</v>
      </c>
      <c r="E1666" s="1" t="s">
        <v>32</v>
      </c>
      <c r="F1666" s="1" t="s">
        <v>32</v>
      </c>
      <c r="G1666" s="1" t="s">
        <v>412</v>
      </c>
      <c r="H1666" s="1" t="s">
        <v>413</v>
      </c>
      <c r="I1666" s="1" t="s">
        <v>106</v>
      </c>
      <c r="J1666" s="1" t="s">
        <v>107</v>
      </c>
      <c r="K1666">
        <v>31</v>
      </c>
      <c r="L1666" s="1" t="s">
        <v>414</v>
      </c>
      <c r="M1666" s="1" t="s">
        <v>38</v>
      </c>
      <c r="N1666" t="s">
        <v>39</v>
      </c>
      <c r="O1666" t="s">
        <v>39</v>
      </c>
      <c r="P1666">
        <v>750</v>
      </c>
      <c r="Q1666">
        <v>0</v>
      </c>
      <c r="R1666">
        <v>1.0929896606695513</v>
      </c>
      <c r="S1666">
        <v>1569.7422455021635</v>
      </c>
      <c r="T1666" s="1" t="s">
        <v>40</v>
      </c>
      <c r="U1666">
        <v>0</v>
      </c>
      <c r="V1666">
        <v>0</v>
      </c>
      <c r="W1666">
        <v>0.95212352617715845</v>
      </c>
      <c r="X1666">
        <v>1494.5885219767706</v>
      </c>
      <c r="Y1666" t="b">
        <v>0</v>
      </c>
      <c r="Z1666" t="b">
        <v>0</v>
      </c>
      <c r="AA1666" s="1" t="s">
        <v>66</v>
      </c>
      <c r="AB1666" s="1" t="s">
        <v>66</v>
      </c>
      <c r="AC1666" s="1" t="s">
        <v>73</v>
      </c>
      <c r="AD1666" t="s">
        <v>66</v>
      </c>
    </row>
    <row r="1667" spans="1:30" x14ac:dyDescent="0.25">
      <c r="A1667">
        <v>27</v>
      </c>
      <c r="B1667" s="1" t="s">
        <v>341</v>
      </c>
      <c r="C1667" s="1" t="s">
        <v>343</v>
      </c>
      <c r="D1667" s="1" t="s">
        <v>105</v>
      </c>
      <c r="E1667" s="1" t="s">
        <v>32</v>
      </c>
      <c r="F1667" s="1" t="s">
        <v>32</v>
      </c>
      <c r="G1667" s="1" t="s">
        <v>412</v>
      </c>
      <c r="H1667" s="1" t="s">
        <v>413</v>
      </c>
      <c r="I1667" s="1" t="s">
        <v>106</v>
      </c>
      <c r="J1667" s="1" t="s">
        <v>107</v>
      </c>
      <c r="K1667">
        <v>31</v>
      </c>
      <c r="L1667" s="1" t="s">
        <v>414</v>
      </c>
      <c r="M1667" s="1" t="s">
        <v>38</v>
      </c>
      <c r="N1667" t="s">
        <v>39</v>
      </c>
      <c r="O1667" t="s">
        <v>39</v>
      </c>
      <c r="P1667">
        <v>350</v>
      </c>
      <c r="Q1667">
        <v>0</v>
      </c>
      <c r="R1667">
        <v>1.1110415536374847</v>
      </c>
      <c r="S1667">
        <v>738.86454377311952</v>
      </c>
      <c r="T1667" s="1" t="s">
        <v>40</v>
      </c>
      <c r="U1667">
        <v>0</v>
      </c>
      <c r="V1667">
        <v>0</v>
      </c>
      <c r="W1667">
        <v>0.95035205358800745</v>
      </c>
      <c r="X1667">
        <v>702.18143649815033</v>
      </c>
      <c r="Y1667" t="b">
        <v>1</v>
      </c>
      <c r="Z1667" t="b">
        <v>0</v>
      </c>
      <c r="AA1667" s="1" t="s">
        <v>66</v>
      </c>
      <c r="AB1667" s="1" t="s">
        <v>66</v>
      </c>
      <c r="AC1667" s="1" t="s">
        <v>73</v>
      </c>
      <c r="AD1667" t="s">
        <v>66</v>
      </c>
    </row>
    <row r="1668" spans="1:30" x14ac:dyDescent="0.25">
      <c r="A1668">
        <v>28</v>
      </c>
      <c r="B1668" s="1" t="s">
        <v>94</v>
      </c>
      <c r="C1668" s="1" t="s">
        <v>347</v>
      </c>
      <c r="D1668" s="1" t="s">
        <v>101</v>
      </c>
      <c r="E1668" s="1" t="s">
        <v>32</v>
      </c>
      <c r="F1668" s="1" t="s">
        <v>32</v>
      </c>
      <c r="G1668" s="1" t="s">
        <v>412</v>
      </c>
      <c r="H1668" s="1" t="s">
        <v>413</v>
      </c>
      <c r="I1668" s="1" t="s">
        <v>106</v>
      </c>
      <c r="J1668" s="1" t="s">
        <v>107</v>
      </c>
      <c r="K1668">
        <v>31</v>
      </c>
      <c r="L1668" s="1" t="s">
        <v>414</v>
      </c>
      <c r="M1668" s="1" t="s">
        <v>38</v>
      </c>
      <c r="N1668" t="s">
        <v>39</v>
      </c>
      <c r="O1668" t="s">
        <v>39</v>
      </c>
      <c r="P1668">
        <v>1800</v>
      </c>
      <c r="Q1668">
        <v>0</v>
      </c>
      <c r="R1668">
        <v>0.86383398533007327</v>
      </c>
      <c r="S1668">
        <v>3354.9011735941317</v>
      </c>
      <c r="T1668" s="1" t="s">
        <v>40</v>
      </c>
      <c r="U1668">
        <v>0</v>
      </c>
      <c r="V1668">
        <v>0</v>
      </c>
      <c r="W1668">
        <v>0.94424826392373373</v>
      </c>
      <c r="X1668">
        <v>3167.8596088019558</v>
      </c>
      <c r="Y1668" t="b">
        <v>0</v>
      </c>
      <c r="Z1668" t="b">
        <v>0</v>
      </c>
      <c r="AA1668" s="1" t="s">
        <v>66</v>
      </c>
      <c r="AB1668" s="1" t="s">
        <v>66</v>
      </c>
      <c r="AC1668" s="1" t="s">
        <v>73</v>
      </c>
      <c r="AD1668" t="s">
        <v>66</v>
      </c>
    </row>
    <row r="1669" spans="1:30" x14ac:dyDescent="0.25">
      <c r="A1669">
        <v>29</v>
      </c>
      <c r="B1669" s="1" t="s">
        <v>348</v>
      </c>
      <c r="C1669" s="1" t="s">
        <v>355</v>
      </c>
      <c r="D1669" s="1" t="s">
        <v>101</v>
      </c>
      <c r="E1669" s="1" t="s">
        <v>32</v>
      </c>
      <c r="F1669" s="1" t="s">
        <v>32</v>
      </c>
      <c r="G1669" s="1" t="s">
        <v>412</v>
      </c>
      <c r="H1669" s="1" t="s">
        <v>413</v>
      </c>
      <c r="I1669" s="1" t="s">
        <v>106</v>
      </c>
      <c r="J1669" s="1" t="s">
        <v>107</v>
      </c>
      <c r="K1669">
        <v>31</v>
      </c>
      <c r="L1669" s="1" t="s">
        <v>414</v>
      </c>
      <c r="M1669" s="1" t="s">
        <v>38</v>
      </c>
      <c r="N1669" t="s">
        <v>39</v>
      </c>
      <c r="O1669" t="s">
        <v>39</v>
      </c>
      <c r="P1669">
        <v>2350</v>
      </c>
      <c r="Q1669">
        <v>0</v>
      </c>
      <c r="R1669">
        <v>0.93321994863893165</v>
      </c>
      <c r="S1669">
        <v>4543.0668793014893</v>
      </c>
      <c r="T1669" s="1" t="s">
        <v>40</v>
      </c>
      <c r="U1669">
        <v>0</v>
      </c>
      <c r="V1669">
        <v>0</v>
      </c>
      <c r="W1669">
        <v>0.94792744924916217</v>
      </c>
      <c r="X1669">
        <v>4306.4977986646118</v>
      </c>
      <c r="Y1669" t="b">
        <v>0</v>
      </c>
      <c r="Z1669" t="b">
        <v>0</v>
      </c>
      <c r="AA1669" s="1" t="s">
        <v>66</v>
      </c>
      <c r="AB1669" s="1" t="s">
        <v>66</v>
      </c>
      <c r="AC1669" s="1" t="s">
        <v>73</v>
      </c>
      <c r="AD1669" t="s">
        <v>66</v>
      </c>
    </row>
    <row r="1670" spans="1:30" x14ac:dyDescent="0.25">
      <c r="A1670">
        <v>30</v>
      </c>
      <c r="B1670" s="1" t="s">
        <v>356</v>
      </c>
      <c r="C1670" s="1" t="s">
        <v>360</v>
      </c>
      <c r="D1670" s="1" t="s">
        <v>101</v>
      </c>
      <c r="E1670" s="1" t="s">
        <v>32</v>
      </c>
      <c r="F1670" s="1" t="s">
        <v>32</v>
      </c>
      <c r="G1670" s="1" t="s">
        <v>412</v>
      </c>
      <c r="H1670" s="1" t="s">
        <v>413</v>
      </c>
      <c r="I1670" s="1" t="s">
        <v>106</v>
      </c>
      <c r="J1670" s="1" t="s">
        <v>107</v>
      </c>
      <c r="K1670">
        <v>31</v>
      </c>
      <c r="L1670" s="1" t="s">
        <v>414</v>
      </c>
      <c r="M1670" s="1" t="s">
        <v>38</v>
      </c>
      <c r="N1670" t="s">
        <v>39</v>
      </c>
      <c r="O1670" t="s">
        <v>39</v>
      </c>
      <c r="P1670">
        <v>1050</v>
      </c>
      <c r="Q1670">
        <v>0</v>
      </c>
      <c r="R1670">
        <v>1.1750812567049809</v>
      </c>
      <c r="S1670">
        <v>2283.8353195402301</v>
      </c>
      <c r="T1670" s="1" t="s">
        <v>40</v>
      </c>
      <c r="U1670">
        <v>0</v>
      </c>
      <c r="V1670">
        <v>0</v>
      </c>
      <c r="W1670">
        <v>0.95349625446150599</v>
      </c>
      <c r="X1670">
        <v>2177.6284229885059</v>
      </c>
      <c r="Y1670" t="b">
        <v>0</v>
      </c>
      <c r="Z1670" t="b">
        <v>0</v>
      </c>
      <c r="AA1670" s="1" t="s">
        <v>66</v>
      </c>
      <c r="AB1670" s="1" t="s">
        <v>66</v>
      </c>
      <c r="AC1670" s="1" t="s">
        <v>73</v>
      </c>
      <c r="AD1670" t="s">
        <v>66</v>
      </c>
    </row>
    <row r="1671" spans="1:30" x14ac:dyDescent="0.25">
      <c r="A1671">
        <v>33</v>
      </c>
      <c r="B1671" s="1" t="s">
        <v>116</v>
      </c>
      <c r="C1671" s="1" t="s">
        <v>373</v>
      </c>
      <c r="D1671" s="1" t="s">
        <v>101</v>
      </c>
      <c r="E1671" s="1" t="s">
        <v>32</v>
      </c>
      <c r="F1671" s="1" t="s">
        <v>32</v>
      </c>
      <c r="G1671" s="1" t="s">
        <v>412</v>
      </c>
      <c r="H1671" s="1" t="s">
        <v>413</v>
      </c>
      <c r="I1671" s="1" t="s">
        <v>106</v>
      </c>
      <c r="J1671" s="1" t="s">
        <v>107</v>
      </c>
      <c r="K1671">
        <v>31</v>
      </c>
      <c r="L1671" s="1" t="s">
        <v>414</v>
      </c>
      <c r="M1671" s="1" t="s">
        <v>38</v>
      </c>
      <c r="N1671" t="s">
        <v>39</v>
      </c>
      <c r="O1671" t="s">
        <v>39</v>
      </c>
      <c r="P1671">
        <v>1000</v>
      </c>
      <c r="Q1671">
        <v>0</v>
      </c>
      <c r="R1671">
        <v>0.85413813570754082</v>
      </c>
      <c r="S1671">
        <v>1854.1381357075409</v>
      </c>
      <c r="T1671" s="1" t="s">
        <v>40</v>
      </c>
      <c r="U1671">
        <v>0</v>
      </c>
      <c r="V1671">
        <v>0</v>
      </c>
      <c r="W1671">
        <v>0.94543361577378848</v>
      </c>
      <c r="X1671">
        <v>1752.9645217860516</v>
      </c>
      <c r="Y1671" t="b">
        <v>1</v>
      </c>
      <c r="Z1671" t="b">
        <v>0</v>
      </c>
      <c r="AA1671" s="1" t="s">
        <v>66</v>
      </c>
      <c r="AB1671" s="1" t="s">
        <v>66</v>
      </c>
      <c r="AC1671" s="1" t="s">
        <v>73</v>
      </c>
      <c r="AD1671" t="s">
        <v>66</v>
      </c>
    </row>
    <row r="1672" spans="1:30" x14ac:dyDescent="0.25">
      <c r="A1672">
        <v>37</v>
      </c>
      <c r="B1672" s="1" t="s">
        <v>384</v>
      </c>
      <c r="C1672" s="1" t="s">
        <v>388</v>
      </c>
      <c r="D1672" s="1" t="s">
        <v>101</v>
      </c>
      <c r="E1672" s="1" t="s">
        <v>32</v>
      </c>
      <c r="F1672" s="1" t="s">
        <v>32</v>
      </c>
      <c r="G1672" s="1" t="s">
        <v>412</v>
      </c>
      <c r="H1672" s="1" t="s">
        <v>413</v>
      </c>
      <c r="I1672" s="1" t="s">
        <v>106</v>
      </c>
      <c r="J1672" s="1" t="s">
        <v>107</v>
      </c>
      <c r="K1672">
        <v>31</v>
      </c>
      <c r="L1672" s="1" t="s">
        <v>414</v>
      </c>
      <c r="M1672" s="1" t="s">
        <v>38</v>
      </c>
      <c r="N1672" t="s">
        <v>39</v>
      </c>
      <c r="O1672" t="s">
        <v>39</v>
      </c>
      <c r="P1672">
        <v>2050</v>
      </c>
      <c r="Q1672">
        <v>0</v>
      </c>
      <c r="R1672">
        <v>0.69174982492276005</v>
      </c>
      <c r="S1672">
        <v>3468.0871410916579</v>
      </c>
      <c r="T1672" s="1" t="s">
        <v>40</v>
      </c>
      <c r="U1672">
        <v>0</v>
      </c>
      <c r="V1672">
        <v>1</v>
      </c>
      <c r="W1672">
        <v>0.94034172309710606</v>
      </c>
      <c r="X1672">
        <v>3261.1870381050462</v>
      </c>
      <c r="Y1672" t="b">
        <v>0</v>
      </c>
      <c r="Z1672" t="b">
        <v>0</v>
      </c>
      <c r="AA1672" s="1" t="s">
        <v>66</v>
      </c>
      <c r="AB1672" s="1" t="s">
        <v>66</v>
      </c>
      <c r="AC1672" s="1" t="s">
        <v>42</v>
      </c>
      <c r="AD1672" t="s">
        <v>66</v>
      </c>
    </row>
    <row r="1673" spans="1:30" x14ac:dyDescent="0.25">
      <c r="A1673">
        <v>26</v>
      </c>
      <c r="B1673" s="1" t="s">
        <v>99</v>
      </c>
      <c r="C1673" s="1" t="s">
        <v>100</v>
      </c>
      <c r="D1673" s="1" t="s">
        <v>101</v>
      </c>
      <c r="E1673" s="1" t="s">
        <v>32</v>
      </c>
      <c r="F1673" s="1" t="s">
        <v>32</v>
      </c>
      <c r="G1673" s="1" t="s">
        <v>412</v>
      </c>
      <c r="H1673" s="1" t="s">
        <v>413</v>
      </c>
      <c r="I1673" s="1" t="s">
        <v>106</v>
      </c>
      <c r="J1673" s="1" t="s">
        <v>107</v>
      </c>
      <c r="K1673">
        <v>227</v>
      </c>
      <c r="L1673" s="1" t="s">
        <v>656</v>
      </c>
      <c r="M1673" s="1" t="s">
        <v>38</v>
      </c>
      <c r="N1673" t="s">
        <v>39</v>
      </c>
      <c r="O1673" t="s">
        <v>39</v>
      </c>
      <c r="P1673">
        <v>4500</v>
      </c>
      <c r="Q1673">
        <v>0</v>
      </c>
      <c r="R1673">
        <v>1.0929896606695513</v>
      </c>
      <c r="S1673">
        <v>9418.4534730129799</v>
      </c>
      <c r="T1673" s="1" t="s">
        <v>40</v>
      </c>
      <c r="U1673">
        <v>0</v>
      </c>
      <c r="V1673">
        <v>0</v>
      </c>
      <c r="W1673">
        <v>0.95212352617715845</v>
      </c>
      <c r="X1673">
        <v>8967.5311318606236</v>
      </c>
      <c r="Y1673" t="b">
        <v>0</v>
      </c>
      <c r="Z1673" t="b">
        <v>0</v>
      </c>
      <c r="AA1673" s="1" t="s">
        <v>66</v>
      </c>
      <c r="AB1673" s="1" t="s">
        <v>66</v>
      </c>
      <c r="AC1673" s="1" t="s">
        <v>73</v>
      </c>
      <c r="AD1673" t="s">
        <v>66</v>
      </c>
    </row>
    <row r="1674" spans="1:30" x14ac:dyDescent="0.25">
      <c r="A1674">
        <v>6</v>
      </c>
      <c r="B1674" s="1" t="s">
        <v>112</v>
      </c>
      <c r="C1674" s="1" t="s">
        <v>238</v>
      </c>
      <c r="D1674" s="1" t="s">
        <v>105</v>
      </c>
      <c r="E1674" s="1" t="s">
        <v>32</v>
      </c>
      <c r="F1674" s="1" t="s">
        <v>32</v>
      </c>
      <c r="G1674" s="1" t="s">
        <v>412</v>
      </c>
      <c r="H1674" s="1" t="s">
        <v>413</v>
      </c>
      <c r="I1674" s="1" t="s">
        <v>106</v>
      </c>
      <c r="J1674" s="1" t="s">
        <v>107</v>
      </c>
      <c r="K1674">
        <v>23</v>
      </c>
      <c r="L1674" s="1" t="s">
        <v>657</v>
      </c>
      <c r="M1674" s="1" t="s">
        <v>38</v>
      </c>
      <c r="N1674" t="s">
        <v>39</v>
      </c>
      <c r="O1674" t="s">
        <v>39</v>
      </c>
      <c r="P1674">
        <v>850</v>
      </c>
      <c r="Q1674">
        <v>0</v>
      </c>
      <c r="R1674">
        <v>0.61775714968914397</v>
      </c>
      <c r="S1674">
        <v>1375.0935772357723</v>
      </c>
      <c r="T1674" s="1" t="s">
        <v>40</v>
      </c>
      <c r="U1674">
        <v>0</v>
      </c>
      <c r="V1674">
        <v>1</v>
      </c>
      <c r="W1674">
        <v>0.93791996772311315</v>
      </c>
      <c r="X1674">
        <v>1289.7277235772358</v>
      </c>
      <c r="Y1674" t="b">
        <v>1</v>
      </c>
      <c r="Z1674" t="b">
        <v>0</v>
      </c>
      <c r="AA1674" s="1" t="s">
        <v>66</v>
      </c>
      <c r="AB1674" s="1" t="s">
        <v>66</v>
      </c>
      <c r="AC1674" s="1" t="s">
        <v>42</v>
      </c>
      <c r="AD1674" t="s">
        <v>66</v>
      </c>
    </row>
    <row r="1675" spans="1:30" x14ac:dyDescent="0.25">
      <c r="A1675">
        <v>22</v>
      </c>
      <c r="B1675" s="1" t="s">
        <v>136</v>
      </c>
      <c r="C1675" s="1" t="s">
        <v>137</v>
      </c>
      <c r="D1675" s="1" t="s">
        <v>105</v>
      </c>
      <c r="E1675" s="1" t="s">
        <v>32</v>
      </c>
      <c r="F1675" s="1" t="s">
        <v>32</v>
      </c>
      <c r="G1675" s="1" t="s">
        <v>412</v>
      </c>
      <c r="H1675" s="1" t="s">
        <v>413</v>
      </c>
      <c r="I1675" s="1" t="s">
        <v>106</v>
      </c>
      <c r="J1675" s="1" t="s">
        <v>107</v>
      </c>
      <c r="K1675">
        <v>159</v>
      </c>
      <c r="L1675" s="1" t="s">
        <v>658</v>
      </c>
      <c r="M1675" s="1" t="s">
        <v>38</v>
      </c>
      <c r="N1675" t="s">
        <v>39</v>
      </c>
      <c r="O1675" t="s">
        <v>39</v>
      </c>
      <c r="P1675">
        <v>3000</v>
      </c>
      <c r="Q1675">
        <v>0</v>
      </c>
      <c r="R1675">
        <v>0.85124977011494252</v>
      </c>
      <c r="S1675">
        <v>5553.7493103448278</v>
      </c>
      <c r="T1675" s="1" t="s">
        <v>40</v>
      </c>
      <c r="U1675">
        <v>0</v>
      </c>
      <c r="V1675">
        <v>0</v>
      </c>
      <c r="W1675">
        <v>0.94598243758658718</v>
      </c>
      <c r="X1675">
        <v>5253.7493103448278</v>
      </c>
      <c r="Y1675" t="b">
        <v>0</v>
      </c>
      <c r="Z1675" t="b">
        <v>0</v>
      </c>
      <c r="AA1675" s="1" t="s">
        <v>66</v>
      </c>
      <c r="AB1675" s="1" t="s">
        <v>66</v>
      </c>
      <c r="AC1675" s="1" t="s">
        <v>73</v>
      </c>
      <c r="AD1675" t="s">
        <v>66</v>
      </c>
    </row>
    <row r="1676" spans="1:30" x14ac:dyDescent="0.25">
      <c r="A1676">
        <v>23</v>
      </c>
      <c r="B1676" s="1" t="s">
        <v>178</v>
      </c>
      <c r="C1676" s="1" t="s">
        <v>330</v>
      </c>
      <c r="D1676" s="1" t="s">
        <v>105</v>
      </c>
      <c r="E1676" s="1" t="s">
        <v>32</v>
      </c>
      <c r="F1676" s="1" t="s">
        <v>32</v>
      </c>
      <c r="G1676" s="1" t="s">
        <v>412</v>
      </c>
      <c r="H1676" s="1" t="s">
        <v>413</v>
      </c>
      <c r="I1676" s="1" t="s">
        <v>106</v>
      </c>
      <c r="J1676" s="1" t="s">
        <v>107</v>
      </c>
      <c r="K1676">
        <v>130</v>
      </c>
      <c r="L1676" s="1" t="s">
        <v>659</v>
      </c>
      <c r="M1676" s="1" t="s">
        <v>38</v>
      </c>
      <c r="N1676" t="s">
        <v>39</v>
      </c>
      <c r="O1676" t="s">
        <v>39</v>
      </c>
      <c r="P1676">
        <v>2500</v>
      </c>
      <c r="Q1676">
        <v>0</v>
      </c>
      <c r="R1676">
        <v>0.85517256346179138</v>
      </c>
      <c r="S1676">
        <v>4637.9314086544791</v>
      </c>
      <c r="T1676" s="1" t="s">
        <v>40</v>
      </c>
      <c r="U1676">
        <v>0</v>
      </c>
      <c r="V1676">
        <v>0</v>
      </c>
      <c r="W1676">
        <v>0.94540895322943974</v>
      </c>
      <c r="X1676">
        <v>4384.7418782059722</v>
      </c>
      <c r="Y1676" t="b">
        <v>0</v>
      </c>
      <c r="Z1676" t="b">
        <v>0</v>
      </c>
      <c r="AA1676" s="1" t="s">
        <v>66</v>
      </c>
      <c r="AB1676" s="1" t="s">
        <v>66</v>
      </c>
      <c r="AC1676" s="1" t="s">
        <v>73</v>
      </c>
      <c r="AD1676" t="s">
        <v>66</v>
      </c>
    </row>
    <row r="1677" spans="1:30" x14ac:dyDescent="0.25">
      <c r="A1677">
        <v>39</v>
      </c>
      <c r="B1677" s="1" t="s">
        <v>151</v>
      </c>
      <c r="C1677" s="1" t="s">
        <v>395</v>
      </c>
      <c r="D1677" s="1" t="s">
        <v>105</v>
      </c>
      <c r="E1677" s="1" t="s">
        <v>32</v>
      </c>
      <c r="F1677" s="1" t="s">
        <v>32</v>
      </c>
      <c r="G1677" s="1" t="s">
        <v>412</v>
      </c>
      <c r="H1677" s="1" t="s">
        <v>413</v>
      </c>
      <c r="I1677" s="1" t="s">
        <v>106</v>
      </c>
      <c r="J1677" s="1" t="s">
        <v>107</v>
      </c>
      <c r="K1677">
        <v>130</v>
      </c>
      <c r="L1677" s="1" t="s">
        <v>659</v>
      </c>
      <c r="M1677" s="1" t="s">
        <v>38</v>
      </c>
      <c r="N1677" t="s">
        <v>39</v>
      </c>
      <c r="O1677" t="s">
        <v>39</v>
      </c>
      <c r="P1677">
        <v>1500</v>
      </c>
      <c r="Q1677">
        <v>0</v>
      </c>
      <c r="R1677">
        <v>0.67533051677884692</v>
      </c>
      <c r="S1677">
        <v>2512.9957751682705</v>
      </c>
      <c r="T1677" s="1" t="s">
        <v>40</v>
      </c>
      <c r="U1677">
        <v>0</v>
      </c>
      <c r="V1677">
        <v>0</v>
      </c>
      <c r="W1677">
        <v>0.93959210286601913</v>
      </c>
      <c r="X1677">
        <v>2361.1909848837772</v>
      </c>
      <c r="Y1677" t="b">
        <v>1</v>
      </c>
      <c r="Z1677" t="b">
        <v>0</v>
      </c>
      <c r="AA1677" s="1" t="s">
        <v>66</v>
      </c>
      <c r="AB1677" s="1" t="s">
        <v>66</v>
      </c>
      <c r="AC1677" s="1" t="s">
        <v>73</v>
      </c>
      <c r="AD1677" t="s">
        <v>66</v>
      </c>
    </row>
    <row r="1678" spans="1:30" x14ac:dyDescent="0.25">
      <c r="A1678">
        <v>2</v>
      </c>
      <c r="B1678" s="1" t="s">
        <v>86</v>
      </c>
      <c r="C1678" s="1" t="s">
        <v>87</v>
      </c>
      <c r="D1678" s="1" t="s">
        <v>88</v>
      </c>
      <c r="E1678" s="1" t="s">
        <v>32</v>
      </c>
      <c r="F1678" s="1" t="s">
        <v>32</v>
      </c>
      <c r="G1678" s="1" t="s">
        <v>412</v>
      </c>
      <c r="H1678" s="1" t="s">
        <v>413</v>
      </c>
      <c r="I1678" s="1" t="s">
        <v>106</v>
      </c>
      <c r="J1678" s="1" t="s">
        <v>107</v>
      </c>
      <c r="K1678">
        <v>274</v>
      </c>
      <c r="L1678" s="1" t="s">
        <v>660</v>
      </c>
      <c r="M1678" s="1" t="s">
        <v>38</v>
      </c>
      <c r="N1678" t="s">
        <v>39</v>
      </c>
      <c r="O1678" t="s">
        <v>39</v>
      </c>
      <c r="P1678">
        <v>3500</v>
      </c>
      <c r="Q1678">
        <v>0</v>
      </c>
      <c r="R1678">
        <v>0.61115857163181109</v>
      </c>
      <c r="S1678">
        <v>5639.0550007113388</v>
      </c>
      <c r="T1678" s="1" t="s">
        <v>40</v>
      </c>
      <c r="U1678">
        <v>0</v>
      </c>
      <c r="V1678">
        <v>1</v>
      </c>
      <c r="W1678">
        <v>0.9373059220931953</v>
      </c>
      <c r="X1678">
        <v>5285.5196471759855</v>
      </c>
      <c r="Y1678" t="b">
        <v>0</v>
      </c>
      <c r="Z1678" t="b">
        <v>0</v>
      </c>
      <c r="AA1678" s="1" t="s">
        <v>66</v>
      </c>
      <c r="AB1678" s="1" t="s">
        <v>66</v>
      </c>
      <c r="AC1678" s="1" t="s">
        <v>42</v>
      </c>
      <c r="AD1678" t="s">
        <v>66</v>
      </c>
    </row>
    <row r="1679" spans="1:30" x14ac:dyDescent="0.25">
      <c r="A1679">
        <v>27</v>
      </c>
      <c r="B1679" s="1" t="s">
        <v>341</v>
      </c>
      <c r="C1679" s="1" t="s">
        <v>343</v>
      </c>
      <c r="D1679" s="1" t="s">
        <v>105</v>
      </c>
      <c r="E1679" s="1" t="s">
        <v>32</v>
      </c>
      <c r="F1679" s="1" t="s">
        <v>32</v>
      </c>
      <c r="G1679" s="1" t="s">
        <v>412</v>
      </c>
      <c r="H1679" s="1" t="s">
        <v>413</v>
      </c>
      <c r="I1679" s="1" t="s">
        <v>106</v>
      </c>
      <c r="J1679" s="1" t="s">
        <v>107</v>
      </c>
      <c r="K1679">
        <v>202</v>
      </c>
      <c r="L1679" s="1" t="s">
        <v>661</v>
      </c>
      <c r="M1679" s="1" t="s">
        <v>38</v>
      </c>
      <c r="N1679" t="s">
        <v>39</v>
      </c>
      <c r="O1679" t="s">
        <v>39</v>
      </c>
      <c r="P1679">
        <v>750</v>
      </c>
      <c r="Q1679">
        <v>0</v>
      </c>
      <c r="R1679">
        <v>1.1110415536374847</v>
      </c>
      <c r="S1679">
        <v>1583.2811652281134</v>
      </c>
      <c r="T1679" s="1" t="s">
        <v>40</v>
      </c>
      <c r="U1679">
        <v>0</v>
      </c>
      <c r="V1679">
        <v>0</v>
      </c>
      <c r="W1679">
        <v>0.95035205358800745</v>
      </c>
      <c r="X1679">
        <v>1504.674506781751</v>
      </c>
      <c r="Y1679" t="b">
        <v>1</v>
      </c>
      <c r="Z1679" t="b">
        <v>0</v>
      </c>
      <c r="AA1679" s="1" t="s">
        <v>66</v>
      </c>
      <c r="AB1679" s="1" t="s">
        <v>66</v>
      </c>
      <c r="AC1679" s="1" t="s">
        <v>73</v>
      </c>
      <c r="AD1679" t="s">
        <v>66</v>
      </c>
    </row>
    <row r="1680" spans="1:30" x14ac:dyDescent="0.25">
      <c r="A1680">
        <v>7</v>
      </c>
      <c r="B1680" s="1" t="s">
        <v>29</v>
      </c>
      <c r="C1680" s="1" t="s">
        <v>30</v>
      </c>
      <c r="D1680" s="1" t="s">
        <v>31</v>
      </c>
      <c r="E1680" s="1" t="s">
        <v>32</v>
      </c>
      <c r="F1680" s="1" t="s">
        <v>32</v>
      </c>
      <c r="G1680" s="1" t="s">
        <v>412</v>
      </c>
      <c r="H1680" s="1" t="s">
        <v>413</v>
      </c>
      <c r="I1680" s="1" t="s">
        <v>106</v>
      </c>
      <c r="J1680" s="1" t="s">
        <v>107</v>
      </c>
      <c r="K1680">
        <v>372</v>
      </c>
      <c r="L1680" s="1" t="s">
        <v>662</v>
      </c>
      <c r="M1680" s="1" t="s">
        <v>38</v>
      </c>
      <c r="N1680" t="s">
        <v>39</v>
      </c>
      <c r="O1680" t="s">
        <v>39</v>
      </c>
      <c r="P1680">
        <v>2500</v>
      </c>
      <c r="Q1680">
        <v>0</v>
      </c>
      <c r="R1680">
        <v>0.61163824655979571</v>
      </c>
      <c r="S1680">
        <v>4029.0956163994897</v>
      </c>
      <c r="T1680" s="1" t="s">
        <v>40</v>
      </c>
      <c r="U1680">
        <v>1</v>
      </c>
      <c r="V1680">
        <v>1</v>
      </c>
      <c r="W1680">
        <v>0.93750240967821841</v>
      </c>
      <c r="X1680">
        <v>3777.2868491984682</v>
      </c>
      <c r="Y1680" t="b">
        <v>0</v>
      </c>
      <c r="Z1680" t="b">
        <v>0</v>
      </c>
      <c r="AA1680" s="1" t="s">
        <v>41</v>
      </c>
      <c r="AB1680" s="1" t="s">
        <v>31</v>
      </c>
      <c r="AC1680" s="1" t="s">
        <v>42</v>
      </c>
      <c r="AD1680" t="s">
        <v>850</v>
      </c>
    </row>
    <row r="1681" spans="1:30" x14ac:dyDescent="0.25">
      <c r="A1681">
        <v>11</v>
      </c>
      <c r="B1681" s="1" t="s">
        <v>58</v>
      </c>
      <c r="C1681" s="1" t="s">
        <v>254</v>
      </c>
      <c r="D1681" s="1" t="s">
        <v>255</v>
      </c>
      <c r="E1681" s="1" t="s">
        <v>32</v>
      </c>
      <c r="F1681" s="1" t="s">
        <v>32</v>
      </c>
      <c r="G1681" s="1" t="s">
        <v>412</v>
      </c>
      <c r="H1681" s="1" t="s">
        <v>413</v>
      </c>
      <c r="I1681" s="1" t="s">
        <v>106</v>
      </c>
      <c r="J1681" s="1" t="s">
        <v>107</v>
      </c>
      <c r="K1681">
        <v>110</v>
      </c>
      <c r="L1681" s="1" t="s">
        <v>663</v>
      </c>
      <c r="M1681" s="1" t="s">
        <v>38</v>
      </c>
      <c r="N1681" t="s">
        <v>39</v>
      </c>
      <c r="O1681" t="s">
        <v>39</v>
      </c>
      <c r="P1681">
        <v>38500</v>
      </c>
      <c r="Q1681">
        <v>0</v>
      </c>
      <c r="R1681">
        <v>0.61371626072635876</v>
      </c>
      <c r="S1681">
        <v>62128.07603796482</v>
      </c>
      <c r="T1681" s="1" t="s">
        <v>40</v>
      </c>
      <c r="U1681">
        <v>1</v>
      </c>
      <c r="V1681">
        <v>1</v>
      </c>
      <c r="W1681">
        <v>0.93688714903917125</v>
      </c>
      <c r="X1681">
        <v>58206.996034497708</v>
      </c>
      <c r="Y1681" t="b">
        <v>0</v>
      </c>
      <c r="Z1681" t="b">
        <v>0</v>
      </c>
      <c r="AA1681" s="1" t="s">
        <v>54</v>
      </c>
      <c r="AB1681" s="1" t="s">
        <v>173</v>
      </c>
      <c r="AC1681" s="1" t="s">
        <v>42</v>
      </c>
      <c r="AD1681" t="s">
        <v>850</v>
      </c>
    </row>
    <row r="1682" spans="1:30" x14ac:dyDescent="0.25">
      <c r="A1682">
        <v>4</v>
      </c>
      <c r="B1682" s="1" t="s">
        <v>131</v>
      </c>
      <c r="C1682" s="1" t="s">
        <v>132</v>
      </c>
      <c r="D1682" s="1" t="s">
        <v>133</v>
      </c>
      <c r="E1682" s="1" t="s">
        <v>32</v>
      </c>
      <c r="F1682" s="1" t="s">
        <v>32</v>
      </c>
      <c r="G1682" s="1" t="s">
        <v>412</v>
      </c>
      <c r="H1682" s="1" t="s">
        <v>413</v>
      </c>
      <c r="I1682" s="1" t="s">
        <v>106</v>
      </c>
      <c r="J1682" s="1" t="s">
        <v>107</v>
      </c>
      <c r="K1682">
        <v>65</v>
      </c>
      <c r="L1682" s="1" t="s">
        <v>664</v>
      </c>
      <c r="M1682" s="1" t="s">
        <v>38</v>
      </c>
      <c r="N1682" t="s">
        <v>39</v>
      </c>
      <c r="O1682" t="s">
        <v>39</v>
      </c>
      <c r="P1682">
        <v>600</v>
      </c>
      <c r="Q1682">
        <v>0</v>
      </c>
      <c r="R1682">
        <v>0.61530311890838207</v>
      </c>
      <c r="S1682">
        <v>969.18187134502932</v>
      </c>
      <c r="T1682" s="1" t="s">
        <v>40</v>
      </c>
      <c r="U1682">
        <v>0</v>
      </c>
      <c r="V1682">
        <v>1</v>
      </c>
      <c r="W1682">
        <v>0.93664397716528258</v>
      </c>
      <c r="X1682">
        <v>907.77836257309946</v>
      </c>
      <c r="Y1682" t="b">
        <v>0</v>
      </c>
      <c r="Z1682" t="b">
        <v>0</v>
      </c>
      <c r="AA1682" s="1" t="s">
        <v>66</v>
      </c>
      <c r="AB1682" s="1" t="s">
        <v>66</v>
      </c>
      <c r="AC1682" s="1" t="s">
        <v>42</v>
      </c>
      <c r="AD1682" t="s">
        <v>66</v>
      </c>
    </row>
    <row r="1683" spans="1:30" x14ac:dyDescent="0.25">
      <c r="A1683">
        <v>11</v>
      </c>
      <c r="B1683" s="1" t="s">
        <v>58</v>
      </c>
      <c r="C1683" s="1" t="s">
        <v>248</v>
      </c>
      <c r="D1683" s="1" t="s">
        <v>249</v>
      </c>
      <c r="E1683" s="1" t="s">
        <v>32</v>
      </c>
      <c r="F1683" s="1" t="s">
        <v>32</v>
      </c>
      <c r="G1683" s="1" t="s">
        <v>412</v>
      </c>
      <c r="H1683" s="1" t="s">
        <v>413</v>
      </c>
      <c r="I1683" s="1" t="s">
        <v>106</v>
      </c>
      <c r="J1683" s="1" t="s">
        <v>107</v>
      </c>
      <c r="K1683">
        <v>65</v>
      </c>
      <c r="L1683" s="1" t="s">
        <v>664</v>
      </c>
      <c r="M1683" s="1" t="s">
        <v>38</v>
      </c>
      <c r="N1683" t="s">
        <v>39</v>
      </c>
      <c r="O1683" t="s">
        <v>39</v>
      </c>
      <c r="P1683">
        <v>5000</v>
      </c>
      <c r="Q1683">
        <v>0</v>
      </c>
      <c r="R1683">
        <v>0.62453670360110802</v>
      </c>
      <c r="S1683">
        <v>8122.6835180055405</v>
      </c>
      <c r="T1683" s="1" t="s">
        <v>40</v>
      </c>
      <c r="U1683">
        <v>1</v>
      </c>
      <c r="V1683">
        <v>1</v>
      </c>
      <c r="W1683">
        <v>0.93605677476339944</v>
      </c>
      <c r="X1683">
        <v>7603.2929362880895</v>
      </c>
      <c r="Y1683" t="b">
        <v>0</v>
      </c>
      <c r="Z1683" t="b">
        <v>0</v>
      </c>
      <c r="AA1683" s="1" t="s">
        <v>54</v>
      </c>
      <c r="AB1683" s="1" t="s">
        <v>55</v>
      </c>
      <c r="AC1683" s="1" t="s">
        <v>42</v>
      </c>
      <c r="AD1683" t="s">
        <v>850</v>
      </c>
    </row>
    <row r="1684" spans="1:30" x14ac:dyDescent="0.25">
      <c r="A1684">
        <v>1</v>
      </c>
      <c r="B1684" s="1" t="s">
        <v>184</v>
      </c>
      <c r="C1684" s="1" t="s">
        <v>595</v>
      </c>
      <c r="D1684" s="1" t="s">
        <v>596</v>
      </c>
      <c r="E1684" s="1" t="s">
        <v>616</v>
      </c>
      <c r="F1684" s="1" t="s">
        <v>617</v>
      </c>
      <c r="G1684" s="1" t="s">
        <v>201</v>
      </c>
      <c r="H1684" s="1" t="s">
        <v>202</v>
      </c>
      <c r="I1684" s="1" t="s">
        <v>35</v>
      </c>
      <c r="J1684" s="1" t="s">
        <v>36</v>
      </c>
      <c r="K1684">
        <v>44</v>
      </c>
      <c r="L1684" s="1" t="s">
        <v>517</v>
      </c>
      <c r="M1684" s="1" t="s">
        <v>38</v>
      </c>
      <c r="N1684" t="s">
        <v>39</v>
      </c>
      <c r="O1684" t="s">
        <v>39</v>
      </c>
      <c r="P1684">
        <v>10000</v>
      </c>
      <c r="Q1684">
        <v>16802.157142857144</v>
      </c>
      <c r="R1684">
        <v>0.68021571428571437</v>
      </c>
      <c r="S1684">
        <v>16802.157142857144</v>
      </c>
      <c r="T1684" s="1" t="s">
        <v>40</v>
      </c>
      <c r="U1684">
        <v>1</v>
      </c>
      <c r="V1684">
        <v>1</v>
      </c>
      <c r="W1684">
        <v>0.9362326776068719</v>
      </c>
      <c r="X1684">
        <v>15730.728571428572</v>
      </c>
      <c r="Y1684" t="b">
        <v>0</v>
      </c>
      <c r="Z1684" t="b">
        <v>0</v>
      </c>
      <c r="AA1684" s="1" t="s">
        <v>54</v>
      </c>
      <c r="AB1684" s="1" t="s">
        <v>599</v>
      </c>
      <c r="AC1684" s="1" t="s">
        <v>42</v>
      </c>
      <c r="AD1684" t="s">
        <v>850</v>
      </c>
    </row>
    <row r="1685" spans="1:30" x14ac:dyDescent="0.25">
      <c r="A1685">
        <v>6</v>
      </c>
      <c r="B1685" s="1" t="s">
        <v>112</v>
      </c>
      <c r="C1685" s="1" t="s">
        <v>238</v>
      </c>
      <c r="D1685" s="1" t="s">
        <v>105</v>
      </c>
      <c r="E1685" s="1" t="s">
        <v>32</v>
      </c>
      <c r="F1685" s="1" t="s">
        <v>32</v>
      </c>
      <c r="G1685" s="1" t="s">
        <v>412</v>
      </c>
      <c r="H1685" s="1" t="s">
        <v>413</v>
      </c>
      <c r="I1685" s="1" t="s">
        <v>106</v>
      </c>
      <c r="J1685" s="1" t="s">
        <v>107</v>
      </c>
      <c r="K1685">
        <v>46</v>
      </c>
      <c r="L1685" s="1" t="s">
        <v>567</v>
      </c>
      <c r="M1685" s="1" t="s">
        <v>38</v>
      </c>
      <c r="N1685" t="s">
        <v>39</v>
      </c>
      <c r="O1685" t="s">
        <v>39</v>
      </c>
      <c r="P1685">
        <v>1500</v>
      </c>
      <c r="Q1685">
        <v>0</v>
      </c>
      <c r="R1685">
        <v>0.61775714968914397</v>
      </c>
      <c r="S1685">
        <v>2426.6357245337158</v>
      </c>
      <c r="T1685" s="1" t="s">
        <v>40</v>
      </c>
      <c r="U1685">
        <v>0</v>
      </c>
      <c r="V1685">
        <v>1</v>
      </c>
      <c r="W1685">
        <v>0.93791996772311315</v>
      </c>
      <c r="X1685">
        <v>2275.9901004304161</v>
      </c>
      <c r="Y1685" t="b">
        <v>1</v>
      </c>
      <c r="Z1685" t="b">
        <v>0</v>
      </c>
      <c r="AA1685" s="1" t="s">
        <v>66</v>
      </c>
      <c r="AB1685" s="1" t="s">
        <v>66</v>
      </c>
      <c r="AC1685" s="1" t="s">
        <v>42</v>
      </c>
      <c r="AD1685" t="s">
        <v>66</v>
      </c>
    </row>
    <row r="1686" spans="1:30" x14ac:dyDescent="0.25">
      <c r="A1686">
        <v>7</v>
      </c>
      <c r="B1686" s="1" t="s">
        <v>29</v>
      </c>
      <c r="C1686" s="1" t="s">
        <v>30</v>
      </c>
      <c r="D1686" s="1" t="s">
        <v>31</v>
      </c>
      <c r="E1686" s="1" t="s">
        <v>32</v>
      </c>
      <c r="F1686" s="1" t="s">
        <v>32</v>
      </c>
      <c r="G1686" s="1" t="s">
        <v>412</v>
      </c>
      <c r="H1686" s="1" t="s">
        <v>413</v>
      </c>
      <c r="I1686" s="1" t="s">
        <v>106</v>
      </c>
      <c r="J1686" s="1" t="s">
        <v>107</v>
      </c>
      <c r="K1686">
        <v>379</v>
      </c>
      <c r="L1686" s="1" t="s">
        <v>568</v>
      </c>
      <c r="M1686" s="1" t="s">
        <v>38</v>
      </c>
      <c r="N1686" t="s">
        <v>39</v>
      </c>
      <c r="O1686" t="s">
        <v>39</v>
      </c>
      <c r="P1686">
        <v>1500</v>
      </c>
      <c r="Q1686">
        <v>0</v>
      </c>
      <c r="R1686">
        <v>0.61163824655979571</v>
      </c>
      <c r="S1686">
        <v>2417.4573698396939</v>
      </c>
      <c r="T1686" s="1" t="s">
        <v>40</v>
      </c>
      <c r="U1686">
        <v>1</v>
      </c>
      <c r="V1686">
        <v>1</v>
      </c>
      <c r="W1686">
        <v>0.93750240967821841</v>
      </c>
      <c r="X1686">
        <v>2266.3721095190813</v>
      </c>
      <c r="Y1686" t="b">
        <v>0</v>
      </c>
      <c r="Z1686" t="b">
        <v>0</v>
      </c>
      <c r="AA1686" s="1" t="s">
        <v>41</v>
      </c>
      <c r="AB1686" s="1" t="s">
        <v>31</v>
      </c>
      <c r="AC1686" s="1" t="s">
        <v>42</v>
      </c>
      <c r="AD1686" t="s">
        <v>850</v>
      </c>
    </row>
    <row r="1687" spans="1:30" x14ac:dyDescent="0.25">
      <c r="A1687">
        <v>1</v>
      </c>
      <c r="B1687" s="1" t="s">
        <v>184</v>
      </c>
      <c r="C1687" s="1" t="s">
        <v>595</v>
      </c>
      <c r="D1687" s="1" t="s">
        <v>596</v>
      </c>
      <c r="E1687" s="1" t="s">
        <v>616</v>
      </c>
      <c r="F1687" s="1" t="s">
        <v>617</v>
      </c>
      <c r="G1687" s="1" t="s">
        <v>204</v>
      </c>
      <c r="H1687" s="1" t="s">
        <v>205</v>
      </c>
      <c r="I1687" s="1" t="s">
        <v>191</v>
      </c>
      <c r="J1687" s="1" t="s">
        <v>192</v>
      </c>
      <c r="K1687">
        <v>99</v>
      </c>
      <c r="L1687" s="1" t="s">
        <v>205</v>
      </c>
      <c r="M1687" s="1" t="s">
        <v>38</v>
      </c>
      <c r="N1687" t="s">
        <v>39</v>
      </c>
      <c r="O1687" t="s">
        <v>39</v>
      </c>
      <c r="P1687">
        <v>2000</v>
      </c>
      <c r="Q1687">
        <v>3360.4314285714286</v>
      </c>
      <c r="R1687">
        <v>0.68021571428571437</v>
      </c>
      <c r="S1687">
        <v>0</v>
      </c>
      <c r="T1687" s="1" t="s">
        <v>194</v>
      </c>
      <c r="U1687">
        <v>1</v>
      </c>
      <c r="V1687">
        <v>1</v>
      </c>
      <c r="W1687">
        <v>0.9362326776068719</v>
      </c>
      <c r="X1687">
        <v>0</v>
      </c>
      <c r="Y1687" t="b">
        <v>0</v>
      </c>
      <c r="Z1687" t="b">
        <v>0</v>
      </c>
      <c r="AA1687" s="1" t="s">
        <v>54</v>
      </c>
      <c r="AB1687" s="1" t="s">
        <v>599</v>
      </c>
      <c r="AC1687" s="1" t="s">
        <v>42</v>
      </c>
      <c r="AD1687" t="s">
        <v>850</v>
      </c>
    </row>
    <row r="1688" spans="1:30" x14ac:dyDescent="0.25">
      <c r="A1688">
        <v>1</v>
      </c>
      <c r="B1688" s="1" t="s">
        <v>184</v>
      </c>
      <c r="C1688" s="1" t="s">
        <v>595</v>
      </c>
      <c r="D1688" s="1" t="s">
        <v>596</v>
      </c>
      <c r="E1688" s="1" t="s">
        <v>616</v>
      </c>
      <c r="F1688" s="1" t="s">
        <v>617</v>
      </c>
      <c r="G1688" s="1" t="s">
        <v>204</v>
      </c>
      <c r="H1688" s="1" t="s">
        <v>205</v>
      </c>
      <c r="I1688" s="1" t="s">
        <v>204</v>
      </c>
      <c r="J1688" s="1" t="s">
        <v>205</v>
      </c>
      <c r="K1688">
        <v>389</v>
      </c>
      <c r="L1688" s="1" t="s">
        <v>206</v>
      </c>
      <c r="M1688" s="1" t="s">
        <v>38</v>
      </c>
      <c r="N1688" t="s">
        <v>39</v>
      </c>
      <c r="O1688" t="s">
        <v>39</v>
      </c>
      <c r="P1688">
        <v>1123.02</v>
      </c>
      <c r="Q1688">
        <v>1886.9158514571429</v>
      </c>
      <c r="R1688">
        <v>0.68021571428571437</v>
      </c>
      <c r="S1688">
        <v>0</v>
      </c>
      <c r="T1688" s="1" t="s">
        <v>194</v>
      </c>
      <c r="U1688">
        <v>1</v>
      </c>
      <c r="V1688">
        <v>1</v>
      </c>
      <c r="W1688">
        <v>0.9362326776068719</v>
      </c>
      <c r="X1688">
        <v>0</v>
      </c>
      <c r="Y1688" t="b">
        <v>0</v>
      </c>
      <c r="Z1688" t="b">
        <v>0</v>
      </c>
      <c r="AA1688" s="1" t="s">
        <v>54</v>
      </c>
      <c r="AB1688" s="1" t="s">
        <v>599</v>
      </c>
      <c r="AC1688" s="1" t="s">
        <v>42</v>
      </c>
      <c r="AD1688" t="s">
        <v>850</v>
      </c>
    </row>
    <row r="1689" spans="1:30" x14ac:dyDescent="0.25">
      <c r="A1689">
        <v>1</v>
      </c>
      <c r="B1689" s="1" t="s">
        <v>184</v>
      </c>
      <c r="C1689" s="1" t="s">
        <v>595</v>
      </c>
      <c r="D1689" s="1" t="s">
        <v>596</v>
      </c>
      <c r="E1689" s="1" t="s">
        <v>616</v>
      </c>
      <c r="F1689" s="1" t="s">
        <v>617</v>
      </c>
      <c r="G1689" s="1" t="s">
        <v>207</v>
      </c>
      <c r="H1689" s="1" t="s">
        <v>208</v>
      </c>
      <c r="I1689" s="1" t="s">
        <v>191</v>
      </c>
      <c r="J1689" s="1" t="s">
        <v>192</v>
      </c>
      <c r="K1689">
        <v>98</v>
      </c>
      <c r="L1689" s="1" t="s">
        <v>209</v>
      </c>
      <c r="M1689" s="1" t="s">
        <v>38</v>
      </c>
      <c r="N1689" t="s">
        <v>39</v>
      </c>
      <c r="O1689" t="s">
        <v>39</v>
      </c>
      <c r="P1689">
        <v>2500</v>
      </c>
      <c r="Q1689">
        <v>4200.5392857142861</v>
      </c>
      <c r="R1689">
        <v>0.68021571428571437</v>
      </c>
      <c r="S1689">
        <v>0</v>
      </c>
      <c r="T1689" s="1" t="s">
        <v>194</v>
      </c>
      <c r="U1689">
        <v>1</v>
      </c>
      <c r="V1689">
        <v>1</v>
      </c>
      <c r="W1689">
        <v>0.9362326776068719</v>
      </c>
      <c r="X1689">
        <v>0</v>
      </c>
      <c r="Y1689" t="b">
        <v>0</v>
      </c>
      <c r="Z1689" t="b">
        <v>0</v>
      </c>
      <c r="AA1689" s="1" t="s">
        <v>54</v>
      </c>
      <c r="AB1689" s="1" t="s">
        <v>599</v>
      </c>
      <c r="AC1689" s="1" t="s">
        <v>42</v>
      </c>
      <c r="AD1689" t="s">
        <v>850</v>
      </c>
    </row>
    <row r="1690" spans="1:30" x14ac:dyDescent="0.25">
      <c r="A1690">
        <v>2</v>
      </c>
      <c r="B1690" s="1" t="s">
        <v>86</v>
      </c>
      <c r="C1690" s="1" t="s">
        <v>226</v>
      </c>
      <c r="D1690" s="1" t="s">
        <v>105</v>
      </c>
      <c r="E1690" s="1" t="s">
        <v>32</v>
      </c>
      <c r="F1690" s="1" t="s">
        <v>32</v>
      </c>
      <c r="G1690" s="1" t="s">
        <v>213</v>
      </c>
      <c r="H1690" s="1" t="s">
        <v>214</v>
      </c>
      <c r="I1690" s="1" t="s">
        <v>160</v>
      </c>
      <c r="J1690" s="1" t="s">
        <v>161</v>
      </c>
      <c r="K1690">
        <v>398</v>
      </c>
      <c r="L1690" s="1" t="s">
        <v>415</v>
      </c>
      <c r="M1690" s="1" t="s">
        <v>38</v>
      </c>
      <c r="N1690" t="s">
        <v>39</v>
      </c>
      <c r="O1690" t="s">
        <v>39</v>
      </c>
      <c r="P1690">
        <v>50000</v>
      </c>
      <c r="Q1690">
        <v>0</v>
      </c>
      <c r="R1690">
        <v>0.61287047812817896</v>
      </c>
      <c r="S1690">
        <v>80643.52390640894</v>
      </c>
      <c r="T1690" s="1" t="s">
        <v>40</v>
      </c>
      <c r="U1690">
        <v>0</v>
      </c>
      <c r="V1690">
        <v>1</v>
      </c>
      <c r="W1690">
        <v>0.93692649150934704</v>
      </c>
      <c r="X1690">
        <v>75557.053916581877</v>
      </c>
      <c r="Y1690" t="b">
        <v>0</v>
      </c>
      <c r="Z1690" t="b">
        <v>0</v>
      </c>
      <c r="AA1690" s="1" t="s">
        <v>66</v>
      </c>
      <c r="AB1690" s="1" t="s">
        <v>66</v>
      </c>
      <c r="AC1690" s="1" t="s">
        <v>42</v>
      </c>
      <c r="AD1690" t="s">
        <v>66</v>
      </c>
    </row>
    <row r="1691" spans="1:30" x14ac:dyDescent="0.25">
      <c r="A1691">
        <v>3</v>
      </c>
      <c r="B1691" s="1" t="s">
        <v>75</v>
      </c>
      <c r="C1691" s="1" t="s">
        <v>76</v>
      </c>
      <c r="D1691" s="1" t="s">
        <v>77</v>
      </c>
      <c r="E1691" s="1" t="s">
        <v>32</v>
      </c>
      <c r="F1691" s="1" t="s">
        <v>32</v>
      </c>
      <c r="G1691" s="1" t="s">
        <v>213</v>
      </c>
      <c r="H1691" s="1" t="s">
        <v>214</v>
      </c>
      <c r="I1691" s="1" t="s">
        <v>160</v>
      </c>
      <c r="J1691" s="1" t="s">
        <v>161</v>
      </c>
      <c r="K1691">
        <v>398</v>
      </c>
      <c r="L1691" s="1" t="s">
        <v>415</v>
      </c>
      <c r="M1691" s="1" t="s">
        <v>38</v>
      </c>
      <c r="N1691" t="s">
        <v>39</v>
      </c>
      <c r="O1691" t="s">
        <v>39</v>
      </c>
      <c r="P1691">
        <v>50000</v>
      </c>
      <c r="Q1691">
        <v>0</v>
      </c>
      <c r="R1691">
        <v>0.61023433849497422</v>
      </c>
      <c r="S1691">
        <v>80511.716924748704</v>
      </c>
      <c r="T1691" s="1" t="s">
        <v>40</v>
      </c>
      <c r="U1691">
        <v>0</v>
      </c>
      <c r="V1691">
        <v>1</v>
      </c>
      <c r="W1691">
        <v>0.93757668577618647</v>
      </c>
      <c r="X1691">
        <v>75485.908720456384</v>
      </c>
      <c r="Y1691" t="b">
        <v>0</v>
      </c>
      <c r="Z1691" t="b">
        <v>0</v>
      </c>
      <c r="AA1691" s="1" t="s">
        <v>66</v>
      </c>
      <c r="AB1691" s="1" t="s">
        <v>66</v>
      </c>
      <c r="AC1691" s="1" t="s">
        <v>42</v>
      </c>
      <c r="AD1691" t="s">
        <v>66</v>
      </c>
    </row>
    <row r="1692" spans="1:30" x14ac:dyDescent="0.25">
      <c r="A1692">
        <v>4</v>
      </c>
      <c r="B1692" s="1" t="s">
        <v>131</v>
      </c>
      <c r="C1692" s="1" t="s">
        <v>166</v>
      </c>
      <c r="D1692" s="1" t="s">
        <v>105</v>
      </c>
      <c r="E1692" s="1" t="s">
        <v>32</v>
      </c>
      <c r="F1692" s="1" t="s">
        <v>32</v>
      </c>
      <c r="G1692" s="1" t="s">
        <v>213</v>
      </c>
      <c r="H1692" s="1" t="s">
        <v>214</v>
      </c>
      <c r="I1692" s="1" t="s">
        <v>160</v>
      </c>
      <c r="J1692" s="1" t="s">
        <v>161</v>
      </c>
      <c r="K1692">
        <v>398</v>
      </c>
      <c r="L1692" s="1" t="s">
        <v>415</v>
      </c>
      <c r="M1692" s="1" t="s">
        <v>38</v>
      </c>
      <c r="N1692" t="s">
        <v>39</v>
      </c>
      <c r="O1692" t="s">
        <v>39</v>
      </c>
      <c r="P1692">
        <v>50000</v>
      </c>
      <c r="Q1692">
        <v>0</v>
      </c>
      <c r="R1692">
        <v>0.60990146274489099</v>
      </c>
      <c r="S1692">
        <v>80495.073137244559</v>
      </c>
      <c r="T1692" s="1" t="s">
        <v>40</v>
      </c>
      <c r="U1692">
        <v>0</v>
      </c>
      <c r="V1692">
        <v>1</v>
      </c>
      <c r="W1692">
        <v>0.9376777496183254</v>
      </c>
      <c r="X1692">
        <v>75478.439034693991</v>
      </c>
      <c r="Y1692" t="b">
        <v>0</v>
      </c>
      <c r="Z1692" t="b">
        <v>0</v>
      </c>
      <c r="AA1692" s="1" t="s">
        <v>66</v>
      </c>
      <c r="AB1692" s="1" t="s">
        <v>66</v>
      </c>
      <c r="AC1692" s="1" t="s">
        <v>42</v>
      </c>
      <c r="AD1692" t="s">
        <v>66</v>
      </c>
    </row>
    <row r="1693" spans="1:30" x14ac:dyDescent="0.25">
      <c r="A1693">
        <v>6</v>
      </c>
      <c r="B1693" s="1" t="s">
        <v>112</v>
      </c>
      <c r="C1693" s="1" t="s">
        <v>238</v>
      </c>
      <c r="D1693" s="1" t="s">
        <v>105</v>
      </c>
      <c r="E1693" s="1" t="s">
        <v>32</v>
      </c>
      <c r="F1693" s="1" t="s">
        <v>32</v>
      </c>
      <c r="G1693" s="1" t="s">
        <v>213</v>
      </c>
      <c r="H1693" s="1" t="s">
        <v>214</v>
      </c>
      <c r="I1693" s="1" t="s">
        <v>160</v>
      </c>
      <c r="J1693" s="1" t="s">
        <v>161</v>
      </c>
      <c r="K1693">
        <v>398</v>
      </c>
      <c r="L1693" s="1" t="s">
        <v>415</v>
      </c>
      <c r="M1693" s="1" t="s">
        <v>38</v>
      </c>
      <c r="N1693" t="s">
        <v>39</v>
      </c>
      <c r="O1693" t="s">
        <v>39</v>
      </c>
      <c r="P1693">
        <v>50000</v>
      </c>
      <c r="Q1693">
        <v>0</v>
      </c>
      <c r="R1693">
        <v>0.61775714968914397</v>
      </c>
      <c r="S1693">
        <v>80887.857484457199</v>
      </c>
      <c r="T1693" s="1" t="s">
        <v>40</v>
      </c>
      <c r="U1693">
        <v>0</v>
      </c>
      <c r="V1693">
        <v>1</v>
      </c>
      <c r="W1693">
        <v>0.93791996772311315</v>
      </c>
      <c r="X1693">
        <v>75866.336681013869</v>
      </c>
      <c r="Y1693" t="b">
        <v>1</v>
      </c>
      <c r="Z1693" t="b">
        <v>0</v>
      </c>
      <c r="AA1693" s="1" t="s">
        <v>66</v>
      </c>
      <c r="AB1693" s="1" t="s">
        <v>66</v>
      </c>
      <c r="AC1693" s="1" t="s">
        <v>42</v>
      </c>
      <c r="AD1693" t="s">
        <v>66</v>
      </c>
    </row>
    <row r="1694" spans="1:30" x14ac:dyDescent="0.25">
      <c r="A1694">
        <v>10</v>
      </c>
      <c r="B1694" s="1" t="s">
        <v>168</v>
      </c>
      <c r="C1694" s="1" t="s">
        <v>245</v>
      </c>
      <c r="D1694" s="1" t="s">
        <v>101</v>
      </c>
      <c r="E1694" s="1" t="s">
        <v>32</v>
      </c>
      <c r="F1694" s="1" t="s">
        <v>32</v>
      </c>
      <c r="G1694" s="1" t="s">
        <v>213</v>
      </c>
      <c r="H1694" s="1" t="s">
        <v>214</v>
      </c>
      <c r="I1694" s="1" t="s">
        <v>160</v>
      </c>
      <c r="J1694" s="1" t="s">
        <v>161</v>
      </c>
      <c r="K1694">
        <v>398</v>
      </c>
      <c r="L1694" s="1" t="s">
        <v>415</v>
      </c>
      <c r="M1694" s="1" t="s">
        <v>38</v>
      </c>
      <c r="N1694" t="s">
        <v>39</v>
      </c>
      <c r="O1694" t="s">
        <v>39</v>
      </c>
      <c r="P1694">
        <v>50000</v>
      </c>
      <c r="Q1694">
        <v>0</v>
      </c>
      <c r="R1694">
        <v>0.61025730693408753</v>
      </c>
      <c r="S1694">
        <v>80512.865346704377</v>
      </c>
      <c r="T1694" s="1" t="s">
        <v>40</v>
      </c>
      <c r="U1694">
        <v>0</v>
      </c>
      <c r="V1694">
        <v>1</v>
      </c>
      <c r="W1694">
        <v>0.93772246917954194</v>
      </c>
      <c r="X1694">
        <v>75498.72289363161</v>
      </c>
      <c r="Y1694" t="b">
        <v>1</v>
      </c>
      <c r="Z1694" t="b">
        <v>0</v>
      </c>
      <c r="AA1694" s="1" t="s">
        <v>66</v>
      </c>
      <c r="AB1694" s="1" t="s">
        <v>66</v>
      </c>
      <c r="AC1694" s="1" t="s">
        <v>42</v>
      </c>
      <c r="AD1694" t="s">
        <v>66</v>
      </c>
    </row>
    <row r="1695" spans="1:30" x14ac:dyDescent="0.25">
      <c r="A1695">
        <v>11</v>
      </c>
      <c r="B1695" s="1" t="s">
        <v>58</v>
      </c>
      <c r="C1695" s="1" t="s">
        <v>256</v>
      </c>
      <c r="D1695" s="1" t="s">
        <v>257</v>
      </c>
      <c r="E1695" s="1" t="s">
        <v>32</v>
      </c>
      <c r="F1695" s="1" t="s">
        <v>32</v>
      </c>
      <c r="G1695" s="1" t="s">
        <v>213</v>
      </c>
      <c r="H1695" s="1" t="s">
        <v>214</v>
      </c>
      <c r="I1695" s="1" t="s">
        <v>160</v>
      </c>
      <c r="J1695" s="1" t="s">
        <v>161</v>
      </c>
      <c r="K1695">
        <v>398</v>
      </c>
      <c r="L1695" s="1" t="s">
        <v>415</v>
      </c>
      <c r="M1695" s="1" t="s">
        <v>38</v>
      </c>
      <c r="N1695" t="s">
        <v>39</v>
      </c>
      <c r="O1695" t="s">
        <v>39</v>
      </c>
      <c r="P1695">
        <v>50000</v>
      </c>
      <c r="Q1695">
        <v>0</v>
      </c>
      <c r="R1695">
        <v>0.61617471863848472</v>
      </c>
      <c r="S1695">
        <v>80808.735931924239</v>
      </c>
      <c r="T1695" s="1" t="s">
        <v>40</v>
      </c>
      <c r="U1695">
        <v>1</v>
      </c>
      <c r="V1695">
        <v>1</v>
      </c>
      <c r="W1695">
        <v>0.93630816115801618</v>
      </c>
      <c r="X1695">
        <v>75661.878945923687</v>
      </c>
      <c r="Y1695" t="b">
        <v>0</v>
      </c>
      <c r="Z1695" t="b">
        <v>1</v>
      </c>
      <c r="AA1695" s="1" t="s">
        <v>54</v>
      </c>
      <c r="AB1695" s="1" t="s">
        <v>173</v>
      </c>
      <c r="AC1695" s="1" t="s">
        <v>42</v>
      </c>
      <c r="AD1695" t="s">
        <v>850</v>
      </c>
    </row>
    <row r="1696" spans="1:30" x14ac:dyDescent="0.25">
      <c r="A1696">
        <v>12</v>
      </c>
      <c r="B1696" s="1" t="s">
        <v>63</v>
      </c>
      <c r="C1696" s="1" t="s">
        <v>284</v>
      </c>
      <c r="D1696" s="1" t="s">
        <v>105</v>
      </c>
      <c r="E1696" s="1" t="s">
        <v>32</v>
      </c>
      <c r="F1696" s="1" t="s">
        <v>32</v>
      </c>
      <c r="G1696" s="1" t="s">
        <v>213</v>
      </c>
      <c r="H1696" s="1" t="s">
        <v>214</v>
      </c>
      <c r="I1696" s="1" t="s">
        <v>160</v>
      </c>
      <c r="J1696" s="1" t="s">
        <v>161</v>
      </c>
      <c r="K1696">
        <v>398</v>
      </c>
      <c r="L1696" s="1" t="s">
        <v>415</v>
      </c>
      <c r="M1696" s="1" t="s">
        <v>38</v>
      </c>
      <c r="N1696" t="s">
        <v>39</v>
      </c>
      <c r="O1696" t="s">
        <v>39</v>
      </c>
      <c r="P1696">
        <v>50000</v>
      </c>
      <c r="Q1696">
        <v>0</v>
      </c>
      <c r="R1696">
        <v>0.61017403715802609</v>
      </c>
      <c r="S1696">
        <v>80508.701857901309</v>
      </c>
      <c r="T1696" s="1" t="s">
        <v>40</v>
      </c>
      <c r="U1696">
        <v>0</v>
      </c>
      <c r="V1696">
        <v>1</v>
      </c>
      <c r="W1696">
        <v>0.93768980778685429</v>
      </c>
      <c r="X1696">
        <v>75492.189170304642</v>
      </c>
      <c r="Y1696" t="b">
        <v>0</v>
      </c>
      <c r="Z1696" t="b">
        <v>0</v>
      </c>
      <c r="AA1696" s="1" t="s">
        <v>66</v>
      </c>
      <c r="AB1696" s="1" t="s">
        <v>66</v>
      </c>
      <c r="AC1696" s="1" t="s">
        <v>42</v>
      </c>
      <c r="AD1696" t="s">
        <v>66</v>
      </c>
    </row>
    <row r="1697" spans="1:30" x14ac:dyDescent="0.25">
      <c r="A1697">
        <v>15</v>
      </c>
      <c r="B1697" s="1" t="s">
        <v>50</v>
      </c>
      <c r="C1697" s="1" t="s">
        <v>304</v>
      </c>
      <c r="D1697" s="1" t="s">
        <v>101</v>
      </c>
      <c r="E1697" s="1" t="s">
        <v>32</v>
      </c>
      <c r="F1697" s="1" t="s">
        <v>32</v>
      </c>
      <c r="G1697" s="1" t="s">
        <v>213</v>
      </c>
      <c r="H1697" s="1" t="s">
        <v>214</v>
      </c>
      <c r="I1697" s="1" t="s">
        <v>160</v>
      </c>
      <c r="J1697" s="1" t="s">
        <v>161</v>
      </c>
      <c r="K1697">
        <v>398</v>
      </c>
      <c r="L1697" s="1" t="s">
        <v>415</v>
      </c>
      <c r="M1697" s="1" t="s">
        <v>38</v>
      </c>
      <c r="N1697" t="s">
        <v>39</v>
      </c>
      <c r="O1697" t="s">
        <v>39</v>
      </c>
      <c r="P1697">
        <v>50000</v>
      </c>
      <c r="Q1697">
        <v>0</v>
      </c>
      <c r="R1697">
        <v>0.60923415025592087</v>
      </c>
      <c r="S1697">
        <v>80461.707512796042</v>
      </c>
      <c r="T1697" s="1" t="s">
        <v>40</v>
      </c>
      <c r="U1697">
        <v>1</v>
      </c>
      <c r="V1697">
        <v>1</v>
      </c>
      <c r="W1697">
        <v>0.93773464755348201</v>
      </c>
      <c r="X1697">
        <v>75451.730936063148</v>
      </c>
      <c r="Y1697" t="b">
        <v>0</v>
      </c>
      <c r="Z1697" t="b">
        <v>0</v>
      </c>
      <c r="AA1697" s="1" t="s">
        <v>62</v>
      </c>
      <c r="AB1697" s="1" t="s">
        <v>173</v>
      </c>
      <c r="AC1697" s="1" t="s">
        <v>42</v>
      </c>
      <c r="AD1697" t="s">
        <v>850</v>
      </c>
    </row>
    <row r="1698" spans="1:30" x14ac:dyDescent="0.25">
      <c r="A1698">
        <v>17</v>
      </c>
      <c r="B1698" s="1" t="s">
        <v>306</v>
      </c>
      <c r="C1698" s="1" t="s">
        <v>560</v>
      </c>
      <c r="D1698" s="1" t="s">
        <v>105</v>
      </c>
      <c r="E1698" s="1" t="s">
        <v>32</v>
      </c>
      <c r="F1698" s="1" t="s">
        <v>32</v>
      </c>
      <c r="G1698" s="1" t="s">
        <v>213</v>
      </c>
      <c r="H1698" s="1" t="s">
        <v>214</v>
      </c>
      <c r="I1698" s="1" t="s">
        <v>160</v>
      </c>
      <c r="J1698" s="1" t="s">
        <v>161</v>
      </c>
      <c r="K1698">
        <v>398</v>
      </c>
      <c r="L1698" s="1" t="s">
        <v>415</v>
      </c>
      <c r="M1698" s="1" t="s">
        <v>38</v>
      </c>
      <c r="N1698" t="s">
        <v>39</v>
      </c>
      <c r="O1698" t="s">
        <v>39</v>
      </c>
      <c r="P1698">
        <v>50000</v>
      </c>
      <c r="Q1698">
        <v>0</v>
      </c>
      <c r="R1698">
        <v>8.0215375000000005E-2</v>
      </c>
      <c r="S1698">
        <v>54010.768750000003</v>
      </c>
      <c r="T1698" s="1" t="s">
        <v>40</v>
      </c>
      <c r="U1698">
        <v>0</v>
      </c>
      <c r="V1698">
        <v>1</v>
      </c>
      <c r="W1698">
        <v>1</v>
      </c>
      <c r="X1698">
        <v>54010.768750000003</v>
      </c>
      <c r="Y1698" t="b">
        <v>1</v>
      </c>
      <c r="Z1698" t="b">
        <v>0</v>
      </c>
      <c r="AA1698" s="1" t="s">
        <v>66</v>
      </c>
      <c r="AB1698" s="1" t="s">
        <v>66</v>
      </c>
      <c r="AC1698" s="1" t="s">
        <v>42</v>
      </c>
      <c r="AD1698" t="s">
        <v>66</v>
      </c>
    </row>
    <row r="1699" spans="1:30" x14ac:dyDescent="0.25">
      <c r="A1699">
        <v>20</v>
      </c>
      <c r="B1699" s="1" t="s">
        <v>316</v>
      </c>
      <c r="C1699" s="1" t="s">
        <v>319</v>
      </c>
      <c r="D1699" s="1" t="s">
        <v>105</v>
      </c>
      <c r="E1699" s="1" t="s">
        <v>32</v>
      </c>
      <c r="F1699" s="1" t="s">
        <v>32</v>
      </c>
      <c r="G1699" s="1" t="s">
        <v>213</v>
      </c>
      <c r="H1699" s="1" t="s">
        <v>214</v>
      </c>
      <c r="I1699" s="1" t="s">
        <v>160</v>
      </c>
      <c r="J1699" s="1" t="s">
        <v>161</v>
      </c>
      <c r="K1699">
        <v>398</v>
      </c>
      <c r="L1699" s="1" t="s">
        <v>415</v>
      </c>
      <c r="M1699" s="1" t="s">
        <v>38</v>
      </c>
      <c r="N1699" t="s">
        <v>39</v>
      </c>
      <c r="O1699" t="s">
        <v>39</v>
      </c>
      <c r="P1699">
        <v>50000</v>
      </c>
      <c r="Q1699">
        <v>0</v>
      </c>
      <c r="R1699">
        <v>0.85420873979310619</v>
      </c>
      <c r="S1699">
        <v>92710.436989655311</v>
      </c>
      <c r="T1699" s="1" t="s">
        <v>40</v>
      </c>
      <c r="U1699">
        <v>0</v>
      </c>
      <c r="V1699">
        <v>0</v>
      </c>
      <c r="W1699">
        <v>0.94538491392226898</v>
      </c>
      <c r="X1699">
        <v>87647.04849316123</v>
      </c>
      <c r="Y1699" t="b">
        <v>0</v>
      </c>
      <c r="Z1699" t="b">
        <v>0</v>
      </c>
      <c r="AA1699" s="1" t="s">
        <v>66</v>
      </c>
      <c r="AB1699" s="1" t="s">
        <v>66</v>
      </c>
      <c r="AC1699" s="1" t="s">
        <v>73</v>
      </c>
      <c r="AD1699" t="s">
        <v>66</v>
      </c>
    </row>
    <row r="1700" spans="1:30" x14ac:dyDescent="0.25">
      <c r="A1700">
        <v>21</v>
      </c>
      <c r="B1700" s="1" t="s">
        <v>69</v>
      </c>
      <c r="C1700" s="1" t="s">
        <v>135</v>
      </c>
      <c r="D1700" s="1" t="s">
        <v>105</v>
      </c>
      <c r="E1700" s="1" t="s">
        <v>32</v>
      </c>
      <c r="F1700" s="1" t="s">
        <v>32</v>
      </c>
      <c r="G1700" s="1" t="s">
        <v>213</v>
      </c>
      <c r="H1700" s="1" t="s">
        <v>214</v>
      </c>
      <c r="I1700" s="1" t="s">
        <v>160</v>
      </c>
      <c r="J1700" s="1" t="s">
        <v>161</v>
      </c>
      <c r="K1700">
        <v>398</v>
      </c>
      <c r="L1700" s="1" t="s">
        <v>415</v>
      </c>
      <c r="M1700" s="1" t="s">
        <v>38</v>
      </c>
      <c r="N1700" t="s">
        <v>39</v>
      </c>
      <c r="O1700" t="s">
        <v>39</v>
      </c>
      <c r="P1700">
        <v>50000</v>
      </c>
      <c r="Q1700">
        <v>0</v>
      </c>
      <c r="R1700">
        <v>0.85389854395110565</v>
      </c>
      <c r="S1700">
        <v>92694.927197555284</v>
      </c>
      <c r="T1700" s="1" t="s">
        <v>40</v>
      </c>
      <c r="U1700">
        <v>0</v>
      </c>
      <c r="V1700">
        <v>0</v>
      </c>
      <c r="W1700">
        <v>0.94570085343520061</v>
      </c>
      <c r="X1700">
        <v>87661.671759841818</v>
      </c>
      <c r="Y1700" t="b">
        <v>0</v>
      </c>
      <c r="Z1700" t="b">
        <v>0</v>
      </c>
      <c r="AA1700" s="1" t="s">
        <v>66</v>
      </c>
      <c r="AB1700" s="1" t="s">
        <v>66</v>
      </c>
      <c r="AC1700" s="1" t="s">
        <v>73</v>
      </c>
      <c r="AD1700" t="s">
        <v>66</v>
      </c>
    </row>
    <row r="1701" spans="1:30" x14ac:dyDescent="0.25">
      <c r="A1701">
        <v>22</v>
      </c>
      <c r="B1701" s="1" t="s">
        <v>136</v>
      </c>
      <c r="C1701" s="1" t="s">
        <v>137</v>
      </c>
      <c r="D1701" s="1" t="s">
        <v>105</v>
      </c>
      <c r="E1701" s="1" t="s">
        <v>32</v>
      </c>
      <c r="F1701" s="1" t="s">
        <v>32</v>
      </c>
      <c r="G1701" s="1" t="s">
        <v>213</v>
      </c>
      <c r="H1701" s="1" t="s">
        <v>214</v>
      </c>
      <c r="I1701" s="1" t="s">
        <v>160</v>
      </c>
      <c r="J1701" s="1" t="s">
        <v>161</v>
      </c>
      <c r="K1701">
        <v>398</v>
      </c>
      <c r="L1701" s="1" t="s">
        <v>415</v>
      </c>
      <c r="M1701" s="1" t="s">
        <v>38</v>
      </c>
      <c r="N1701" t="s">
        <v>39</v>
      </c>
      <c r="O1701" t="s">
        <v>39</v>
      </c>
      <c r="P1701">
        <v>50000</v>
      </c>
      <c r="Q1701">
        <v>0</v>
      </c>
      <c r="R1701">
        <v>0.85124977011494252</v>
      </c>
      <c r="S1701">
        <v>92562.488505747126</v>
      </c>
      <c r="T1701" s="1" t="s">
        <v>40</v>
      </c>
      <c r="U1701">
        <v>0</v>
      </c>
      <c r="V1701">
        <v>0</v>
      </c>
      <c r="W1701">
        <v>0.94598243758658718</v>
      </c>
      <c r="X1701">
        <v>87562.488505747126</v>
      </c>
      <c r="Y1701" t="b">
        <v>0</v>
      </c>
      <c r="Z1701" t="b">
        <v>0</v>
      </c>
      <c r="AA1701" s="1" t="s">
        <v>66</v>
      </c>
      <c r="AB1701" s="1" t="s">
        <v>66</v>
      </c>
      <c r="AC1701" s="1" t="s">
        <v>73</v>
      </c>
      <c r="AD1701" t="s">
        <v>66</v>
      </c>
    </row>
    <row r="1702" spans="1:30" x14ac:dyDescent="0.25">
      <c r="A1702">
        <v>23</v>
      </c>
      <c r="B1702" s="1" t="s">
        <v>178</v>
      </c>
      <c r="C1702" s="1" t="s">
        <v>330</v>
      </c>
      <c r="D1702" s="1" t="s">
        <v>105</v>
      </c>
      <c r="E1702" s="1" t="s">
        <v>32</v>
      </c>
      <c r="F1702" s="1" t="s">
        <v>32</v>
      </c>
      <c r="G1702" s="1" t="s">
        <v>213</v>
      </c>
      <c r="H1702" s="1" t="s">
        <v>214</v>
      </c>
      <c r="I1702" s="1" t="s">
        <v>160</v>
      </c>
      <c r="J1702" s="1" t="s">
        <v>161</v>
      </c>
      <c r="K1702">
        <v>398</v>
      </c>
      <c r="L1702" s="1" t="s">
        <v>415</v>
      </c>
      <c r="M1702" s="1" t="s">
        <v>38</v>
      </c>
      <c r="N1702" t="s">
        <v>39</v>
      </c>
      <c r="O1702" t="s">
        <v>39</v>
      </c>
      <c r="P1702">
        <v>50000</v>
      </c>
      <c r="Q1702">
        <v>0</v>
      </c>
      <c r="R1702">
        <v>0.85517256346179138</v>
      </c>
      <c r="S1702">
        <v>92758.628173089572</v>
      </c>
      <c r="T1702" s="1" t="s">
        <v>40</v>
      </c>
      <c r="U1702">
        <v>0</v>
      </c>
      <c r="V1702">
        <v>0</v>
      </c>
      <c r="W1702">
        <v>0.94540895322943974</v>
      </c>
      <c r="X1702">
        <v>87694.837564119429</v>
      </c>
      <c r="Y1702" t="b">
        <v>0</v>
      </c>
      <c r="Z1702" t="b">
        <v>0</v>
      </c>
      <c r="AA1702" s="1" t="s">
        <v>66</v>
      </c>
      <c r="AB1702" s="1" t="s">
        <v>66</v>
      </c>
      <c r="AC1702" s="1" t="s">
        <v>73</v>
      </c>
      <c r="AD1702" t="s">
        <v>66</v>
      </c>
    </row>
    <row r="1703" spans="1:30" x14ac:dyDescent="0.25">
      <c r="A1703">
        <v>24</v>
      </c>
      <c r="B1703" s="1" t="s">
        <v>156</v>
      </c>
      <c r="C1703" s="1" t="s">
        <v>333</v>
      </c>
      <c r="D1703" s="1" t="s">
        <v>105</v>
      </c>
      <c r="E1703" s="1" t="s">
        <v>32</v>
      </c>
      <c r="F1703" s="1" t="s">
        <v>32</v>
      </c>
      <c r="G1703" s="1" t="s">
        <v>213</v>
      </c>
      <c r="H1703" s="1" t="s">
        <v>214</v>
      </c>
      <c r="I1703" s="1" t="s">
        <v>160</v>
      </c>
      <c r="J1703" s="1" t="s">
        <v>161</v>
      </c>
      <c r="K1703">
        <v>398</v>
      </c>
      <c r="L1703" s="1" t="s">
        <v>415</v>
      </c>
      <c r="M1703" s="1" t="s">
        <v>38</v>
      </c>
      <c r="N1703" t="s">
        <v>39</v>
      </c>
      <c r="O1703" t="s">
        <v>39</v>
      </c>
      <c r="P1703">
        <v>50000</v>
      </c>
      <c r="Q1703">
        <v>0</v>
      </c>
      <c r="R1703">
        <v>0.66022781021484034</v>
      </c>
      <c r="S1703">
        <v>83011.390510742029</v>
      </c>
      <c r="T1703" s="1" t="s">
        <v>40</v>
      </c>
      <c r="U1703">
        <v>0</v>
      </c>
      <c r="V1703">
        <v>0</v>
      </c>
      <c r="W1703">
        <v>0.9392244191858703</v>
      </c>
      <c r="X1703">
        <v>77966.325038263152</v>
      </c>
      <c r="Y1703" t="b">
        <v>0</v>
      </c>
      <c r="Z1703" t="b">
        <v>0</v>
      </c>
      <c r="AA1703" s="1" t="s">
        <v>66</v>
      </c>
      <c r="AB1703" s="1" t="s">
        <v>66</v>
      </c>
      <c r="AC1703" s="1" t="s">
        <v>73</v>
      </c>
      <c r="AD1703" t="s">
        <v>66</v>
      </c>
    </row>
    <row r="1704" spans="1:30" x14ac:dyDescent="0.25">
      <c r="A1704">
        <v>25</v>
      </c>
      <c r="B1704" s="1" t="s">
        <v>138</v>
      </c>
      <c r="C1704" s="1" t="s">
        <v>336</v>
      </c>
      <c r="D1704" s="1" t="s">
        <v>101</v>
      </c>
      <c r="E1704" s="1" t="s">
        <v>32</v>
      </c>
      <c r="F1704" s="1" t="s">
        <v>32</v>
      </c>
      <c r="G1704" s="1" t="s">
        <v>213</v>
      </c>
      <c r="H1704" s="1" t="s">
        <v>214</v>
      </c>
      <c r="I1704" s="1" t="s">
        <v>160</v>
      </c>
      <c r="J1704" s="1" t="s">
        <v>161</v>
      </c>
      <c r="K1704">
        <v>398</v>
      </c>
      <c r="L1704" s="1" t="s">
        <v>415</v>
      </c>
      <c r="M1704" s="1" t="s">
        <v>38</v>
      </c>
      <c r="N1704" t="s">
        <v>39</v>
      </c>
      <c r="O1704" t="s">
        <v>39</v>
      </c>
      <c r="P1704">
        <v>50000</v>
      </c>
      <c r="Q1704">
        <v>0</v>
      </c>
      <c r="R1704">
        <v>0.85344627537026885</v>
      </c>
      <c r="S1704">
        <v>92672.313768513442</v>
      </c>
      <c r="T1704" s="1" t="s">
        <v>40</v>
      </c>
      <c r="U1704">
        <v>0</v>
      </c>
      <c r="V1704">
        <v>0</v>
      </c>
      <c r="W1704">
        <v>0.94554332103393723</v>
      </c>
      <c r="X1704">
        <v>87625.687328579268</v>
      </c>
      <c r="Y1704" t="b">
        <v>0</v>
      </c>
      <c r="Z1704" t="b">
        <v>0</v>
      </c>
      <c r="AA1704" s="1" t="s">
        <v>66</v>
      </c>
      <c r="AB1704" s="1" t="s">
        <v>66</v>
      </c>
      <c r="AC1704" s="1" t="s">
        <v>73</v>
      </c>
      <c r="AD1704" t="s">
        <v>66</v>
      </c>
    </row>
    <row r="1705" spans="1:30" x14ac:dyDescent="0.25">
      <c r="A1705">
        <v>26</v>
      </c>
      <c r="B1705" s="1" t="s">
        <v>99</v>
      </c>
      <c r="C1705" s="1" t="s">
        <v>100</v>
      </c>
      <c r="D1705" s="1" t="s">
        <v>101</v>
      </c>
      <c r="E1705" s="1" t="s">
        <v>32</v>
      </c>
      <c r="F1705" s="1" t="s">
        <v>32</v>
      </c>
      <c r="G1705" s="1" t="s">
        <v>213</v>
      </c>
      <c r="H1705" s="1" t="s">
        <v>214</v>
      </c>
      <c r="I1705" s="1" t="s">
        <v>160</v>
      </c>
      <c r="J1705" s="1" t="s">
        <v>161</v>
      </c>
      <c r="K1705">
        <v>398</v>
      </c>
      <c r="L1705" s="1" t="s">
        <v>415</v>
      </c>
      <c r="M1705" s="1" t="s">
        <v>38</v>
      </c>
      <c r="N1705" t="s">
        <v>39</v>
      </c>
      <c r="O1705" t="s">
        <v>39</v>
      </c>
      <c r="P1705">
        <v>50000</v>
      </c>
      <c r="Q1705">
        <v>0</v>
      </c>
      <c r="R1705">
        <v>1.0929896606695513</v>
      </c>
      <c r="S1705">
        <v>104649.48303347756</v>
      </c>
      <c r="T1705" s="1" t="s">
        <v>40</v>
      </c>
      <c r="U1705">
        <v>0</v>
      </c>
      <c r="V1705">
        <v>0</v>
      </c>
      <c r="W1705">
        <v>0.95212352617715845</v>
      </c>
      <c r="X1705">
        <v>99639.234798451376</v>
      </c>
      <c r="Y1705" t="b">
        <v>0</v>
      </c>
      <c r="Z1705" t="b">
        <v>0</v>
      </c>
      <c r="AA1705" s="1" t="s">
        <v>66</v>
      </c>
      <c r="AB1705" s="1" t="s">
        <v>66</v>
      </c>
      <c r="AC1705" s="1" t="s">
        <v>73</v>
      </c>
      <c r="AD1705" t="s">
        <v>66</v>
      </c>
    </row>
    <row r="1706" spans="1:30" x14ac:dyDescent="0.25">
      <c r="A1706">
        <v>27</v>
      </c>
      <c r="B1706" s="1" t="s">
        <v>341</v>
      </c>
      <c r="C1706" s="1" t="s">
        <v>343</v>
      </c>
      <c r="D1706" s="1" t="s">
        <v>105</v>
      </c>
      <c r="E1706" s="1" t="s">
        <v>32</v>
      </c>
      <c r="F1706" s="1" t="s">
        <v>32</v>
      </c>
      <c r="G1706" s="1" t="s">
        <v>213</v>
      </c>
      <c r="H1706" s="1" t="s">
        <v>214</v>
      </c>
      <c r="I1706" s="1" t="s">
        <v>160</v>
      </c>
      <c r="J1706" s="1" t="s">
        <v>161</v>
      </c>
      <c r="K1706">
        <v>398</v>
      </c>
      <c r="L1706" s="1" t="s">
        <v>415</v>
      </c>
      <c r="M1706" s="1" t="s">
        <v>38</v>
      </c>
      <c r="N1706" t="s">
        <v>39</v>
      </c>
      <c r="O1706" t="s">
        <v>39</v>
      </c>
      <c r="P1706">
        <v>50000</v>
      </c>
      <c r="Q1706">
        <v>0</v>
      </c>
      <c r="R1706">
        <v>1.1110415536374847</v>
      </c>
      <c r="S1706">
        <v>105552.07768187423</v>
      </c>
      <c r="T1706" s="1" t="s">
        <v>40</v>
      </c>
      <c r="U1706">
        <v>0</v>
      </c>
      <c r="V1706">
        <v>0</v>
      </c>
      <c r="W1706">
        <v>0.95035205358800745</v>
      </c>
      <c r="X1706">
        <v>100311.63378545006</v>
      </c>
      <c r="Y1706" t="b">
        <v>1</v>
      </c>
      <c r="Z1706" t="b">
        <v>0</v>
      </c>
      <c r="AA1706" s="1" t="s">
        <v>66</v>
      </c>
      <c r="AB1706" s="1" t="s">
        <v>66</v>
      </c>
      <c r="AC1706" s="1" t="s">
        <v>73</v>
      </c>
      <c r="AD1706" t="s">
        <v>66</v>
      </c>
    </row>
    <row r="1707" spans="1:30" x14ac:dyDescent="0.25">
      <c r="A1707">
        <v>28</v>
      </c>
      <c r="B1707" s="1" t="s">
        <v>94</v>
      </c>
      <c r="C1707" s="1" t="s">
        <v>347</v>
      </c>
      <c r="D1707" s="1" t="s">
        <v>101</v>
      </c>
      <c r="E1707" s="1" t="s">
        <v>32</v>
      </c>
      <c r="F1707" s="1" t="s">
        <v>32</v>
      </c>
      <c r="G1707" s="1" t="s">
        <v>213</v>
      </c>
      <c r="H1707" s="1" t="s">
        <v>214</v>
      </c>
      <c r="I1707" s="1" t="s">
        <v>160</v>
      </c>
      <c r="J1707" s="1" t="s">
        <v>161</v>
      </c>
      <c r="K1707">
        <v>398</v>
      </c>
      <c r="L1707" s="1" t="s">
        <v>415</v>
      </c>
      <c r="M1707" s="1" t="s">
        <v>38</v>
      </c>
      <c r="N1707" t="s">
        <v>39</v>
      </c>
      <c r="O1707" t="s">
        <v>39</v>
      </c>
      <c r="P1707">
        <v>50000</v>
      </c>
      <c r="Q1707">
        <v>0</v>
      </c>
      <c r="R1707">
        <v>0.86383398533007327</v>
      </c>
      <c r="S1707">
        <v>93191.699266503652</v>
      </c>
      <c r="T1707" s="1" t="s">
        <v>40</v>
      </c>
      <c r="U1707">
        <v>0</v>
      </c>
      <c r="V1707">
        <v>0</v>
      </c>
      <c r="W1707">
        <v>0.94424826392373373</v>
      </c>
      <c r="X1707">
        <v>87996.100244498768</v>
      </c>
      <c r="Y1707" t="b">
        <v>0</v>
      </c>
      <c r="Z1707" t="b">
        <v>0</v>
      </c>
      <c r="AA1707" s="1" t="s">
        <v>66</v>
      </c>
      <c r="AB1707" s="1" t="s">
        <v>66</v>
      </c>
      <c r="AC1707" s="1" t="s">
        <v>73</v>
      </c>
      <c r="AD1707" t="s">
        <v>66</v>
      </c>
    </row>
    <row r="1708" spans="1:30" x14ac:dyDescent="0.25">
      <c r="A1708">
        <v>29</v>
      </c>
      <c r="B1708" s="1" t="s">
        <v>348</v>
      </c>
      <c r="C1708" s="1" t="s">
        <v>355</v>
      </c>
      <c r="D1708" s="1" t="s">
        <v>101</v>
      </c>
      <c r="E1708" s="1" t="s">
        <v>32</v>
      </c>
      <c r="F1708" s="1" t="s">
        <v>32</v>
      </c>
      <c r="G1708" s="1" t="s">
        <v>213</v>
      </c>
      <c r="H1708" s="1" t="s">
        <v>214</v>
      </c>
      <c r="I1708" s="1" t="s">
        <v>160</v>
      </c>
      <c r="J1708" s="1" t="s">
        <v>161</v>
      </c>
      <c r="K1708">
        <v>398</v>
      </c>
      <c r="L1708" s="1" t="s">
        <v>415</v>
      </c>
      <c r="M1708" s="1" t="s">
        <v>38</v>
      </c>
      <c r="N1708" t="s">
        <v>39</v>
      </c>
      <c r="O1708" t="s">
        <v>39</v>
      </c>
      <c r="P1708">
        <v>50000</v>
      </c>
      <c r="Q1708">
        <v>0</v>
      </c>
      <c r="R1708">
        <v>0.93321994863893165</v>
      </c>
      <c r="S1708">
        <v>96660.997431946584</v>
      </c>
      <c r="T1708" s="1" t="s">
        <v>40</v>
      </c>
      <c r="U1708">
        <v>0</v>
      </c>
      <c r="V1708">
        <v>0</v>
      </c>
      <c r="W1708">
        <v>0.94792744924916217</v>
      </c>
      <c r="X1708">
        <v>91627.612737544943</v>
      </c>
      <c r="Y1708" t="b">
        <v>0</v>
      </c>
      <c r="Z1708" t="b">
        <v>0</v>
      </c>
      <c r="AA1708" s="1" t="s">
        <v>66</v>
      </c>
      <c r="AB1708" s="1" t="s">
        <v>66</v>
      </c>
      <c r="AC1708" s="1" t="s">
        <v>73</v>
      </c>
      <c r="AD1708" t="s">
        <v>66</v>
      </c>
    </row>
    <row r="1709" spans="1:30" x14ac:dyDescent="0.25">
      <c r="A1709">
        <v>30</v>
      </c>
      <c r="B1709" s="1" t="s">
        <v>356</v>
      </c>
      <c r="C1709" s="1" t="s">
        <v>360</v>
      </c>
      <c r="D1709" s="1" t="s">
        <v>101</v>
      </c>
      <c r="E1709" s="1" t="s">
        <v>32</v>
      </c>
      <c r="F1709" s="1" t="s">
        <v>32</v>
      </c>
      <c r="G1709" s="1" t="s">
        <v>213</v>
      </c>
      <c r="H1709" s="1" t="s">
        <v>214</v>
      </c>
      <c r="I1709" s="1" t="s">
        <v>160</v>
      </c>
      <c r="J1709" s="1" t="s">
        <v>161</v>
      </c>
      <c r="K1709">
        <v>398</v>
      </c>
      <c r="L1709" s="1" t="s">
        <v>415</v>
      </c>
      <c r="M1709" s="1" t="s">
        <v>38</v>
      </c>
      <c r="N1709" t="s">
        <v>39</v>
      </c>
      <c r="O1709" t="s">
        <v>39</v>
      </c>
      <c r="P1709">
        <v>50000</v>
      </c>
      <c r="Q1709">
        <v>0</v>
      </c>
      <c r="R1709">
        <v>1.1750812567049809</v>
      </c>
      <c r="S1709">
        <v>108754.06283524905</v>
      </c>
      <c r="T1709" s="1" t="s">
        <v>40</v>
      </c>
      <c r="U1709">
        <v>0</v>
      </c>
      <c r="V1709">
        <v>0</v>
      </c>
      <c r="W1709">
        <v>0.95349625446150599</v>
      </c>
      <c r="X1709">
        <v>103696.59157088124</v>
      </c>
      <c r="Y1709" t="b">
        <v>0</v>
      </c>
      <c r="Z1709" t="b">
        <v>0</v>
      </c>
      <c r="AA1709" s="1" t="s">
        <v>66</v>
      </c>
      <c r="AB1709" s="1" t="s">
        <v>66</v>
      </c>
      <c r="AC1709" s="1" t="s">
        <v>73</v>
      </c>
      <c r="AD1709" t="s">
        <v>66</v>
      </c>
    </row>
    <row r="1710" spans="1:30" x14ac:dyDescent="0.25">
      <c r="A1710">
        <v>31</v>
      </c>
      <c r="B1710" s="1" t="s">
        <v>361</v>
      </c>
      <c r="C1710" s="1" t="s">
        <v>368</v>
      </c>
      <c r="D1710" s="1" t="s">
        <v>105</v>
      </c>
      <c r="E1710" s="1" t="s">
        <v>32</v>
      </c>
      <c r="F1710" s="1" t="s">
        <v>32</v>
      </c>
      <c r="G1710" s="1" t="s">
        <v>213</v>
      </c>
      <c r="H1710" s="1" t="s">
        <v>214</v>
      </c>
      <c r="I1710" s="1" t="s">
        <v>160</v>
      </c>
      <c r="J1710" s="1" t="s">
        <v>161</v>
      </c>
      <c r="K1710">
        <v>398</v>
      </c>
      <c r="L1710" s="1" t="s">
        <v>415</v>
      </c>
      <c r="M1710" s="1" t="s">
        <v>38</v>
      </c>
      <c r="N1710" t="s">
        <v>39</v>
      </c>
      <c r="O1710" t="s">
        <v>39</v>
      </c>
      <c r="P1710">
        <v>50000</v>
      </c>
      <c r="Q1710">
        <v>0</v>
      </c>
      <c r="R1710">
        <v>0.77328604418108149</v>
      </c>
      <c r="S1710">
        <v>88664.302209054076</v>
      </c>
      <c r="T1710" s="1" t="s">
        <v>40</v>
      </c>
      <c r="U1710">
        <v>1</v>
      </c>
      <c r="V1710">
        <v>0</v>
      </c>
      <c r="W1710">
        <v>0.94348712174702043</v>
      </c>
      <c r="X1710">
        <v>83653.627292928417</v>
      </c>
      <c r="Y1710" t="b">
        <v>0</v>
      </c>
      <c r="Z1710" t="b">
        <v>0</v>
      </c>
      <c r="AA1710" s="1" t="s">
        <v>62</v>
      </c>
      <c r="AB1710" s="1" t="s">
        <v>173</v>
      </c>
      <c r="AC1710" s="1" t="s">
        <v>73</v>
      </c>
      <c r="AD1710" t="s">
        <v>850</v>
      </c>
    </row>
    <row r="1711" spans="1:30" x14ac:dyDescent="0.25">
      <c r="A1711">
        <v>32</v>
      </c>
      <c r="B1711" s="1" t="s">
        <v>181</v>
      </c>
      <c r="C1711" s="1" t="s">
        <v>371</v>
      </c>
      <c r="D1711" s="1" t="s">
        <v>101</v>
      </c>
      <c r="E1711" s="1" t="s">
        <v>32</v>
      </c>
      <c r="F1711" s="1" t="s">
        <v>32</v>
      </c>
      <c r="G1711" s="1" t="s">
        <v>213</v>
      </c>
      <c r="H1711" s="1" t="s">
        <v>214</v>
      </c>
      <c r="I1711" s="1" t="s">
        <v>160</v>
      </c>
      <c r="J1711" s="1" t="s">
        <v>161</v>
      </c>
      <c r="K1711">
        <v>398</v>
      </c>
      <c r="L1711" s="1" t="s">
        <v>415</v>
      </c>
      <c r="M1711" s="1" t="s">
        <v>38</v>
      </c>
      <c r="N1711" t="s">
        <v>39</v>
      </c>
      <c r="O1711" t="s">
        <v>39</v>
      </c>
      <c r="P1711">
        <v>50000</v>
      </c>
      <c r="Q1711">
        <v>0</v>
      </c>
      <c r="R1711">
        <v>1.0202500519930675</v>
      </c>
      <c r="S1711">
        <v>101012.50259965338</v>
      </c>
      <c r="T1711" s="1" t="s">
        <v>40</v>
      </c>
      <c r="U1711">
        <v>0</v>
      </c>
      <c r="V1711">
        <v>0</v>
      </c>
      <c r="W1711">
        <v>0.95024381730531704</v>
      </c>
      <c r="X1711">
        <v>95986.506065857888</v>
      </c>
      <c r="Y1711" t="b">
        <v>0</v>
      </c>
      <c r="Z1711" t="b">
        <v>0</v>
      </c>
      <c r="AA1711" s="1" t="s">
        <v>66</v>
      </c>
      <c r="AB1711" s="1" t="s">
        <v>66</v>
      </c>
      <c r="AC1711" s="1" t="s">
        <v>73</v>
      </c>
      <c r="AD1711" t="s">
        <v>66</v>
      </c>
    </row>
    <row r="1712" spans="1:30" x14ac:dyDescent="0.25">
      <c r="A1712">
        <v>33</v>
      </c>
      <c r="B1712" s="1" t="s">
        <v>116</v>
      </c>
      <c r="C1712" s="1" t="s">
        <v>373</v>
      </c>
      <c r="D1712" s="1" t="s">
        <v>101</v>
      </c>
      <c r="E1712" s="1" t="s">
        <v>32</v>
      </c>
      <c r="F1712" s="1" t="s">
        <v>32</v>
      </c>
      <c r="G1712" s="1" t="s">
        <v>213</v>
      </c>
      <c r="H1712" s="1" t="s">
        <v>214</v>
      </c>
      <c r="I1712" s="1" t="s">
        <v>160</v>
      </c>
      <c r="J1712" s="1" t="s">
        <v>161</v>
      </c>
      <c r="K1712">
        <v>398</v>
      </c>
      <c r="L1712" s="1" t="s">
        <v>415</v>
      </c>
      <c r="M1712" s="1" t="s">
        <v>38</v>
      </c>
      <c r="N1712" t="s">
        <v>39</v>
      </c>
      <c r="O1712" t="s">
        <v>39</v>
      </c>
      <c r="P1712">
        <v>50000</v>
      </c>
      <c r="Q1712">
        <v>0</v>
      </c>
      <c r="R1712">
        <v>0.85413813570754082</v>
      </c>
      <c r="S1712">
        <v>92706.906785377039</v>
      </c>
      <c r="T1712" s="1" t="s">
        <v>40</v>
      </c>
      <c r="U1712">
        <v>0</v>
      </c>
      <c r="V1712">
        <v>0</v>
      </c>
      <c r="W1712">
        <v>0.94543361577378848</v>
      </c>
      <c r="X1712">
        <v>87648.226089302581</v>
      </c>
      <c r="Y1712" t="b">
        <v>1</v>
      </c>
      <c r="Z1712" t="b">
        <v>0</v>
      </c>
      <c r="AA1712" s="1" t="s">
        <v>66</v>
      </c>
      <c r="AB1712" s="1" t="s">
        <v>66</v>
      </c>
      <c r="AC1712" s="1" t="s">
        <v>73</v>
      </c>
      <c r="AD1712" t="s">
        <v>66</v>
      </c>
    </row>
    <row r="1713" spans="1:30" x14ac:dyDescent="0.25">
      <c r="A1713">
        <v>34</v>
      </c>
      <c r="B1713" s="1" t="s">
        <v>374</v>
      </c>
      <c r="C1713" s="1" t="s">
        <v>377</v>
      </c>
      <c r="D1713" s="1" t="s">
        <v>105</v>
      </c>
      <c r="E1713" s="1" t="s">
        <v>32</v>
      </c>
      <c r="F1713" s="1" t="s">
        <v>32</v>
      </c>
      <c r="G1713" s="1" t="s">
        <v>213</v>
      </c>
      <c r="H1713" s="1" t="s">
        <v>214</v>
      </c>
      <c r="I1713" s="1" t="s">
        <v>160</v>
      </c>
      <c r="J1713" s="1" t="s">
        <v>161</v>
      </c>
      <c r="K1713">
        <v>398</v>
      </c>
      <c r="L1713" s="1" t="s">
        <v>415</v>
      </c>
      <c r="M1713" s="1" t="s">
        <v>38</v>
      </c>
      <c r="N1713" t="s">
        <v>39</v>
      </c>
      <c r="O1713" t="s">
        <v>39</v>
      </c>
      <c r="P1713">
        <v>50000</v>
      </c>
      <c r="Q1713">
        <v>0</v>
      </c>
      <c r="R1713">
        <v>1.4210537105613985</v>
      </c>
      <c r="S1713">
        <v>121052.68552806991</v>
      </c>
      <c r="T1713" s="1" t="s">
        <v>40</v>
      </c>
      <c r="U1713">
        <v>0</v>
      </c>
      <c r="V1713">
        <v>0</v>
      </c>
      <c r="W1713">
        <v>0.95839587616008814</v>
      </c>
      <c r="X1713">
        <v>116016.39460820619</v>
      </c>
      <c r="Y1713" t="b">
        <v>1</v>
      </c>
      <c r="Z1713" t="b">
        <v>0</v>
      </c>
      <c r="AA1713" s="1" t="s">
        <v>66</v>
      </c>
      <c r="AB1713" s="1" t="s">
        <v>66</v>
      </c>
      <c r="AC1713" s="1" t="s">
        <v>73</v>
      </c>
      <c r="AD1713" t="s">
        <v>66</v>
      </c>
    </row>
    <row r="1714" spans="1:30" x14ac:dyDescent="0.25">
      <c r="A1714">
        <v>35</v>
      </c>
      <c r="B1714" s="1" t="s">
        <v>97</v>
      </c>
      <c r="C1714" s="1" t="s">
        <v>381</v>
      </c>
      <c r="D1714" s="1" t="s">
        <v>105</v>
      </c>
      <c r="E1714" s="1" t="s">
        <v>32</v>
      </c>
      <c r="F1714" s="1" t="s">
        <v>32</v>
      </c>
      <c r="G1714" s="1" t="s">
        <v>213</v>
      </c>
      <c r="H1714" s="1" t="s">
        <v>214</v>
      </c>
      <c r="I1714" s="1" t="s">
        <v>160</v>
      </c>
      <c r="J1714" s="1" t="s">
        <v>161</v>
      </c>
      <c r="K1714">
        <v>398</v>
      </c>
      <c r="L1714" s="1" t="s">
        <v>415</v>
      </c>
      <c r="M1714" s="1" t="s">
        <v>38</v>
      </c>
      <c r="N1714" t="s">
        <v>39</v>
      </c>
      <c r="O1714" t="s">
        <v>39</v>
      </c>
      <c r="P1714">
        <v>50000</v>
      </c>
      <c r="Q1714">
        <v>0</v>
      </c>
      <c r="R1714">
        <v>0.61101110530168357</v>
      </c>
      <c r="S1714">
        <v>80550.555265084186</v>
      </c>
      <c r="T1714" s="1" t="s">
        <v>40</v>
      </c>
      <c r="U1714">
        <v>0</v>
      </c>
      <c r="V1714">
        <v>0</v>
      </c>
      <c r="W1714">
        <v>0.93768701684070688</v>
      </c>
      <c r="X1714">
        <v>75531.20987137928</v>
      </c>
      <c r="Y1714" t="b">
        <v>0</v>
      </c>
      <c r="Z1714" t="b">
        <v>1</v>
      </c>
      <c r="AA1714" s="1" t="s">
        <v>66</v>
      </c>
      <c r="AB1714" s="1" t="s">
        <v>66</v>
      </c>
      <c r="AC1714" s="1" t="s">
        <v>73</v>
      </c>
      <c r="AD1714" t="s">
        <v>66</v>
      </c>
    </row>
    <row r="1715" spans="1:30" x14ac:dyDescent="0.25">
      <c r="A1715">
        <v>36</v>
      </c>
      <c r="B1715" s="1" t="s">
        <v>128</v>
      </c>
      <c r="C1715" s="1" t="s">
        <v>383</v>
      </c>
      <c r="D1715" s="1" t="s">
        <v>105</v>
      </c>
      <c r="E1715" s="1" t="s">
        <v>32</v>
      </c>
      <c r="F1715" s="1" t="s">
        <v>32</v>
      </c>
      <c r="G1715" s="1" t="s">
        <v>213</v>
      </c>
      <c r="H1715" s="1" t="s">
        <v>214</v>
      </c>
      <c r="I1715" s="1" t="s">
        <v>160</v>
      </c>
      <c r="J1715" s="1" t="s">
        <v>161</v>
      </c>
      <c r="K1715">
        <v>398</v>
      </c>
      <c r="L1715" s="1" t="s">
        <v>415</v>
      </c>
      <c r="M1715" s="1" t="s">
        <v>38</v>
      </c>
      <c r="N1715" t="s">
        <v>39</v>
      </c>
      <c r="O1715" t="s">
        <v>39</v>
      </c>
      <c r="P1715">
        <v>50000</v>
      </c>
      <c r="Q1715">
        <v>0</v>
      </c>
      <c r="R1715">
        <v>0.61161841435877295</v>
      </c>
      <c r="S1715">
        <v>80580.920717938658</v>
      </c>
      <c r="T1715" s="1" t="s">
        <v>40</v>
      </c>
      <c r="U1715">
        <v>0</v>
      </c>
      <c r="V1715">
        <v>0</v>
      </c>
      <c r="W1715">
        <v>0.93742058575417186</v>
      </c>
      <c r="X1715">
        <v>75538.213900020535</v>
      </c>
      <c r="Y1715" t="b">
        <v>0</v>
      </c>
      <c r="Z1715" t="b">
        <v>0</v>
      </c>
      <c r="AA1715" s="1" t="s">
        <v>66</v>
      </c>
      <c r="AB1715" s="1" t="s">
        <v>66</v>
      </c>
      <c r="AC1715" s="1" t="s">
        <v>73</v>
      </c>
      <c r="AD1715" t="s">
        <v>66</v>
      </c>
    </row>
    <row r="1716" spans="1:30" x14ac:dyDescent="0.25">
      <c r="A1716">
        <v>37</v>
      </c>
      <c r="B1716" s="1" t="s">
        <v>384</v>
      </c>
      <c r="C1716" s="1" t="s">
        <v>388</v>
      </c>
      <c r="D1716" s="1" t="s">
        <v>101</v>
      </c>
      <c r="E1716" s="1" t="s">
        <v>32</v>
      </c>
      <c r="F1716" s="1" t="s">
        <v>32</v>
      </c>
      <c r="G1716" s="1" t="s">
        <v>213</v>
      </c>
      <c r="H1716" s="1" t="s">
        <v>214</v>
      </c>
      <c r="I1716" s="1" t="s">
        <v>160</v>
      </c>
      <c r="J1716" s="1" t="s">
        <v>161</v>
      </c>
      <c r="K1716">
        <v>398</v>
      </c>
      <c r="L1716" s="1" t="s">
        <v>415</v>
      </c>
      <c r="M1716" s="1" t="s">
        <v>38</v>
      </c>
      <c r="N1716" t="s">
        <v>39</v>
      </c>
      <c r="O1716" t="s">
        <v>39</v>
      </c>
      <c r="P1716">
        <v>50000</v>
      </c>
      <c r="Q1716">
        <v>0</v>
      </c>
      <c r="R1716">
        <v>0.69174982492276005</v>
      </c>
      <c r="S1716">
        <v>84587.491246138001</v>
      </c>
      <c r="T1716" s="1" t="s">
        <v>40</v>
      </c>
      <c r="U1716">
        <v>0</v>
      </c>
      <c r="V1716">
        <v>1</v>
      </c>
      <c r="W1716">
        <v>0.94034172309710606</v>
      </c>
      <c r="X1716">
        <v>79541.147270854781</v>
      </c>
      <c r="Y1716" t="b">
        <v>0</v>
      </c>
      <c r="Z1716" t="b">
        <v>0</v>
      </c>
      <c r="AA1716" s="1" t="s">
        <v>66</v>
      </c>
      <c r="AB1716" s="1" t="s">
        <v>66</v>
      </c>
      <c r="AC1716" s="1" t="s">
        <v>42</v>
      </c>
      <c r="AD1716" t="s">
        <v>66</v>
      </c>
    </row>
    <row r="1717" spans="1:30" x14ac:dyDescent="0.25">
      <c r="A1717">
        <v>38</v>
      </c>
      <c r="B1717" s="1" t="s">
        <v>389</v>
      </c>
      <c r="C1717" s="1" t="s">
        <v>390</v>
      </c>
      <c r="D1717" s="1" t="s">
        <v>105</v>
      </c>
      <c r="E1717" s="1" t="s">
        <v>32</v>
      </c>
      <c r="F1717" s="1" t="s">
        <v>32</v>
      </c>
      <c r="G1717" s="1" t="s">
        <v>213</v>
      </c>
      <c r="H1717" s="1" t="s">
        <v>214</v>
      </c>
      <c r="I1717" s="1" t="s">
        <v>160</v>
      </c>
      <c r="J1717" s="1" t="s">
        <v>161</v>
      </c>
      <c r="K1717">
        <v>398</v>
      </c>
      <c r="L1717" s="1" t="s">
        <v>415</v>
      </c>
      <c r="M1717" s="1" t="s">
        <v>38</v>
      </c>
      <c r="N1717" t="s">
        <v>39</v>
      </c>
      <c r="O1717" t="s">
        <v>39</v>
      </c>
      <c r="P1717">
        <v>50000</v>
      </c>
      <c r="Q1717">
        <v>0</v>
      </c>
      <c r="R1717">
        <v>0.772101308405169</v>
      </c>
      <c r="S1717">
        <v>88605.065420258456</v>
      </c>
      <c r="T1717" s="1" t="s">
        <v>40</v>
      </c>
      <c r="U1717">
        <v>0</v>
      </c>
      <c r="V1717">
        <v>0</v>
      </c>
      <c r="W1717">
        <v>0.94341557945786936</v>
      </c>
      <c r="X1717">
        <v>83591.399136355554</v>
      </c>
      <c r="Y1717" t="b">
        <v>1</v>
      </c>
      <c r="Z1717" t="b">
        <v>0</v>
      </c>
      <c r="AA1717" s="1" t="s">
        <v>66</v>
      </c>
      <c r="AB1717" s="1" t="s">
        <v>66</v>
      </c>
      <c r="AC1717" s="1" t="s">
        <v>73</v>
      </c>
      <c r="AD1717" t="s">
        <v>66</v>
      </c>
    </row>
    <row r="1718" spans="1:30" x14ac:dyDescent="0.25">
      <c r="A1718">
        <v>39</v>
      </c>
      <c r="B1718" s="1" t="s">
        <v>151</v>
      </c>
      <c r="C1718" s="1" t="s">
        <v>395</v>
      </c>
      <c r="D1718" s="1" t="s">
        <v>105</v>
      </c>
      <c r="E1718" s="1" t="s">
        <v>32</v>
      </c>
      <c r="F1718" s="1" t="s">
        <v>32</v>
      </c>
      <c r="G1718" s="1" t="s">
        <v>213</v>
      </c>
      <c r="H1718" s="1" t="s">
        <v>214</v>
      </c>
      <c r="I1718" s="1" t="s">
        <v>160</v>
      </c>
      <c r="J1718" s="1" t="s">
        <v>161</v>
      </c>
      <c r="K1718">
        <v>398</v>
      </c>
      <c r="L1718" s="1" t="s">
        <v>415</v>
      </c>
      <c r="M1718" s="1" t="s">
        <v>38</v>
      </c>
      <c r="N1718" t="s">
        <v>39</v>
      </c>
      <c r="O1718" t="s">
        <v>39</v>
      </c>
      <c r="P1718">
        <v>50000</v>
      </c>
      <c r="Q1718">
        <v>0</v>
      </c>
      <c r="R1718">
        <v>0.67533051677884692</v>
      </c>
      <c r="S1718">
        <v>83766.525838942354</v>
      </c>
      <c r="T1718" s="1" t="s">
        <v>40</v>
      </c>
      <c r="U1718">
        <v>0</v>
      </c>
      <c r="V1718">
        <v>0</v>
      </c>
      <c r="W1718">
        <v>0.93959210286601913</v>
      </c>
      <c r="X1718">
        <v>78706.366162792576</v>
      </c>
      <c r="Y1718" t="b">
        <v>1</v>
      </c>
      <c r="Z1718" t="b">
        <v>0</v>
      </c>
      <c r="AA1718" s="1" t="s">
        <v>66</v>
      </c>
      <c r="AB1718" s="1" t="s">
        <v>66</v>
      </c>
      <c r="AC1718" s="1" t="s">
        <v>73</v>
      </c>
      <c r="AD1718" t="s">
        <v>66</v>
      </c>
    </row>
    <row r="1719" spans="1:30" x14ac:dyDescent="0.25">
      <c r="A1719">
        <v>40</v>
      </c>
      <c r="B1719" s="1" t="s">
        <v>103</v>
      </c>
      <c r="C1719" s="1" t="s">
        <v>104</v>
      </c>
      <c r="D1719" s="1" t="s">
        <v>105</v>
      </c>
      <c r="E1719" s="1" t="s">
        <v>32</v>
      </c>
      <c r="F1719" s="1" t="s">
        <v>32</v>
      </c>
      <c r="G1719" s="1" t="s">
        <v>213</v>
      </c>
      <c r="H1719" s="1" t="s">
        <v>214</v>
      </c>
      <c r="I1719" s="1" t="s">
        <v>160</v>
      </c>
      <c r="J1719" s="1" t="s">
        <v>161</v>
      </c>
      <c r="K1719">
        <v>398</v>
      </c>
      <c r="L1719" s="1" t="s">
        <v>415</v>
      </c>
      <c r="M1719" s="1" t="s">
        <v>38</v>
      </c>
      <c r="N1719" t="s">
        <v>39</v>
      </c>
      <c r="O1719" t="s">
        <v>39</v>
      </c>
      <c r="P1719">
        <v>50000</v>
      </c>
      <c r="Q1719">
        <v>0</v>
      </c>
      <c r="R1719">
        <v>0.85120110737041266</v>
      </c>
      <c r="S1719">
        <v>92560.05536852064</v>
      </c>
      <c r="T1719" s="1" t="s">
        <v>40</v>
      </c>
      <c r="U1719">
        <v>0</v>
      </c>
      <c r="V1719">
        <v>0</v>
      </c>
      <c r="W1719">
        <v>0.94589234117963028</v>
      </c>
      <c r="X1719">
        <v>87551.847472246198</v>
      </c>
      <c r="Y1719" t="b">
        <v>0</v>
      </c>
      <c r="Z1719" t="b">
        <v>0</v>
      </c>
      <c r="AA1719" s="1" t="s">
        <v>66</v>
      </c>
      <c r="AB1719" s="1" t="s">
        <v>66</v>
      </c>
      <c r="AC1719" s="1" t="s">
        <v>73</v>
      </c>
      <c r="AD1719" t="s">
        <v>66</v>
      </c>
    </row>
    <row r="1720" spans="1:30" x14ac:dyDescent="0.25">
      <c r="A1720">
        <v>41</v>
      </c>
      <c r="B1720" s="1" t="s">
        <v>397</v>
      </c>
      <c r="C1720" s="1" t="s">
        <v>401</v>
      </c>
      <c r="D1720" s="1" t="s">
        <v>101</v>
      </c>
      <c r="E1720" s="1" t="s">
        <v>32</v>
      </c>
      <c r="F1720" s="1" t="s">
        <v>32</v>
      </c>
      <c r="G1720" s="1" t="s">
        <v>213</v>
      </c>
      <c r="H1720" s="1" t="s">
        <v>214</v>
      </c>
      <c r="I1720" s="1" t="s">
        <v>160</v>
      </c>
      <c r="J1720" s="1" t="s">
        <v>161</v>
      </c>
      <c r="K1720">
        <v>398</v>
      </c>
      <c r="L1720" s="1" t="s">
        <v>415</v>
      </c>
      <c r="M1720" s="1" t="s">
        <v>38</v>
      </c>
      <c r="N1720" t="s">
        <v>39</v>
      </c>
      <c r="O1720" t="s">
        <v>39</v>
      </c>
      <c r="P1720">
        <v>50000</v>
      </c>
      <c r="Q1720">
        <v>0</v>
      </c>
      <c r="R1720">
        <v>0.60890183887915938</v>
      </c>
      <c r="S1720">
        <v>80445.091943957974</v>
      </c>
      <c r="T1720" s="1" t="s">
        <v>40</v>
      </c>
      <c r="U1720">
        <v>1</v>
      </c>
      <c r="V1720">
        <v>1</v>
      </c>
      <c r="W1720">
        <v>0.93784580414821017</v>
      </c>
      <c r="X1720">
        <v>75445.091943957974</v>
      </c>
      <c r="Y1720" t="b">
        <v>0</v>
      </c>
      <c r="Z1720" t="b">
        <v>1</v>
      </c>
      <c r="AA1720" s="1" t="s">
        <v>66</v>
      </c>
      <c r="AB1720" s="1" t="s">
        <v>66</v>
      </c>
      <c r="AC1720" s="1" t="s">
        <v>42</v>
      </c>
      <c r="AD1720" t="s">
        <v>850</v>
      </c>
    </row>
    <row r="1721" spans="1:30" x14ac:dyDescent="0.25">
      <c r="A1721">
        <v>7</v>
      </c>
      <c r="B1721" s="1" t="s">
        <v>29</v>
      </c>
      <c r="C1721" s="1" t="s">
        <v>43</v>
      </c>
      <c r="D1721" s="1" t="s">
        <v>44</v>
      </c>
      <c r="E1721" s="1" t="s">
        <v>32</v>
      </c>
      <c r="F1721" s="1" t="s">
        <v>32</v>
      </c>
      <c r="G1721" s="1" t="s">
        <v>213</v>
      </c>
      <c r="H1721" s="1" t="s">
        <v>214</v>
      </c>
      <c r="I1721" s="1" t="s">
        <v>91</v>
      </c>
      <c r="J1721" s="1" t="s">
        <v>92</v>
      </c>
      <c r="K1721">
        <v>292</v>
      </c>
      <c r="L1721" s="1" t="s">
        <v>665</v>
      </c>
      <c r="M1721" s="1" t="s">
        <v>38</v>
      </c>
      <c r="N1721" t="s">
        <v>39</v>
      </c>
      <c r="O1721" t="s">
        <v>39</v>
      </c>
      <c r="P1721">
        <v>100000</v>
      </c>
      <c r="Q1721">
        <v>0</v>
      </c>
      <c r="R1721">
        <v>0.60882316575975093</v>
      </c>
      <c r="S1721">
        <v>160882.3165759751</v>
      </c>
      <c r="T1721" s="1" t="s">
        <v>40</v>
      </c>
      <c r="U1721">
        <v>1</v>
      </c>
      <c r="V1721">
        <v>1</v>
      </c>
      <c r="W1721">
        <v>0.93783079843594719</v>
      </c>
      <c r="X1721">
        <v>150880.39140867154</v>
      </c>
      <c r="Y1721" t="b">
        <v>0</v>
      </c>
      <c r="Z1721" t="b">
        <v>0</v>
      </c>
      <c r="AA1721" s="1" t="s">
        <v>41</v>
      </c>
      <c r="AB1721" s="1" t="s">
        <v>44</v>
      </c>
      <c r="AC1721" s="1" t="s">
        <v>42</v>
      </c>
      <c r="AD1721" t="s">
        <v>850</v>
      </c>
    </row>
    <row r="1722" spans="1:30" x14ac:dyDescent="0.25">
      <c r="A1722">
        <v>1</v>
      </c>
      <c r="B1722" s="1" t="s">
        <v>184</v>
      </c>
      <c r="C1722" s="1" t="s">
        <v>595</v>
      </c>
      <c r="D1722" s="1" t="s">
        <v>596</v>
      </c>
      <c r="E1722" s="1" t="s">
        <v>616</v>
      </c>
      <c r="F1722" s="1" t="s">
        <v>617</v>
      </c>
      <c r="G1722" s="1" t="s">
        <v>513</v>
      </c>
      <c r="H1722" s="1" t="s">
        <v>514</v>
      </c>
      <c r="I1722" s="1" t="s">
        <v>160</v>
      </c>
      <c r="J1722" s="1" t="s">
        <v>161</v>
      </c>
      <c r="K1722">
        <v>39</v>
      </c>
      <c r="L1722" s="1" t="s">
        <v>566</v>
      </c>
      <c r="M1722" s="1" t="s">
        <v>38</v>
      </c>
      <c r="N1722" t="s">
        <v>39</v>
      </c>
      <c r="O1722" t="s">
        <v>39</v>
      </c>
      <c r="P1722">
        <v>4000</v>
      </c>
      <c r="Q1722">
        <v>6720.8628571428571</v>
      </c>
      <c r="R1722">
        <v>0.68021571428571437</v>
      </c>
      <c r="S1722">
        <v>6720.8628571428571</v>
      </c>
      <c r="T1722" s="1" t="s">
        <v>40</v>
      </c>
      <c r="U1722">
        <v>1</v>
      </c>
      <c r="V1722">
        <v>1</v>
      </c>
      <c r="W1722">
        <v>0.9362326776068719</v>
      </c>
      <c r="X1722">
        <v>6292.2914285714287</v>
      </c>
      <c r="Y1722" t="b">
        <v>0</v>
      </c>
      <c r="Z1722" t="b">
        <v>0</v>
      </c>
      <c r="AA1722" s="1" t="s">
        <v>54</v>
      </c>
      <c r="AB1722" s="1" t="s">
        <v>599</v>
      </c>
      <c r="AC1722" s="1" t="s">
        <v>42</v>
      </c>
      <c r="AD1722" t="s">
        <v>850</v>
      </c>
    </row>
    <row r="1723" spans="1:30" x14ac:dyDescent="0.25">
      <c r="A1723">
        <v>1</v>
      </c>
      <c r="B1723" s="1" t="s">
        <v>184</v>
      </c>
      <c r="C1723" s="1" t="s">
        <v>595</v>
      </c>
      <c r="D1723" s="1" t="s">
        <v>596</v>
      </c>
      <c r="E1723" s="1" t="s">
        <v>616</v>
      </c>
      <c r="F1723" s="1" t="s">
        <v>617</v>
      </c>
      <c r="G1723" s="1" t="s">
        <v>210</v>
      </c>
      <c r="H1723" s="1" t="s">
        <v>211</v>
      </c>
      <c r="I1723" s="1" t="s">
        <v>191</v>
      </c>
      <c r="J1723" s="1" t="s">
        <v>192</v>
      </c>
      <c r="K1723">
        <v>100</v>
      </c>
      <c r="L1723" s="1" t="s">
        <v>212</v>
      </c>
      <c r="M1723" s="1" t="s">
        <v>38</v>
      </c>
      <c r="N1723" t="s">
        <v>39</v>
      </c>
      <c r="O1723" t="s">
        <v>39</v>
      </c>
      <c r="P1723">
        <v>200</v>
      </c>
      <c r="Q1723">
        <v>336.04314285714287</v>
      </c>
      <c r="R1723">
        <v>0.68021571428571437</v>
      </c>
      <c r="S1723">
        <v>0</v>
      </c>
      <c r="T1723" s="1" t="s">
        <v>194</v>
      </c>
      <c r="U1723">
        <v>1</v>
      </c>
      <c r="V1723">
        <v>1</v>
      </c>
      <c r="W1723">
        <v>0.9362326776068719</v>
      </c>
      <c r="X1723">
        <v>0</v>
      </c>
      <c r="Y1723" t="b">
        <v>0</v>
      </c>
      <c r="Z1723" t="b">
        <v>0</v>
      </c>
      <c r="AA1723" s="1" t="s">
        <v>54</v>
      </c>
      <c r="AB1723" s="1" t="s">
        <v>599</v>
      </c>
      <c r="AC1723" s="1" t="s">
        <v>42</v>
      </c>
      <c r="AD1723" t="s">
        <v>850</v>
      </c>
    </row>
    <row r="1724" spans="1:30" x14ac:dyDescent="0.25">
      <c r="A1724">
        <v>2</v>
      </c>
      <c r="B1724" s="1" t="s">
        <v>86</v>
      </c>
      <c r="C1724" s="1" t="s">
        <v>226</v>
      </c>
      <c r="D1724" s="1" t="s">
        <v>105</v>
      </c>
      <c r="E1724" s="1" t="s">
        <v>32</v>
      </c>
      <c r="F1724" s="1" t="s">
        <v>32</v>
      </c>
      <c r="G1724" s="1" t="s">
        <v>213</v>
      </c>
      <c r="H1724" s="1" t="s">
        <v>214</v>
      </c>
      <c r="I1724" s="1" t="s">
        <v>160</v>
      </c>
      <c r="J1724" s="1" t="s">
        <v>161</v>
      </c>
      <c r="K1724">
        <v>394</v>
      </c>
      <c r="L1724" s="1" t="s">
        <v>416</v>
      </c>
      <c r="M1724" s="1" t="s">
        <v>38</v>
      </c>
      <c r="N1724" t="s">
        <v>39</v>
      </c>
      <c r="O1724" t="s">
        <v>39</v>
      </c>
      <c r="P1724">
        <v>65000</v>
      </c>
      <c r="Q1724">
        <v>0</v>
      </c>
      <c r="R1724">
        <v>0.61287047812817896</v>
      </c>
      <c r="S1724">
        <v>104836.58107833163</v>
      </c>
      <c r="T1724" s="1" t="s">
        <v>40</v>
      </c>
      <c r="U1724">
        <v>0</v>
      </c>
      <c r="V1724">
        <v>1</v>
      </c>
      <c r="W1724">
        <v>0.93692649150934704</v>
      </c>
      <c r="X1724">
        <v>98224.170091556443</v>
      </c>
      <c r="Y1724" t="b">
        <v>0</v>
      </c>
      <c r="Z1724" t="b">
        <v>0</v>
      </c>
      <c r="AA1724" s="1" t="s">
        <v>66</v>
      </c>
      <c r="AB1724" s="1" t="s">
        <v>66</v>
      </c>
      <c r="AC1724" s="1" t="s">
        <v>42</v>
      </c>
      <c r="AD1724" t="s">
        <v>66</v>
      </c>
    </row>
    <row r="1725" spans="1:30" x14ac:dyDescent="0.25">
      <c r="A1725">
        <v>3</v>
      </c>
      <c r="B1725" s="1" t="s">
        <v>75</v>
      </c>
      <c r="C1725" s="1" t="s">
        <v>79</v>
      </c>
      <c r="D1725" s="1" t="s">
        <v>60</v>
      </c>
      <c r="E1725" s="1" t="s">
        <v>32</v>
      </c>
      <c r="F1725" s="1" t="s">
        <v>32</v>
      </c>
      <c r="G1725" s="1" t="s">
        <v>213</v>
      </c>
      <c r="H1725" s="1" t="s">
        <v>214</v>
      </c>
      <c r="I1725" s="1" t="s">
        <v>160</v>
      </c>
      <c r="J1725" s="1" t="s">
        <v>161</v>
      </c>
      <c r="K1725">
        <v>394</v>
      </c>
      <c r="L1725" s="1" t="s">
        <v>416</v>
      </c>
      <c r="M1725" s="1" t="s">
        <v>38</v>
      </c>
      <c r="N1725" t="s">
        <v>39</v>
      </c>
      <c r="O1725" t="s">
        <v>39</v>
      </c>
      <c r="P1725">
        <v>65000</v>
      </c>
      <c r="Q1725">
        <v>0</v>
      </c>
      <c r="R1725">
        <v>0.61354871794871801</v>
      </c>
      <c r="S1725">
        <v>104880.66666666667</v>
      </c>
      <c r="T1725" s="1" t="s">
        <v>40</v>
      </c>
      <c r="U1725">
        <v>0</v>
      </c>
      <c r="V1725">
        <v>1</v>
      </c>
      <c r="W1725">
        <v>0.93643569517101977</v>
      </c>
      <c r="X1725">
        <v>98214</v>
      </c>
      <c r="Y1725" t="b">
        <v>0</v>
      </c>
      <c r="Z1725" t="b">
        <v>0</v>
      </c>
      <c r="AA1725" s="1" t="s">
        <v>66</v>
      </c>
      <c r="AB1725" s="1" t="s">
        <v>66</v>
      </c>
      <c r="AC1725" s="1" t="s">
        <v>42</v>
      </c>
      <c r="AD1725" t="s">
        <v>66</v>
      </c>
    </row>
    <row r="1726" spans="1:30" x14ac:dyDescent="0.25">
      <c r="A1726">
        <v>4</v>
      </c>
      <c r="B1726" s="1" t="s">
        <v>131</v>
      </c>
      <c r="C1726" s="1" t="s">
        <v>166</v>
      </c>
      <c r="D1726" s="1" t="s">
        <v>105</v>
      </c>
      <c r="E1726" s="1" t="s">
        <v>32</v>
      </c>
      <c r="F1726" s="1" t="s">
        <v>32</v>
      </c>
      <c r="G1726" s="1" t="s">
        <v>213</v>
      </c>
      <c r="H1726" s="1" t="s">
        <v>214</v>
      </c>
      <c r="I1726" s="1" t="s">
        <v>160</v>
      </c>
      <c r="J1726" s="1" t="s">
        <v>161</v>
      </c>
      <c r="K1726">
        <v>394</v>
      </c>
      <c r="L1726" s="1" t="s">
        <v>416</v>
      </c>
      <c r="M1726" s="1" t="s">
        <v>38</v>
      </c>
      <c r="N1726" t="s">
        <v>39</v>
      </c>
      <c r="O1726" t="s">
        <v>39</v>
      </c>
      <c r="P1726">
        <v>65000</v>
      </c>
      <c r="Q1726">
        <v>0</v>
      </c>
      <c r="R1726">
        <v>0.60990146274489099</v>
      </c>
      <c r="S1726">
        <v>104643.59507841791</v>
      </c>
      <c r="T1726" s="1" t="s">
        <v>40</v>
      </c>
      <c r="U1726">
        <v>0</v>
      </c>
      <c r="V1726">
        <v>1</v>
      </c>
      <c r="W1726">
        <v>0.9376777496183254</v>
      </c>
      <c r="X1726">
        <v>98121.970745102182</v>
      </c>
      <c r="Y1726" t="b">
        <v>0</v>
      </c>
      <c r="Z1726" t="b">
        <v>0</v>
      </c>
      <c r="AA1726" s="1" t="s">
        <v>66</v>
      </c>
      <c r="AB1726" s="1" t="s">
        <v>66</v>
      </c>
      <c r="AC1726" s="1" t="s">
        <v>42</v>
      </c>
      <c r="AD1726" t="s">
        <v>66</v>
      </c>
    </row>
    <row r="1727" spans="1:30" x14ac:dyDescent="0.25">
      <c r="A1727">
        <v>5</v>
      </c>
      <c r="B1727" s="1" t="s">
        <v>145</v>
      </c>
      <c r="C1727" s="1" t="s">
        <v>237</v>
      </c>
      <c r="D1727" s="1" t="s">
        <v>105</v>
      </c>
      <c r="E1727" s="1" t="s">
        <v>32</v>
      </c>
      <c r="F1727" s="1" t="s">
        <v>32</v>
      </c>
      <c r="G1727" s="1" t="s">
        <v>213</v>
      </c>
      <c r="H1727" s="1" t="s">
        <v>214</v>
      </c>
      <c r="I1727" s="1" t="s">
        <v>160</v>
      </c>
      <c r="J1727" s="1" t="s">
        <v>161</v>
      </c>
      <c r="K1727">
        <v>394</v>
      </c>
      <c r="L1727" s="1" t="s">
        <v>416</v>
      </c>
      <c r="M1727" s="1" t="s">
        <v>38</v>
      </c>
      <c r="N1727" t="s">
        <v>39</v>
      </c>
      <c r="O1727" t="s">
        <v>39</v>
      </c>
      <c r="P1727">
        <v>65000</v>
      </c>
      <c r="Q1727">
        <v>0</v>
      </c>
      <c r="R1727">
        <v>0.61142605781315451</v>
      </c>
      <c r="S1727">
        <v>104742.69375785504</v>
      </c>
      <c r="T1727" s="1" t="s">
        <v>40</v>
      </c>
      <c r="U1727">
        <v>0</v>
      </c>
      <c r="V1727">
        <v>1</v>
      </c>
      <c r="W1727">
        <v>0.93760519374367279</v>
      </c>
      <c r="X1727">
        <v>98207.293674067871</v>
      </c>
      <c r="Y1727" t="b">
        <v>0</v>
      </c>
      <c r="Z1727" t="b">
        <v>0</v>
      </c>
      <c r="AA1727" s="1" t="s">
        <v>66</v>
      </c>
      <c r="AB1727" s="1" t="s">
        <v>66</v>
      </c>
      <c r="AC1727" s="1" t="s">
        <v>42</v>
      </c>
      <c r="AD1727" t="s">
        <v>66</v>
      </c>
    </row>
    <row r="1728" spans="1:30" x14ac:dyDescent="0.25">
      <c r="A1728">
        <v>12</v>
      </c>
      <c r="B1728" s="1" t="s">
        <v>63</v>
      </c>
      <c r="C1728" s="1" t="s">
        <v>284</v>
      </c>
      <c r="D1728" s="1" t="s">
        <v>105</v>
      </c>
      <c r="E1728" s="1" t="s">
        <v>32</v>
      </c>
      <c r="F1728" s="1" t="s">
        <v>32</v>
      </c>
      <c r="G1728" s="1" t="s">
        <v>213</v>
      </c>
      <c r="H1728" s="1" t="s">
        <v>214</v>
      </c>
      <c r="I1728" s="1" t="s">
        <v>160</v>
      </c>
      <c r="J1728" s="1" t="s">
        <v>161</v>
      </c>
      <c r="K1728">
        <v>394</v>
      </c>
      <c r="L1728" s="1" t="s">
        <v>416</v>
      </c>
      <c r="M1728" s="1" t="s">
        <v>38</v>
      </c>
      <c r="N1728" t="s">
        <v>39</v>
      </c>
      <c r="O1728" t="s">
        <v>39</v>
      </c>
      <c r="P1728">
        <v>65000</v>
      </c>
      <c r="Q1728">
        <v>0</v>
      </c>
      <c r="R1728">
        <v>0.61017403715802609</v>
      </c>
      <c r="S1728">
        <v>104661.31241527171</v>
      </c>
      <c r="T1728" s="1" t="s">
        <v>40</v>
      </c>
      <c r="U1728">
        <v>0</v>
      </c>
      <c r="V1728">
        <v>1</v>
      </c>
      <c r="W1728">
        <v>0.93768980778685429</v>
      </c>
      <c r="X1728">
        <v>98139.84592139603</v>
      </c>
      <c r="Y1728" t="b">
        <v>0</v>
      </c>
      <c r="Z1728" t="b">
        <v>0</v>
      </c>
      <c r="AA1728" s="1" t="s">
        <v>66</v>
      </c>
      <c r="AB1728" s="1" t="s">
        <v>66</v>
      </c>
      <c r="AC1728" s="1" t="s">
        <v>42</v>
      </c>
      <c r="AD1728" t="s">
        <v>66</v>
      </c>
    </row>
    <row r="1729" spans="1:30" x14ac:dyDescent="0.25">
      <c r="A1729">
        <v>15</v>
      </c>
      <c r="B1729" s="1" t="s">
        <v>50</v>
      </c>
      <c r="C1729" s="1" t="s">
        <v>302</v>
      </c>
      <c r="D1729" s="1" t="s">
        <v>303</v>
      </c>
      <c r="E1729" s="1" t="s">
        <v>32</v>
      </c>
      <c r="F1729" s="1" t="s">
        <v>32</v>
      </c>
      <c r="G1729" s="1" t="s">
        <v>213</v>
      </c>
      <c r="H1729" s="1" t="s">
        <v>214</v>
      </c>
      <c r="I1729" s="1" t="s">
        <v>160</v>
      </c>
      <c r="J1729" s="1" t="s">
        <v>161</v>
      </c>
      <c r="K1729">
        <v>394</v>
      </c>
      <c r="L1729" s="1" t="s">
        <v>416</v>
      </c>
      <c r="M1729" s="1" t="s">
        <v>38</v>
      </c>
      <c r="N1729" t="s">
        <v>39</v>
      </c>
      <c r="O1729" t="s">
        <v>39</v>
      </c>
      <c r="P1729">
        <v>65000</v>
      </c>
      <c r="Q1729">
        <v>0</v>
      </c>
      <c r="R1729">
        <v>0.62021538461538461</v>
      </c>
      <c r="S1729">
        <v>105314</v>
      </c>
      <c r="T1729" s="1" t="s">
        <v>40</v>
      </c>
      <c r="U1729">
        <v>1</v>
      </c>
      <c r="V1729">
        <v>1</v>
      </c>
      <c r="W1729">
        <v>0.93827981085135881</v>
      </c>
      <c r="X1729">
        <v>98814</v>
      </c>
      <c r="Y1729" t="b">
        <v>0</v>
      </c>
      <c r="Z1729" t="b">
        <v>0</v>
      </c>
      <c r="AA1729" s="1" t="s">
        <v>62</v>
      </c>
      <c r="AB1729" s="1" t="s">
        <v>173</v>
      </c>
      <c r="AC1729" s="1" t="s">
        <v>42</v>
      </c>
      <c r="AD1729" t="s">
        <v>850</v>
      </c>
    </row>
    <row r="1730" spans="1:30" x14ac:dyDescent="0.25">
      <c r="A1730">
        <v>20</v>
      </c>
      <c r="B1730" s="1" t="s">
        <v>316</v>
      </c>
      <c r="C1730" s="1" t="s">
        <v>319</v>
      </c>
      <c r="D1730" s="1" t="s">
        <v>105</v>
      </c>
      <c r="E1730" s="1" t="s">
        <v>32</v>
      </c>
      <c r="F1730" s="1" t="s">
        <v>32</v>
      </c>
      <c r="G1730" s="1" t="s">
        <v>213</v>
      </c>
      <c r="H1730" s="1" t="s">
        <v>214</v>
      </c>
      <c r="I1730" s="1" t="s">
        <v>160</v>
      </c>
      <c r="J1730" s="1" t="s">
        <v>161</v>
      </c>
      <c r="K1730">
        <v>394</v>
      </c>
      <c r="L1730" s="1" t="s">
        <v>416</v>
      </c>
      <c r="M1730" s="1" t="s">
        <v>38</v>
      </c>
      <c r="N1730" t="s">
        <v>39</v>
      </c>
      <c r="O1730" t="s">
        <v>39</v>
      </c>
      <c r="P1730">
        <v>65000</v>
      </c>
      <c r="Q1730">
        <v>0</v>
      </c>
      <c r="R1730">
        <v>0.85420873979310619</v>
      </c>
      <c r="S1730">
        <v>120523.5680865519</v>
      </c>
      <c r="T1730" s="1" t="s">
        <v>40</v>
      </c>
      <c r="U1730">
        <v>0</v>
      </c>
      <c r="V1730">
        <v>0</v>
      </c>
      <c r="W1730">
        <v>0.94538491392226898</v>
      </c>
      <c r="X1730">
        <v>113941.16304110958</v>
      </c>
      <c r="Y1730" t="b">
        <v>0</v>
      </c>
      <c r="Z1730" t="b">
        <v>0</v>
      </c>
      <c r="AA1730" s="1" t="s">
        <v>66</v>
      </c>
      <c r="AB1730" s="1" t="s">
        <v>66</v>
      </c>
      <c r="AC1730" s="1" t="s">
        <v>73</v>
      </c>
      <c r="AD1730" t="s">
        <v>66</v>
      </c>
    </row>
    <row r="1731" spans="1:30" x14ac:dyDescent="0.25">
      <c r="A1731">
        <v>21</v>
      </c>
      <c r="B1731" s="1" t="s">
        <v>69</v>
      </c>
      <c r="C1731" s="1" t="s">
        <v>176</v>
      </c>
      <c r="D1731" s="1" t="s">
        <v>177</v>
      </c>
      <c r="E1731" s="1" t="s">
        <v>32</v>
      </c>
      <c r="F1731" s="1" t="s">
        <v>32</v>
      </c>
      <c r="G1731" s="1" t="s">
        <v>213</v>
      </c>
      <c r="H1731" s="1" t="s">
        <v>214</v>
      </c>
      <c r="I1731" s="1" t="s">
        <v>160</v>
      </c>
      <c r="J1731" s="1" t="s">
        <v>161</v>
      </c>
      <c r="K1731">
        <v>394</v>
      </c>
      <c r="L1731" s="1" t="s">
        <v>416</v>
      </c>
      <c r="M1731" s="1" t="s">
        <v>38</v>
      </c>
      <c r="N1731" t="s">
        <v>39</v>
      </c>
      <c r="O1731" t="s">
        <v>39</v>
      </c>
      <c r="P1731">
        <v>65000</v>
      </c>
      <c r="Q1731">
        <v>0</v>
      </c>
      <c r="R1731">
        <v>0.86483182198212116</v>
      </c>
      <c r="S1731">
        <v>121214.06842883787</v>
      </c>
      <c r="T1731" s="1" t="s">
        <v>40</v>
      </c>
      <c r="U1731">
        <v>0</v>
      </c>
      <c r="V1731">
        <v>0</v>
      </c>
      <c r="W1731">
        <v>0.94482048898013438</v>
      </c>
      <c r="X1731">
        <v>114525.53540420606</v>
      </c>
      <c r="Y1731" t="b">
        <v>0</v>
      </c>
      <c r="Z1731" t="b">
        <v>0</v>
      </c>
      <c r="AA1731" s="1" t="s">
        <v>66</v>
      </c>
      <c r="AB1731" s="1" t="s">
        <v>66</v>
      </c>
      <c r="AC1731" s="1" t="s">
        <v>73</v>
      </c>
      <c r="AD1731" t="s">
        <v>66</v>
      </c>
    </row>
    <row r="1732" spans="1:30" x14ac:dyDescent="0.25">
      <c r="A1732">
        <v>22</v>
      </c>
      <c r="B1732" s="1" t="s">
        <v>136</v>
      </c>
      <c r="C1732" s="1" t="s">
        <v>137</v>
      </c>
      <c r="D1732" s="1" t="s">
        <v>105</v>
      </c>
      <c r="E1732" s="1" t="s">
        <v>32</v>
      </c>
      <c r="F1732" s="1" t="s">
        <v>32</v>
      </c>
      <c r="G1732" s="1" t="s">
        <v>213</v>
      </c>
      <c r="H1732" s="1" t="s">
        <v>214</v>
      </c>
      <c r="I1732" s="1" t="s">
        <v>160</v>
      </c>
      <c r="J1732" s="1" t="s">
        <v>161</v>
      </c>
      <c r="K1732">
        <v>394</v>
      </c>
      <c r="L1732" s="1" t="s">
        <v>416</v>
      </c>
      <c r="M1732" s="1" t="s">
        <v>38</v>
      </c>
      <c r="N1732" t="s">
        <v>39</v>
      </c>
      <c r="O1732" t="s">
        <v>39</v>
      </c>
      <c r="P1732">
        <v>65000</v>
      </c>
      <c r="Q1732">
        <v>0</v>
      </c>
      <c r="R1732">
        <v>0.85124977011494252</v>
      </c>
      <c r="S1732">
        <v>120331.23505747128</v>
      </c>
      <c r="T1732" s="1" t="s">
        <v>40</v>
      </c>
      <c r="U1732">
        <v>0</v>
      </c>
      <c r="V1732">
        <v>0</v>
      </c>
      <c r="W1732">
        <v>0.94598243758658718</v>
      </c>
      <c r="X1732">
        <v>113831.23505747128</v>
      </c>
      <c r="Y1732" t="b">
        <v>0</v>
      </c>
      <c r="Z1732" t="b">
        <v>0</v>
      </c>
      <c r="AA1732" s="1" t="s">
        <v>66</v>
      </c>
      <c r="AB1732" s="1" t="s">
        <v>66</v>
      </c>
      <c r="AC1732" s="1" t="s">
        <v>73</v>
      </c>
      <c r="AD1732" t="s">
        <v>66</v>
      </c>
    </row>
    <row r="1733" spans="1:30" x14ac:dyDescent="0.25">
      <c r="A1733">
        <v>23</v>
      </c>
      <c r="B1733" s="1" t="s">
        <v>178</v>
      </c>
      <c r="C1733" s="1" t="s">
        <v>330</v>
      </c>
      <c r="D1733" s="1" t="s">
        <v>105</v>
      </c>
      <c r="E1733" s="1" t="s">
        <v>32</v>
      </c>
      <c r="F1733" s="1" t="s">
        <v>32</v>
      </c>
      <c r="G1733" s="1" t="s">
        <v>213</v>
      </c>
      <c r="H1733" s="1" t="s">
        <v>214</v>
      </c>
      <c r="I1733" s="1" t="s">
        <v>160</v>
      </c>
      <c r="J1733" s="1" t="s">
        <v>161</v>
      </c>
      <c r="K1733">
        <v>394</v>
      </c>
      <c r="L1733" s="1" t="s">
        <v>416</v>
      </c>
      <c r="M1733" s="1" t="s">
        <v>38</v>
      </c>
      <c r="N1733" t="s">
        <v>39</v>
      </c>
      <c r="O1733" t="s">
        <v>39</v>
      </c>
      <c r="P1733">
        <v>65000</v>
      </c>
      <c r="Q1733">
        <v>0</v>
      </c>
      <c r="R1733">
        <v>0.85517256346179138</v>
      </c>
      <c r="S1733">
        <v>120586.21662501644</v>
      </c>
      <c r="T1733" s="1" t="s">
        <v>40</v>
      </c>
      <c r="U1733">
        <v>0</v>
      </c>
      <c r="V1733">
        <v>0</v>
      </c>
      <c r="W1733">
        <v>0.94540895322943974</v>
      </c>
      <c r="X1733">
        <v>114003.28883335525</v>
      </c>
      <c r="Y1733" t="b">
        <v>0</v>
      </c>
      <c r="Z1733" t="b">
        <v>0</v>
      </c>
      <c r="AA1733" s="1" t="s">
        <v>66</v>
      </c>
      <c r="AB1733" s="1" t="s">
        <v>66</v>
      </c>
      <c r="AC1733" s="1" t="s">
        <v>73</v>
      </c>
      <c r="AD1733" t="s">
        <v>66</v>
      </c>
    </row>
    <row r="1734" spans="1:30" x14ac:dyDescent="0.25">
      <c r="A1734">
        <v>24</v>
      </c>
      <c r="B1734" s="1" t="s">
        <v>156</v>
      </c>
      <c r="C1734" s="1" t="s">
        <v>333</v>
      </c>
      <c r="D1734" s="1" t="s">
        <v>105</v>
      </c>
      <c r="E1734" s="1" t="s">
        <v>32</v>
      </c>
      <c r="F1734" s="1" t="s">
        <v>32</v>
      </c>
      <c r="G1734" s="1" t="s">
        <v>213</v>
      </c>
      <c r="H1734" s="1" t="s">
        <v>214</v>
      </c>
      <c r="I1734" s="1" t="s">
        <v>160</v>
      </c>
      <c r="J1734" s="1" t="s">
        <v>161</v>
      </c>
      <c r="K1734">
        <v>394</v>
      </c>
      <c r="L1734" s="1" t="s">
        <v>416</v>
      </c>
      <c r="M1734" s="1" t="s">
        <v>38</v>
      </c>
      <c r="N1734" t="s">
        <v>39</v>
      </c>
      <c r="O1734" t="s">
        <v>39</v>
      </c>
      <c r="P1734">
        <v>65000</v>
      </c>
      <c r="Q1734">
        <v>0</v>
      </c>
      <c r="R1734">
        <v>0.66022781021484034</v>
      </c>
      <c r="S1734">
        <v>107914.80766396463</v>
      </c>
      <c r="T1734" s="1" t="s">
        <v>40</v>
      </c>
      <c r="U1734">
        <v>0</v>
      </c>
      <c r="V1734">
        <v>0</v>
      </c>
      <c r="W1734">
        <v>0.9392244191858703</v>
      </c>
      <c r="X1734">
        <v>101356.22254974209</v>
      </c>
      <c r="Y1734" t="b">
        <v>0</v>
      </c>
      <c r="Z1734" t="b">
        <v>0</v>
      </c>
      <c r="AA1734" s="1" t="s">
        <v>66</v>
      </c>
      <c r="AB1734" s="1" t="s">
        <v>66</v>
      </c>
      <c r="AC1734" s="1" t="s">
        <v>73</v>
      </c>
      <c r="AD1734" t="s">
        <v>66</v>
      </c>
    </row>
    <row r="1735" spans="1:30" x14ac:dyDescent="0.25">
      <c r="A1735">
        <v>25</v>
      </c>
      <c r="B1735" s="1" t="s">
        <v>138</v>
      </c>
      <c r="C1735" s="1" t="s">
        <v>561</v>
      </c>
      <c r="D1735" s="1" t="s">
        <v>303</v>
      </c>
      <c r="E1735" s="1" t="s">
        <v>32</v>
      </c>
      <c r="F1735" s="1" t="s">
        <v>32</v>
      </c>
      <c r="G1735" s="1" t="s">
        <v>213</v>
      </c>
      <c r="H1735" s="1" t="s">
        <v>214</v>
      </c>
      <c r="I1735" s="1" t="s">
        <v>160</v>
      </c>
      <c r="J1735" s="1" t="s">
        <v>161</v>
      </c>
      <c r="K1735">
        <v>394</v>
      </c>
      <c r="L1735" s="1" t="s">
        <v>416</v>
      </c>
      <c r="M1735" s="1" t="s">
        <v>38</v>
      </c>
      <c r="N1735" t="s">
        <v>39</v>
      </c>
      <c r="O1735" t="s">
        <v>39</v>
      </c>
      <c r="P1735">
        <v>65000</v>
      </c>
      <c r="Q1735">
        <v>0</v>
      </c>
      <c r="R1735">
        <v>8.0215384615384619E-2</v>
      </c>
      <c r="S1735">
        <v>70214</v>
      </c>
      <c r="T1735" s="1" t="s">
        <v>40</v>
      </c>
      <c r="U1735">
        <v>0</v>
      </c>
      <c r="V1735">
        <v>0</v>
      </c>
      <c r="W1735">
        <v>1</v>
      </c>
      <c r="X1735">
        <v>70214</v>
      </c>
      <c r="Y1735" t="b">
        <v>0</v>
      </c>
      <c r="Z1735" t="b">
        <v>0</v>
      </c>
      <c r="AA1735" s="1" t="s">
        <v>66</v>
      </c>
      <c r="AB1735" s="1" t="s">
        <v>66</v>
      </c>
      <c r="AC1735" s="1" t="s">
        <v>73</v>
      </c>
      <c r="AD1735" t="s">
        <v>66</v>
      </c>
    </row>
    <row r="1736" spans="1:30" x14ac:dyDescent="0.25">
      <c r="A1736">
        <v>26</v>
      </c>
      <c r="B1736" s="1" t="s">
        <v>99</v>
      </c>
      <c r="C1736" s="1" t="s">
        <v>340</v>
      </c>
      <c r="D1736" s="1" t="s">
        <v>303</v>
      </c>
      <c r="E1736" s="1" t="s">
        <v>32</v>
      </c>
      <c r="F1736" s="1" t="s">
        <v>32</v>
      </c>
      <c r="G1736" s="1" t="s">
        <v>213</v>
      </c>
      <c r="H1736" s="1" t="s">
        <v>214</v>
      </c>
      <c r="I1736" s="1" t="s">
        <v>160</v>
      </c>
      <c r="J1736" s="1" t="s">
        <v>161</v>
      </c>
      <c r="K1736">
        <v>394</v>
      </c>
      <c r="L1736" s="1" t="s">
        <v>416</v>
      </c>
      <c r="M1736" s="1" t="s">
        <v>38</v>
      </c>
      <c r="N1736" t="s">
        <v>39</v>
      </c>
      <c r="O1736" t="s">
        <v>39</v>
      </c>
      <c r="P1736">
        <v>65000</v>
      </c>
      <c r="Q1736">
        <v>0</v>
      </c>
      <c r="R1736">
        <v>1.1063543076923077</v>
      </c>
      <c r="S1736">
        <v>136913.03</v>
      </c>
      <c r="T1736" s="1" t="s">
        <v>40</v>
      </c>
      <c r="U1736">
        <v>0</v>
      </c>
      <c r="V1736">
        <v>0</v>
      </c>
      <c r="W1736">
        <v>0.95252460631394986</v>
      </c>
      <c r="X1736">
        <v>130413.03</v>
      </c>
      <c r="Y1736" t="b">
        <v>0</v>
      </c>
      <c r="Z1736" t="b">
        <v>0</v>
      </c>
      <c r="AA1736" s="1" t="s">
        <v>66</v>
      </c>
      <c r="AB1736" s="1" t="s">
        <v>66</v>
      </c>
      <c r="AC1736" s="1" t="s">
        <v>73</v>
      </c>
      <c r="AD1736" t="s">
        <v>66</v>
      </c>
    </row>
    <row r="1737" spans="1:30" x14ac:dyDescent="0.25">
      <c r="A1737">
        <v>27</v>
      </c>
      <c r="B1737" s="1" t="s">
        <v>341</v>
      </c>
      <c r="C1737" s="1" t="s">
        <v>342</v>
      </c>
      <c r="D1737" s="1" t="s">
        <v>303</v>
      </c>
      <c r="E1737" s="1" t="s">
        <v>32</v>
      </c>
      <c r="F1737" s="1" t="s">
        <v>32</v>
      </c>
      <c r="G1737" s="1" t="s">
        <v>213</v>
      </c>
      <c r="H1737" s="1" t="s">
        <v>214</v>
      </c>
      <c r="I1737" s="1" t="s">
        <v>160</v>
      </c>
      <c r="J1737" s="1" t="s">
        <v>161</v>
      </c>
      <c r="K1737">
        <v>394</v>
      </c>
      <c r="L1737" s="1" t="s">
        <v>416</v>
      </c>
      <c r="M1737" s="1" t="s">
        <v>38</v>
      </c>
      <c r="N1737" t="s">
        <v>39</v>
      </c>
      <c r="O1737" t="s">
        <v>39</v>
      </c>
      <c r="P1737">
        <v>65000</v>
      </c>
      <c r="Q1737">
        <v>0</v>
      </c>
      <c r="R1737">
        <v>1.1063692307692308</v>
      </c>
      <c r="S1737">
        <v>136914</v>
      </c>
      <c r="T1737" s="1" t="s">
        <v>40</v>
      </c>
      <c r="U1737">
        <v>0</v>
      </c>
      <c r="V1737">
        <v>0</v>
      </c>
      <c r="W1737">
        <v>0.95252494266473842</v>
      </c>
      <c r="X1737">
        <v>130414</v>
      </c>
      <c r="Y1737" t="b">
        <v>1</v>
      </c>
      <c r="Z1737" t="b">
        <v>0</v>
      </c>
      <c r="AA1737" s="1" t="s">
        <v>66</v>
      </c>
      <c r="AB1737" s="1" t="s">
        <v>66</v>
      </c>
      <c r="AC1737" s="1" t="s">
        <v>73</v>
      </c>
      <c r="AD1737" t="s">
        <v>66</v>
      </c>
    </row>
    <row r="1738" spans="1:30" x14ac:dyDescent="0.25">
      <c r="A1738">
        <v>28</v>
      </c>
      <c r="B1738" s="1" t="s">
        <v>94</v>
      </c>
      <c r="C1738" s="1" t="s">
        <v>346</v>
      </c>
      <c r="D1738" s="1" t="s">
        <v>303</v>
      </c>
      <c r="E1738" s="1" t="s">
        <v>32</v>
      </c>
      <c r="F1738" s="1" t="s">
        <v>32</v>
      </c>
      <c r="G1738" s="1" t="s">
        <v>213</v>
      </c>
      <c r="H1738" s="1" t="s">
        <v>214</v>
      </c>
      <c r="I1738" s="1" t="s">
        <v>160</v>
      </c>
      <c r="J1738" s="1" t="s">
        <v>161</v>
      </c>
      <c r="K1738">
        <v>394</v>
      </c>
      <c r="L1738" s="1" t="s">
        <v>416</v>
      </c>
      <c r="M1738" s="1" t="s">
        <v>38</v>
      </c>
      <c r="N1738" t="s">
        <v>39</v>
      </c>
      <c r="O1738" t="s">
        <v>39</v>
      </c>
      <c r="P1738">
        <v>65000</v>
      </c>
      <c r="Q1738">
        <v>0</v>
      </c>
      <c r="R1738">
        <v>0.86329230769230769</v>
      </c>
      <c r="S1738">
        <v>121114</v>
      </c>
      <c r="T1738" s="1" t="s">
        <v>40</v>
      </c>
      <c r="U1738">
        <v>0</v>
      </c>
      <c r="V1738">
        <v>0</v>
      </c>
      <c r="W1738">
        <v>0.94633155539409153</v>
      </c>
      <c r="X1738">
        <v>114614</v>
      </c>
      <c r="Y1738" t="b">
        <v>0</v>
      </c>
      <c r="Z1738" t="b">
        <v>0</v>
      </c>
      <c r="AA1738" s="1" t="s">
        <v>66</v>
      </c>
      <c r="AB1738" s="1" t="s">
        <v>66</v>
      </c>
      <c r="AC1738" s="1" t="s">
        <v>73</v>
      </c>
      <c r="AD1738" t="s">
        <v>66</v>
      </c>
    </row>
    <row r="1739" spans="1:30" x14ac:dyDescent="0.25">
      <c r="A1739">
        <v>29</v>
      </c>
      <c r="B1739" s="1" t="s">
        <v>348</v>
      </c>
      <c r="C1739" s="1" t="s">
        <v>354</v>
      </c>
      <c r="D1739" s="1" t="s">
        <v>303</v>
      </c>
      <c r="E1739" s="1" t="s">
        <v>32</v>
      </c>
      <c r="F1739" s="1" t="s">
        <v>32</v>
      </c>
      <c r="G1739" s="1" t="s">
        <v>213</v>
      </c>
      <c r="H1739" s="1" t="s">
        <v>214</v>
      </c>
      <c r="I1739" s="1" t="s">
        <v>160</v>
      </c>
      <c r="J1739" s="1" t="s">
        <v>161</v>
      </c>
      <c r="K1739">
        <v>394</v>
      </c>
      <c r="L1739" s="1" t="s">
        <v>416</v>
      </c>
      <c r="M1739" s="1" t="s">
        <v>38</v>
      </c>
      <c r="N1739" t="s">
        <v>39</v>
      </c>
      <c r="O1739" t="s">
        <v>39</v>
      </c>
      <c r="P1739">
        <v>65000</v>
      </c>
      <c r="Q1739">
        <v>0</v>
      </c>
      <c r="R1739">
        <v>0.94483076923076925</v>
      </c>
      <c r="S1739">
        <v>126414.00000000001</v>
      </c>
      <c r="T1739" s="1" t="s">
        <v>40</v>
      </c>
      <c r="U1739">
        <v>0</v>
      </c>
      <c r="V1739">
        <v>0</v>
      </c>
      <c r="W1739">
        <v>0.94858164443811599</v>
      </c>
      <c r="X1739">
        <v>119914.00000000001</v>
      </c>
      <c r="Y1739" t="b">
        <v>0</v>
      </c>
      <c r="Z1739" t="b">
        <v>0</v>
      </c>
      <c r="AA1739" s="1" t="s">
        <v>66</v>
      </c>
      <c r="AB1739" s="1" t="s">
        <v>66</v>
      </c>
      <c r="AC1739" s="1" t="s">
        <v>73</v>
      </c>
      <c r="AD1739" t="s">
        <v>66</v>
      </c>
    </row>
    <row r="1740" spans="1:30" x14ac:dyDescent="0.25">
      <c r="A1740">
        <v>30</v>
      </c>
      <c r="B1740" s="1" t="s">
        <v>356</v>
      </c>
      <c r="C1740" s="1" t="s">
        <v>562</v>
      </c>
      <c r="D1740" s="1" t="s">
        <v>303</v>
      </c>
      <c r="E1740" s="1" t="s">
        <v>32</v>
      </c>
      <c r="F1740" s="1" t="s">
        <v>32</v>
      </c>
      <c r="G1740" s="1" t="s">
        <v>213</v>
      </c>
      <c r="H1740" s="1" t="s">
        <v>214</v>
      </c>
      <c r="I1740" s="1" t="s">
        <v>160</v>
      </c>
      <c r="J1740" s="1" t="s">
        <v>161</v>
      </c>
      <c r="K1740">
        <v>394</v>
      </c>
      <c r="L1740" s="1" t="s">
        <v>416</v>
      </c>
      <c r="M1740" s="1" t="s">
        <v>38</v>
      </c>
      <c r="N1740" t="s">
        <v>39</v>
      </c>
      <c r="O1740" t="s">
        <v>39</v>
      </c>
      <c r="P1740">
        <v>65000</v>
      </c>
      <c r="Q1740">
        <v>0</v>
      </c>
      <c r="R1740">
        <v>8.0215384615384619E-2</v>
      </c>
      <c r="S1740">
        <v>70214</v>
      </c>
      <c r="T1740" s="1" t="s">
        <v>40</v>
      </c>
      <c r="U1740">
        <v>0</v>
      </c>
      <c r="V1740">
        <v>0</v>
      </c>
      <c r="W1740">
        <v>1</v>
      </c>
      <c r="X1740">
        <v>70214</v>
      </c>
      <c r="Y1740" t="b">
        <v>0</v>
      </c>
      <c r="Z1740" t="b">
        <v>0</v>
      </c>
      <c r="AA1740" s="1" t="s">
        <v>66</v>
      </c>
      <c r="AB1740" s="1" t="s">
        <v>66</v>
      </c>
      <c r="AC1740" s="1" t="s">
        <v>73</v>
      </c>
      <c r="AD1740" t="s">
        <v>66</v>
      </c>
    </row>
    <row r="1741" spans="1:30" x14ac:dyDescent="0.25">
      <c r="A1741">
        <v>31</v>
      </c>
      <c r="B1741" s="1" t="s">
        <v>361</v>
      </c>
      <c r="C1741" s="1" t="s">
        <v>368</v>
      </c>
      <c r="D1741" s="1" t="s">
        <v>105</v>
      </c>
      <c r="E1741" s="1" t="s">
        <v>32</v>
      </c>
      <c r="F1741" s="1" t="s">
        <v>32</v>
      </c>
      <c r="G1741" s="1" t="s">
        <v>213</v>
      </c>
      <c r="H1741" s="1" t="s">
        <v>214</v>
      </c>
      <c r="I1741" s="1" t="s">
        <v>160</v>
      </c>
      <c r="J1741" s="1" t="s">
        <v>161</v>
      </c>
      <c r="K1741">
        <v>394</v>
      </c>
      <c r="L1741" s="1" t="s">
        <v>416</v>
      </c>
      <c r="M1741" s="1" t="s">
        <v>38</v>
      </c>
      <c r="N1741" t="s">
        <v>39</v>
      </c>
      <c r="O1741" t="s">
        <v>39</v>
      </c>
      <c r="P1741">
        <v>65000</v>
      </c>
      <c r="Q1741">
        <v>0</v>
      </c>
      <c r="R1741">
        <v>0.77328604418108149</v>
      </c>
      <c r="S1741">
        <v>115263.59287177031</v>
      </c>
      <c r="T1741" s="1" t="s">
        <v>40</v>
      </c>
      <c r="U1741">
        <v>1</v>
      </c>
      <c r="V1741">
        <v>0</v>
      </c>
      <c r="W1741">
        <v>0.94348712174702043</v>
      </c>
      <c r="X1741">
        <v>108749.71548080695</v>
      </c>
      <c r="Y1741" t="b">
        <v>0</v>
      </c>
      <c r="Z1741" t="b">
        <v>0</v>
      </c>
      <c r="AA1741" s="1" t="s">
        <v>62</v>
      </c>
      <c r="AB1741" s="1" t="s">
        <v>173</v>
      </c>
      <c r="AC1741" s="1" t="s">
        <v>73</v>
      </c>
      <c r="AD1741" t="s">
        <v>850</v>
      </c>
    </row>
    <row r="1742" spans="1:30" x14ac:dyDescent="0.25">
      <c r="A1742">
        <v>32</v>
      </c>
      <c r="B1742" s="1" t="s">
        <v>181</v>
      </c>
      <c r="C1742" s="1" t="s">
        <v>370</v>
      </c>
      <c r="D1742" s="1" t="s">
        <v>303</v>
      </c>
      <c r="E1742" s="1" t="s">
        <v>32</v>
      </c>
      <c r="F1742" s="1" t="s">
        <v>32</v>
      </c>
      <c r="G1742" s="1" t="s">
        <v>213</v>
      </c>
      <c r="H1742" s="1" t="s">
        <v>214</v>
      </c>
      <c r="I1742" s="1" t="s">
        <v>160</v>
      </c>
      <c r="J1742" s="1" t="s">
        <v>161</v>
      </c>
      <c r="K1742">
        <v>394</v>
      </c>
      <c r="L1742" s="1" t="s">
        <v>416</v>
      </c>
      <c r="M1742" s="1" t="s">
        <v>38</v>
      </c>
      <c r="N1742" t="s">
        <v>39</v>
      </c>
      <c r="O1742" t="s">
        <v>39</v>
      </c>
      <c r="P1742">
        <v>65000</v>
      </c>
      <c r="Q1742">
        <v>0</v>
      </c>
      <c r="R1742">
        <v>1.0248307692307692</v>
      </c>
      <c r="S1742">
        <v>131614</v>
      </c>
      <c r="T1742" s="1" t="s">
        <v>40</v>
      </c>
      <c r="U1742">
        <v>0</v>
      </c>
      <c r="V1742">
        <v>0</v>
      </c>
      <c r="W1742">
        <v>0.95061315665506707</v>
      </c>
      <c r="X1742">
        <v>125114</v>
      </c>
      <c r="Y1742" t="b">
        <v>0</v>
      </c>
      <c r="Z1742" t="b">
        <v>0</v>
      </c>
      <c r="AA1742" s="1" t="s">
        <v>66</v>
      </c>
      <c r="AB1742" s="1" t="s">
        <v>66</v>
      </c>
      <c r="AC1742" s="1" t="s">
        <v>73</v>
      </c>
      <c r="AD1742" t="s">
        <v>66</v>
      </c>
    </row>
    <row r="1743" spans="1:30" x14ac:dyDescent="0.25">
      <c r="A1743">
        <v>34</v>
      </c>
      <c r="B1743" s="1" t="s">
        <v>374</v>
      </c>
      <c r="C1743" s="1" t="s">
        <v>377</v>
      </c>
      <c r="D1743" s="1" t="s">
        <v>105</v>
      </c>
      <c r="E1743" s="1" t="s">
        <v>32</v>
      </c>
      <c r="F1743" s="1" t="s">
        <v>32</v>
      </c>
      <c r="G1743" s="1" t="s">
        <v>213</v>
      </c>
      <c r="H1743" s="1" t="s">
        <v>214</v>
      </c>
      <c r="I1743" s="1" t="s">
        <v>160</v>
      </c>
      <c r="J1743" s="1" t="s">
        <v>161</v>
      </c>
      <c r="K1743">
        <v>394</v>
      </c>
      <c r="L1743" s="1" t="s">
        <v>416</v>
      </c>
      <c r="M1743" s="1" t="s">
        <v>38</v>
      </c>
      <c r="N1743" t="s">
        <v>39</v>
      </c>
      <c r="O1743" t="s">
        <v>39</v>
      </c>
      <c r="P1743">
        <v>65000</v>
      </c>
      <c r="Q1743">
        <v>0</v>
      </c>
      <c r="R1743">
        <v>1.4210537105613985</v>
      </c>
      <c r="S1743">
        <v>157368.49118649089</v>
      </c>
      <c r="T1743" s="1" t="s">
        <v>40</v>
      </c>
      <c r="U1743">
        <v>0</v>
      </c>
      <c r="V1743">
        <v>0</v>
      </c>
      <c r="W1743">
        <v>0.95839587616008814</v>
      </c>
      <c r="X1743">
        <v>150821.31299066806</v>
      </c>
      <c r="Y1743" t="b">
        <v>1</v>
      </c>
      <c r="Z1743" t="b">
        <v>0</v>
      </c>
      <c r="AA1743" s="1" t="s">
        <v>66</v>
      </c>
      <c r="AB1743" s="1" t="s">
        <v>66</v>
      </c>
      <c r="AC1743" s="1" t="s">
        <v>73</v>
      </c>
      <c r="AD1743" t="s">
        <v>66</v>
      </c>
    </row>
    <row r="1744" spans="1:30" x14ac:dyDescent="0.25">
      <c r="A1744">
        <v>35</v>
      </c>
      <c r="B1744" s="1" t="s">
        <v>97</v>
      </c>
      <c r="C1744" s="1" t="s">
        <v>381</v>
      </c>
      <c r="D1744" s="1" t="s">
        <v>105</v>
      </c>
      <c r="E1744" s="1" t="s">
        <v>32</v>
      </c>
      <c r="F1744" s="1" t="s">
        <v>32</v>
      </c>
      <c r="G1744" s="1" t="s">
        <v>213</v>
      </c>
      <c r="H1744" s="1" t="s">
        <v>214</v>
      </c>
      <c r="I1744" s="1" t="s">
        <v>160</v>
      </c>
      <c r="J1744" s="1" t="s">
        <v>161</v>
      </c>
      <c r="K1744">
        <v>394</v>
      </c>
      <c r="L1744" s="1" t="s">
        <v>416</v>
      </c>
      <c r="M1744" s="1" t="s">
        <v>38</v>
      </c>
      <c r="N1744" t="s">
        <v>39</v>
      </c>
      <c r="O1744" t="s">
        <v>39</v>
      </c>
      <c r="P1744">
        <v>65000</v>
      </c>
      <c r="Q1744">
        <v>0</v>
      </c>
      <c r="R1744">
        <v>0.61101110530168357</v>
      </c>
      <c r="S1744">
        <v>104715.72184460943</v>
      </c>
      <c r="T1744" s="1" t="s">
        <v>40</v>
      </c>
      <c r="U1744">
        <v>0</v>
      </c>
      <c r="V1744">
        <v>0</v>
      </c>
      <c r="W1744">
        <v>0.93768701684070688</v>
      </c>
      <c r="X1744">
        <v>98190.57283279307</v>
      </c>
      <c r="Y1744" t="b">
        <v>0</v>
      </c>
      <c r="Z1744" t="b">
        <v>1</v>
      </c>
      <c r="AA1744" s="1" t="s">
        <v>66</v>
      </c>
      <c r="AB1744" s="1" t="s">
        <v>66</v>
      </c>
      <c r="AC1744" s="1" t="s">
        <v>73</v>
      </c>
      <c r="AD1744" t="s">
        <v>66</v>
      </c>
    </row>
    <row r="1745" spans="1:30" x14ac:dyDescent="0.25">
      <c r="A1745">
        <v>36</v>
      </c>
      <c r="B1745" s="1" t="s">
        <v>128</v>
      </c>
      <c r="C1745" s="1" t="s">
        <v>383</v>
      </c>
      <c r="D1745" s="1" t="s">
        <v>105</v>
      </c>
      <c r="E1745" s="1" t="s">
        <v>32</v>
      </c>
      <c r="F1745" s="1" t="s">
        <v>32</v>
      </c>
      <c r="G1745" s="1" t="s">
        <v>213</v>
      </c>
      <c r="H1745" s="1" t="s">
        <v>214</v>
      </c>
      <c r="I1745" s="1" t="s">
        <v>160</v>
      </c>
      <c r="J1745" s="1" t="s">
        <v>161</v>
      </c>
      <c r="K1745">
        <v>394</v>
      </c>
      <c r="L1745" s="1" t="s">
        <v>416</v>
      </c>
      <c r="M1745" s="1" t="s">
        <v>38</v>
      </c>
      <c r="N1745" t="s">
        <v>39</v>
      </c>
      <c r="O1745" t="s">
        <v>39</v>
      </c>
      <c r="P1745">
        <v>65000</v>
      </c>
      <c r="Q1745">
        <v>0</v>
      </c>
      <c r="R1745">
        <v>0.61161841435877295</v>
      </c>
      <c r="S1745">
        <v>104755.19693332024</v>
      </c>
      <c r="T1745" s="1" t="s">
        <v>40</v>
      </c>
      <c r="U1745">
        <v>0</v>
      </c>
      <c r="V1745">
        <v>0</v>
      </c>
      <c r="W1745">
        <v>0.93742058575417186</v>
      </c>
      <c r="X1745">
        <v>98199.678070026697</v>
      </c>
      <c r="Y1745" t="b">
        <v>0</v>
      </c>
      <c r="Z1745" t="b">
        <v>0</v>
      </c>
      <c r="AA1745" s="1" t="s">
        <v>66</v>
      </c>
      <c r="AB1745" s="1" t="s">
        <v>66</v>
      </c>
      <c r="AC1745" s="1" t="s">
        <v>73</v>
      </c>
      <c r="AD1745" t="s">
        <v>66</v>
      </c>
    </row>
    <row r="1746" spans="1:30" x14ac:dyDescent="0.25">
      <c r="A1746">
        <v>37</v>
      </c>
      <c r="B1746" s="1" t="s">
        <v>384</v>
      </c>
      <c r="C1746" s="1" t="s">
        <v>565</v>
      </c>
      <c r="D1746" s="1" t="s">
        <v>303</v>
      </c>
      <c r="E1746" s="1" t="s">
        <v>32</v>
      </c>
      <c r="F1746" s="1" t="s">
        <v>32</v>
      </c>
      <c r="G1746" s="1" t="s">
        <v>213</v>
      </c>
      <c r="H1746" s="1" t="s">
        <v>214</v>
      </c>
      <c r="I1746" s="1" t="s">
        <v>160</v>
      </c>
      <c r="J1746" s="1" t="s">
        <v>161</v>
      </c>
      <c r="K1746">
        <v>394</v>
      </c>
      <c r="L1746" s="1" t="s">
        <v>416</v>
      </c>
      <c r="M1746" s="1" t="s">
        <v>38</v>
      </c>
      <c r="N1746" t="s">
        <v>39</v>
      </c>
      <c r="O1746" t="s">
        <v>39</v>
      </c>
      <c r="P1746">
        <v>65000</v>
      </c>
      <c r="Q1746">
        <v>0</v>
      </c>
      <c r="R1746">
        <v>8.0215384615384619E-2</v>
      </c>
      <c r="S1746">
        <v>70214</v>
      </c>
      <c r="T1746" s="1" t="s">
        <v>40</v>
      </c>
      <c r="U1746">
        <v>0</v>
      </c>
      <c r="V1746">
        <v>1</v>
      </c>
      <c r="W1746">
        <v>1</v>
      </c>
      <c r="X1746">
        <v>70214</v>
      </c>
      <c r="Y1746" t="b">
        <v>0</v>
      </c>
      <c r="Z1746" t="b">
        <v>0</v>
      </c>
      <c r="AA1746" s="1" t="s">
        <v>66</v>
      </c>
      <c r="AB1746" s="1" t="s">
        <v>66</v>
      </c>
      <c r="AC1746" s="1" t="s">
        <v>42</v>
      </c>
      <c r="AD1746" t="s">
        <v>66</v>
      </c>
    </row>
    <row r="1747" spans="1:30" x14ac:dyDescent="0.25">
      <c r="A1747">
        <v>38</v>
      </c>
      <c r="B1747" s="1" t="s">
        <v>389</v>
      </c>
      <c r="C1747" s="1" t="s">
        <v>390</v>
      </c>
      <c r="D1747" s="1" t="s">
        <v>105</v>
      </c>
      <c r="E1747" s="1" t="s">
        <v>32</v>
      </c>
      <c r="F1747" s="1" t="s">
        <v>32</v>
      </c>
      <c r="G1747" s="1" t="s">
        <v>213</v>
      </c>
      <c r="H1747" s="1" t="s">
        <v>214</v>
      </c>
      <c r="I1747" s="1" t="s">
        <v>160</v>
      </c>
      <c r="J1747" s="1" t="s">
        <v>161</v>
      </c>
      <c r="K1747">
        <v>394</v>
      </c>
      <c r="L1747" s="1" t="s">
        <v>416</v>
      </c>
      <c r="M1747" s="1" t="s">
        <v>38</v>
      </c>
      <c r="N1747" t="s">
        <v>39</v>
      </c>
      <c r="O1747" t="s">
        <v>39</v>
      </c>
      <c r="P1747">
        <v>65000</v>
      </c>
      <c r="Q1747">
        <v>0</v>
      </c>
      <c r="R1747">
        <v>0.772101308405169</v>
      </c>
      <c r="S1747">
        <v>115186.585046336</v>
      </c>
      <c r="T1747" s="1" t="s">
        <v>40</v>
      </c>
      <c r="U1747">
        <v>0</v>
      </c>
      <c r="V1747">
        <v>0</v>
      </c>
      <c r="W1747">
        <v>0.94341557945786936</v>
      </c>
      <c r="X1747">
        <v>108668.81887726222</v>
      </c>
      <c r="Y1747" t="b">
        <v>1</v>
      </c>
      <c r="Z1747" t="b">
        <v>0</v>
      </c>
      <c r="AA1747" s="1" t="s">
        <v>66</v>
      </c>
      <c r="AB1747" s="1" t="s">
        <v>66</v>
      </c>
      <c r="AC1747" s="1" t="s">
        <v>73</v>
      </c>
      <c r="AD1747" t="s">
        <v>66</v>
      </c>
    </row>
    <row r="1748" spans="1:30" x14ac:dyDescent="0.25">
      <c r="A1748">
        <v>39</v>
      </c>
      <c r="B1748" s="1" t="s">
        <v>151</v>
      </c>
      <c r="C1748" s="1" t="s">
        <v>394</v>
      </c>
      <c r="D1748" s="1" t="s">
        <v>303</v>
      </c>
      <c r="E1748" s="1" t="s">
        <v>32</v>
      </c>
      <c r="F1748" s="1" t="s">
        <v>32</v>
      </c>
      <c r="G1748" s="1" t="s">
        <v>213</v>
      </c>
      <c r="H1748" s="1" t="s">
        <v>214</v>
      </c>
      <c r="I1748" s="1" t="s">
        <v>160</v>
      </c>
      <c r="J1748" s="1" t="s">
        <v>161</v>
      </c>
      <c r="K1748">
        <v>394</v>
      </c>
      <c r="L1748" s="1" t="s">
        <v>416</v>
      </c>
      <c r="M1748" s="1" t="s">
        <v>38</v>
      </c>
      <c r="N1748" t="s">
        <v>39</v>
      </c>
      <c r="O1748" t="s">
        <v>39</v>
      </c>
      <c r="P1748">
        <v>65000</v>
      </c>
      <c r="Q1748">
        <v>0</v>
      </c>
      <c r="R1748">
        <v>0.53230769230769226</v>
      </c>
      <c r="S1748">
        <v>99600</v>
      </c>
      <c r="T1748" s="1" t="s">
        <v>40</v>
      </c>
      <c r="U1748">
        <v>0</v>
      </c>
      <c r="V1748">
        <v>0</v>
      </c>
      <c r="W1748">
        <v>0.93473895582329314</v>
      </c>
      <c r="X1748">
        <v>93100</v>
      </c>
      <c r="Y1748" t="b">
        <v>1</v>
      </c>
      <c r="Z1748" t="b">
        <v>0</v>
      </c>
      <c r="AA1748" s="1" t="s">
        <v>66</v>
      </c>
      <c r="AB1748" s="1" t="s">
        <v>66</v>
      </c>
      <c r="AC1748" s="1" t="s">
        <v>73</v>
      </c>
      <c r="AD1748" t="s">
        <v>66</v>
      </c>
    </row>
    <row r="1749" spans="1:30" x14ac:dyDescent="0.25">
      <c r="A1749">
        <v>40</v>
      </c>
      <c r="B1749" s="1" t="s">
        <v>103</v>
      </c>
      <c r="C1749" s="1" t="s">
        <v>104</v>
      </c>
      <c r="D1749" s="1" t="s">
        <v>105</v>
      </c>
      <c r="E1749" s="1" t="s">
        <v>32</v>
      </c>
      <c r="F1749" s="1" t="s">
        <v>32</v>
      </c>
      <c r="G1749" s="1" t="s">
        <v>213</v>
      </c>
      <c r="H1749" s="1" t="s">
        <v>214</v>
      </c>
      <c r="I1749" s="1" t="s">
        <v>160</v>
      </c>
      <c r="J1749" s="1" t="s">
        <v>161</v>
      </c>
      <c r="K1749">
        <v>394</v>
      </c>
      <c r="L1749" s="1" t="s">
        <v>416</v>
      </c>
      <c r="M1749" s="1" t="s">
        <v>38</v>
      </c>
      <c r="N1749" t="s">
        <v>39</v>
      </c>
      <c r="O1749" t="s">
        <v>39</v>
      </c>
      <c r="P1749">
        <v>65000</v>
      </c>
      <c r="Q1749">
        <v>0</v>
      </c>
      <c r="R1749">
        <v>0.85120110737041266</v>
      </c>
      <c r="S1749">
        <v>120328.07197907682</v>
      </c>
      <c r="T1749" s="1" t="s">
        <v>40</v>
      </c>
      <c r="U1749">
        <v>0</v>
      </c>
      <c r="V1749">
        <v>0</v>
      </c>
      <c r="W1749">
        <v>0.94589234117963028</v>
      </c>
      <c r="X1749">
        <v>113817.40171392004</v>
      </c>
      <c r="Y1749" t="b">
        <v>0</v>
      </c>
      <c r="Z1749" t="b">
        <v>0</v>
      </c>
      <c r="AA1749" s="1" t="s">
        <v>66</v>
      </c>
      <c r="AB1749" s="1" t="s">
        <v>66</v>
      </c>
      <c r="AC1749" s="1" t="s">
        <v>73</v>
      </c>
      <c r="AD1749" t="s">
        <v>66</v>
      </c>
    </row>
    <row r="1750" spans="1:30" x14ac:dyDescent="0.25">
      <c r="A1750">
        <v>41</v>
      </c>
      <c r="B1750" s="1" t="s">
        <v>397</v>
      </c>
      <c r="C1750" s="1" t="s">
        <v>400</v>
      </c>
      <c r="D1750" s="1" t="s">
        <v>303</v>
      </c>
      <c r="E1750" s="1" t="s">
        <v>32</v>
      </c>
      <c r="F1750" s="1" t="s">
        <v>32</v>
      </c>
      <c r="G1750" s="1" t="s">
        <v>213</v>
      </c>
      <c r="H1750" s="1" t="s">
        <v>214</v>
      </c>
      <c r="I1750" s="1" t="s">
        <v>160</v>
      </c>
      <c r="J1750" s="1" t="s">
        <v>161</v>
      </c>
      <c r="K1750">
        <v>394</v>
      </c>
      <c r="L1750" s="1" t="s">
        <v>416</v>
      </c>
      <c r="M1750" s="1" t="s">
        <v>38</v>
      </c>
      <c r="N1750" t="s">
        <v>39</v>
      </c>
      <c r="O1750" t="s">
        <v>39</v>
      </c>
      <c r="P1750">
        <v>65000</v>
      </c>
      <c r="Q1750">
        <v>0</v>
      </c>
      <c r="R1750">
        <v>0.62021538461538461</v>
      </c>
      <c r="S1750">
        <v>105314</v>
      </c>
      <c r="T1750" s="1" t="s">
        <v>40</v>
      </c>
      <c r="U1750">
        <v>1</v>
      </c>
      <c r="V1750">
        <v>1</v>
      </c>
      <c r="W1750">
        <v>0.93827981085135881</v>
      </c>
      <c r="X1750">
        <v>98814</v>
      </c>
      <c r="Y1750" t="b">
        <v>0</v>
      </c>
      <c r="Z1750" t="b">
        <v>1</v>
      </c>
      <c r="AA1750" s="1" t="s">
        <v>66</v>
      </c>
      <c r="AB1750" s="1" t="s">
        <v>66</v>
      </c>
      <c r="AC1750" s="1" t="s">
        <v>42</v>
      </c>
      <c r="AD1750" t="s">
        <v>850</v>
      </c>
    </row>
    <row r="1751" spans="1:30" x14ac:dyDescent="0.25">
      <c r="A1751">
        <v>7</v>
      </c>
      <c r="B1751" s="1" t="s">
        <v>29</v>
      </c>
      <c r="C1751" s="1" t="s">
        <v>43</v>
      </c>
      <c r="D1751" s="1" t="s">
        <v>44</v>
      </c>
      <c r="E1751" s="1" t="s">
        <v>32</v>
      </c>
      <c r="F1751" s="1" t="s">
        <v>32</v>
      </c>
      <c r="G1751" s="1" t="s">
        <v>213</v>
      </c>
      <c r="H1751" s="1" t="s">
        <v>214</v>
      </c>
      <c r="I1751" s="1" t="s">
        <v>91</v>
      </c>
      <c r="J1751" s="1" t="s">
        <v>92</v>
      </c>
      <c r="K1751">
        <v>290</v>
      </c>
      <c r="L1751" s="1" t="s">
        <v>666</v>
      </c>
      <c r="M1751" s="1" t="s">
        <v>38</v>
      </c>
      <c r="N1751" t="s">
        <v>39</v>
      </c>
      <c r="O1751" t="s">
        <v>39</v>
      </c>
      <c r="P1751" t="s">
        <v>46</v>
      </c>
      <c r="Q1751">
        <v>0</v>
      </c>
      <c r="R1751">
        <v>0.60882316575975093</v>
      </c>
      <c r="S1751">
        <v>0</v>
      </c>
      <c r="T1751" s="1" t="s">
        <v>40</v>
      </c>
      <c r="U1751">
        <v>1</v>
      </c>
      <c r="V1751">
        <v>1</v>
      </c>
      <c r="W1751">
        <v>0.93783079843594719</v>
      </c>
      <c r="X1751">
        <v>0</v>
      </c>
      <c r="Y1751" t="b">
        <v>0</v>
      </c>
      <c r="Z1751" t="b">
        <v>0</v>
      </c>
      <c r="AA1751" s="1" t="s">
        <v>41</v>
      </c>
      <c r="AB1751" s="1" t="s">
        <v>44</v>
      </c>
      <c r="AC1751" s="1" t="s">
        <v>42</v>
      </c>
      <c r="AD1751" t="s">
        <v>850</v>
      </c>
    </row>
    <row r="1752" spans="1:30" x14ac:dyDescent="0.25">
      <c r="A1752">
        <v>7</v>
      </c>
      <c r="B1752" s="1" t="s">
        <v>29</v>
      </c>
      <c r="C1752" s="1" t="s">
        <v>43</v>
      </c>
      <c r="D1752" s="1" t="s">
        <v>44</v>
      </c>
      <c r="E1752" s="1" t="s">
        <v>32</v>
      </c>
      <c r="F1752" s="1" t="s">
        <v>32</v>
      </c>
      <c r="G1752" s="1" t="s">
        <v>213</v>
      </c>
      <c r="H1752" s="1" t="s">
        <v>214</v>
      </c>
      <c r="I1752" s="1" t="s">
        <v>91</v>
      </c>
      <c r="J1752" s="1" t="s">
        <v>92</v>
      </c>
      <c r="K1752">
        <v>291</v>
      </c>
      <c r="L1752" s="1" t="s">
        <v>667</v>
      </c>
      <c r="M1752" s="1" t="s">
        <v>38</v>
      </c>
      <c r="N1752" t="s">
        <v>39</v>
      </c>
      <c r="O1752" t="s">
        <v>39</v>
      </c>
      <c r="P1752" t="s">
        <v>46</v>
      </c>
      <c r="Q1752">
        <v>0</v>
      </c>
      <c r="R1752">
        <v>0.60882316575975093</v>
      </c>
      <c r="S1752">
        <v>0</v>
      </c>
      <c r="T1752" s="1" t="s">
        <v>40</v>
      </c>
      <c r="U1752">
        <v>1</v>
      </c>
      <c r="V1752">
        <v>1</v>
      </c>
      <c r="W1752">
        <v>0.93783079843594719</v>
      </c>
      <c r="X1752">
        <v>0</v>
      </c>
      <c r="Y1752" t="b">
        <v>0</v>
      </c>
      <c r="Z1752" t="b">
        <v>0</v>
      </c>
      <c r="AA1752" s="1" t="s">
        <v>41</v>
      </c>
      <c r="AB1752" s="1" t="s">
        <v>44</v>
      </c>
      <c r="AC1752" s="1" t="s">
        <v>42</v>
      </c>
      <c r="AD1752" t="s">
        <v>850</v>
      </c>
    </row>
    <row r="1753" spans="1:30" x14ac:dyDescent="0.25">
      <c r="A1753">
        <v>7</v>
      </c>
      <c r="B1753" s="1" t="s">
        <v>29</v>
      </c>
      <c r="C1753" s="1" t="s">
        <v>43</v>
      </c>
      <c r="D1753" s="1" t="s">
        <v>44</v>
      </c>
      <c r="E1753" s="1" t="s">
        <v>32</v>
      </c>
      <c r="F1753" s="1" t="s">
        <v>32</v>
      </c>
      <c r="G1753" s="1" t="s">
        <v>213</v>
      </c>
      <c r="H1753" s="1" t="s">
        <v>214</v>
      </c>
      <c r="I1753" s="1" t="s">
        <v>91</v>
      </c>
      <c r="J1753" s="1" t="s">
        <v>92</v>
      </c>
      <c r="K1753">
        <v>294</v>
      </c>
      <c r="L1753" s="1" t="s">
        <v>668</v>
      </c>
      <c r="M1753" s="1" t="s">
        <v>38</v>
      </c>
      <c r="N1753" t="s">
        <v>39</v>
      </c>
      <c r="O1753" t="s">
        <v>39</v>
      </c>
      <c r="P1753" t="s">
        <v>46</v>
      </c>
      <c r="Q1753">
        <v>0</v>
      </c>
      <c r="R1753">
        <v>0.60882316575975093</v>
      </c>
      <c r="S1753">
        <v>0</v>
      </c>
      <c r="T1753" s="1" t="s">
        <v>40</v>
      </c>
      <c r="U1753">
        <v>1</v>
      </c>
      <c r="V1753">
        <v>1</v>
      </c>
      <c r="W1753">
        <v>0.93783079843594719</v>
      </c>
      <c r="X1753">
        <v>0</v>
      </c>
      <c r="Y1753" t="b">
        <v>0</v>
      </c>
      <c r="Z1753" t="b">
        <v>0</v>
      </c>
      <c r="AA1753" s="1" t="s">
        <v>41</v>
      </c>
      <c r="AB1753" s="1" t="s">
        <v>44</v>
      </c>
      <c r="AC1753" s="1" t="s">
        <v>42</v>
      </c>
      <c r="AD1753" t="s">
        <v>850</v>
      </c>
    </row>
    <row r="1754" spans="1:30" x14ac:dyDescent="0.25">
      <c r="A1754">
        <v>7</v>
      </c>
      <c r="B1754" s="1" t="s">
        <v>29</v>
      </c>
      <c r="C1754" s="1" t="s">
        <v>43</v>
      </c>
      <c r="D1754" s="1" t="s">
        <v>44</v>
      </c>
      <c r="E1754" s="1" t="s">
        <v>32</v>
      </c>
      <c r="F1754" s="1" t="s">
        <v>32</v>
      </c>
      <c r="G1754" s="1" t="s">
        <v>213</v>
      </c>
      <c r="H1754" s="1" t="s">
        <v>214</v>
      </c>
      <c r="I1754" s="1" t="s">
        <v>91</v>
      </c>
      <c r="J1754" s="1" t="s">
        <v>92</v>
      </c>
      <c r="K1754">
        <v>293</v>
      </c>
      <c r="L1754" s="1" t="s">
        <v>669</v>
      </c>
      <c r="M1754" s="1" t="s">
        <v>38</v>
      </c>
      <c r="N1754" t="s">
        <v>39</v>
      </c>
      <c r="O1754" t="s">
        <v>39</v>
      </c>
      <c r="P1754" t="s">
        <v>46</v>
      </c>
      <c r="Q1754">
        <v>0</v>
      </c>
      <c r="R1754">
        <v>0.60882316575975093</v>
      </c>
      <c r="S1754">
        <v>0</v>
      </c>
      <c r="T1754" s="1" t="s">
        <v>40</v>
      </c>
      <c r="U1754">
        <v>1</v>
      </c>
      <c r="V1754">
        <v>1</v>
      </c>
      <c r="W1754">
        <v>0.93783079843594719</v>
      </c>
      <c r="X1754">
        <v>0</v>
      </c>
      <c r="Y1754" t="b">
        <v>0</v>
      </c>
      <c r="Z1754" t="b">
        <v>0</v>
      </c>
      <c r="AA1754" s="1" t="s">
        <v>41</v>
      </c>
      <c r="AB1754" s="1" t="s">
        <v>44</v>
      </c>
      <c r="AC1754" s="1" t="s">
        <v>42</v>
      </c>
      <c r="AD1754" t="s">
        <v>850</v>
      </c>
    </row>
    <row r="1755" spans="1:30" x14ac:dyDescent="0.25">
      <c r="A1755">
        <v>9</v>
      </c>
      <c r="B1755" s="1" t="s">
        <v>240</v>
      </c>
      <c r="C1755" s="1" t="s">
        <v>32</v>
      </c>
      <c r="D1755" s="1" t="s">
        <v>32</v>
      </c>
      <c r="E1755" s="1" t="s">
        <v>32</v>
      </c>
      <c r="F1755" s="1" t="s">
        <v>32</v>
      </c>
      <c r="G1755" s="1" t="s">
        <v>670</v>
      </c>
      <c r="H1755" s="1" t="s">
        <v>671</v>
      </c>
      <c r="I1755" s="1" t="s">
        <v>106</v>
      </c>
      <c r="J1755" s="1" t="s">
        <v>107</v>
      </c>
      <c r="K1755">
        <v>265</v>
      </c>
      <c r="L1755" s="1" t="s">
        <v>672</v>
      </c>
      <c r="M1755" s="1" t="s">
        <v>38</v>
      </c>
      <c r="N1755" t="s">
        <v>39</v>
      </c>
      <c r="O1755" t="s">
        <v>39</v>
      </c>
      <c r="P1755">
        <v>7500</v>
      </c>
      <c r="Q1755">
        <v>0</v>
      </c>
      <c r="R1755">
        <v>0.61021334565375218</v>
      </c>
      <c r="S1755">
        <v>12076.600092403141</v>
      </c>
      <c r="T1755" s="1" t="s">
        <v>40</v>
      </c>
      <c r="U1755">
        <v>0</v>
      </c>
      <c r="V1755">
        <v>1</v>
      </c>
      <c r="W1755">
        <v>0.93769557849786533</v>
      </c>
      <c r="X1755">
        <v>11324.174509933338</v>
      </c>
      <c r="Y1755" t="b">
        <v>1</v>
      </c>
      <c r="Z1755" t="b">
        <v>0</v>
      </c>
      <c r="AA1755" s="1" t="s">
        <v>66</v>
      </c>
      <c r="AB1755" s="1" t="s">
        <v>66</v>
      </c>
      <c r="AC1755" s="1" t="s">
        <v>42</v>
      </c>
      <c r="AD1755" t="s">
        <v>66</v>
      </c>
    </row>
    <row r="1756" spans="1:30" x14ac:dyDescent="0.25">
      <c r="A1756">
        <v>9</v>
      </c>
      <c r="B1756" s="1" t="s">
        <v>240</v>
      </c>
      <c r="C1756" s="1" t="s">
        <v>32</v>
      </c>
      <c r="D1756" s="1" t="s">
        <v>32</v>
      </c>
      <c r="E1756" s="1" t="s">
        <v>32</v>
      </c>
      <c r="F1756" s="1" t="s">
        <v>32</v>
      </c>
      <c r="G1756" s="1" t="s">
        <v>670</v>
      </c>
      <c r="H1756" s="1" t="s">
        <v>671</v>
      </c>
      <c r="I1756" s="1" t="s">
        <v>106</v>
      </c>
      <c r="J1756" s="1" t="s">
        <v>107</v>
      </c>
      <c r="K1756">
        <v>266</v>
      </c>
      <c r="L1756" s="1" t="s">
        <v>673</v>
      </c>
      <c r="M1756" s="1" t="s">
        <v>38</v>
      </c>
      <c r="N1756" t="s">
        <v>39</v>
      </c>
      <c r="O1756" t="s">
        <v>39</v>
      </c>
      <c r="P1756">
        <v>20000</v>
      </c>
      <c r="Q1756">
        <v>0</v>
      </c>
      <c r="R1756">
        <v>0.61021334565375218</v>
      </c>
      <c r="S1756">
        <v>32204.266913075044</v>
      </c>
      <c r="T1756" s="1" t="s">
        <v>40</v>
      </c>
      <c r="U1756">
        <v>0</v>
      </c>
      <c r="V1756">
        <v>1</v>
      </c>
      <c r="W1756">
        <v>0.93769557849786533</v>
      </c>
      <c r="X1756">
        <v>30197.798693155568</v>
      </c>
      <c r="Y1756" t="b">
        <v>1</v>
      </c>
      <c r="Z1756" t="b">
        <v>0</v>
      </c>
      <c r="AA1756" s="1" t="s">
        <v>66</v>
      </c>
      <c r="AB1756" s="1" t="s">
        <v>66</v>
      </c>
      <c r="AC1756" s="1" t="s">
        <v>42</v>
      </c>
      <c r="AD1756" t="s">
        <v>66</v>
      </c>
    </row>
    <row r="1757" spans="1:30" x14ac:dyDescent="0.25">
      <c r="A1757">
        <v>26</v>
      </c>
      <c r="B1757" s="1" t="s">
        <v>99</v>
      </c>
      <c r="C1757" s="1" t="s">
        <v>100</v>
      </c>
      <c r="D1757" s="1" t="s">
        <v>101</v>
      </c>
      <c r="E1757" s="1" t="s">
        <v>32</v>
      </c>
      <c r="F1757" s="1" t="s">
        <v>32</v>
      </c>
      <c r="G1757" s="1" t="s">
        <v>670</v>
      </c>
      <c r="H1757" s="1" t="s">
        <v>671</v>
      </c>
      <c r="I1757" s="1" t="s">
        <v>106</v>
      </c>
      <c r="J1757" s="1" t="s">
        <v>107</v>
      </c>
      <c r="K1757">
        <v>217</v>
      </c>
      <c r="L1757" s="1" t="s">
        <v>674</v>
      </c>
      <c r="M1757" s="1" t="s">
        <v>38</v>
      </c>
      <c r="N1757" t="s">
        <v>39</v>
      </c>
      <c r="O1757" t="s">
        <v>39</v>
      </c>
      <c r="P1757">
        <v>10000</v>
      </c>
      <c r="Q1757">
        <v>0</v>
      </c>
      <c r="R1757">
        <v>1.0929896606695513</v>
      </c>
      <c r="S1757">
        <v>20929.896606695514</v>
      </c>
      <c r="T1757" s="1" t="s">
        <v>40</v>
      </c>
      <c r="U1757">
        <v>0</v>
      </c>
      <c r="V1757">
        <v>0</v>
      </c>
      <c r="W1757">
        <v>0.95212352617715845</v>
      </c>
      <c r="X1757">
        <v>19927.846959690276</v>
      </c>
      <c r="Y1757" t="b">
        <v>0</v>
      </c>
      <c r="Z1757" t="b">
        <v>0</v>
      </c>
      <c r="AA1757" s="1" t="s">
        <v>66</v>
      </c>
      <c r="AB1757" s="1" t="s">
        <v>66</v>
      </c>
      <c r="AC1757" s="1" t="s">
        <v>73</v>
      </c>
      <c r="AD1757" t="s">
        <v>66</v>
      </c>
    </row>
    <row r="1758" spans="1:30" x14ac:dyDescent="0.25">
      <c r="A1758">
        <v>9</v>
      </c>
      <c r="B1758" s="1" t="s">
        <v>240</v>
      </c>
      <c r="C1758" s="1" t="s">
        <v>32</v>
      </c>
      <c r="D1758" s="1" t="s">
        <v>32</v>
      </c>
      <c r="E1758" s="1" t="s">
        <v>32</v>
      </c>
      <c r="F1758" s="1" t="s">
        <v>32</v>
      </c>
      <c r="G1758" s="1" t="s">
        <v>670</v>
      </c>
      <c r="H1758" s="1" t="s">
        <v>671</v>
      </c>
      <c r="I1758" s="1" t="s">
        <v>106</v>
      </c>
      <c r="J1758" s="1" t="s">
        <v>107</v>
      </c>
      <c r="K1758">
        <v>267</v>
      </c>
      <c r="L1758" s="1" t="s">
        <v>675</v>
      </c>
      <c r="M1758" s="1" t="s">
        <v>38</v>
      </c>
      <c r="N1758" t="s">
        <v>39</v>
      </c>
      <c r="O1758" t="s">
        <v>39</v>
      </c>
      <c r="P1758" t="s">
        <v>46</v>
      </c>
      <c r="Q1758">
        <v>0</v>
      </c>
      <c r="R1758">
        <v>0.61021334565375218</v>
      </c>
      <c r="S1758">
        <v>0</v>
      </c>
      <c r="T1758" s="1" t="s">
        <v>40</v>
      </c>
      <c r="U1758">
        <v>0</v>
      </c>
      <c r="V1758">
        <v>1</v>
      </c>
      <c r="W1758">
        <v>0.93769557849786533</v>
      </c>
      <c r="X1758">
        <v>0</v>
      </c>
      <c r="Y1758" t="b">
        <v>1</v>
      </c>
      <c r="Z1758" t="b">
        <v>0</v>
      </c>
      <c r="AA1758" s="1" t="s">
        <v>66</v>
      </c>
      <c r="AB1758" s="1" t="s">
        <v>66</v>
      </c>
      <c r="AC1758" s="1" t="s">
        <v>42</v>
      </c>
      <c r="AD1758" t="s">
        <v>66</v>
      </c>
    </row>
    <row r="1759" spans="1:30" x14ac:dyDescent="0.25">
      <c r="A1759">
        <v>2</v>
      </c>
      <c r="B1759" s="1" t="s">
        <v>86</v>
      </c>
      <c r="C1759" s="1" t="s">
        <v>87</v>
      </c>
      <c r="D1759" s="1" t="s">
        <v>88</v>
      </c>
      <c r="E1759" s="1" t="s">
        <v>32</v>
      </c>
      <c r="F1759" s="1" t="s">
        <v>32</v>
      </c>
      <c r="G1759" s="1" t="s">
        <v>670</v>
      </c>
      <c r="H1759" s="1" t="s">
        <v>671</v>
      </c>
      <c r="I1759" s="1" t="s">
        <v>91</v>
      </c>
      <c r="J1759" s="1" t="s">
        <v>92</v>
      </c>
      <c r="K1759">
        <v>239</v>
      </c>
      <c r="L1759" s="1" t="s">
        <v>676</v>
      </c>
      <c r="M1759" s="1" t="s">
        <v>38</v>
      </c>
      <c r="N1759" t="s">
        <v>39</v>
      </c>
      <c r="O1759" t="s">
        <v>39</v>
      </c>
      <c r="P1759">
        <v>5000</v>
      </c>
      <c r="Q1759">
        <v>0</v>
      </c>
      <c r="R1759">
        <v>0.61115857163181109</v>
      </c>
      <c r="S1759">
        <v>8055.7928581590559</v>
      </c>
      <c r="T1759" s="1" t="s">
        <v>40</v>
      </c>
      <c r="U1759">
        <v>0</v>
      </c>
      <c r="V1759">
        <v>1</v>
      </c>
      <c r="W1759">
        <v>0.9373059220931953</v>
      </c>
      <c r="X1759">
        <v>7550.7423531085515</v>
      </c>
      <c r="Y1759" t="b">
        <v>0</v>
      </c>
      <c r="Z1759" t="b">
        <v>0</v>
      </c>
      <c r="AA1759" s="1" t="s">
        <v>66</v>
      </c>
      <c r="AB1759" s="1" t="s">
        <v>66</v>
      </c>
      <c r="AC1759" s="1" t="s">
        <v>42</v>
      </c>
      <c r="AD1759" t="s">
        <v>66</v>
      </c>
    </row>
    <row r="1760" spans="1:30" x14ac:dyDescent="0.25">
      <c r="A1760">
        <v>2</v>
      </c>
      <c r="B1760" s="1" t="s">
        <v>86</v>
      </c>
      <c r="C1760" s="1" t="s">
        <v>87</v>
      </c>
      <c r="D1760" s="1" t="s">
        <v>88</v>
      </c>
      <c r="E1760" s="1" t="s">
        <v>32</v>
      </c>
      <c r="F1760" s="1" t="s">
        <v>32</v>
      </c>
      <c r="G1760" s="1" t="s">
        <v>677</v>
      </c>
      <c r="H1760" s="1" t="s">
        <v>678</v>
      </c>
      <c r="I1760" s="1" t="s">
        <v>91</v>
      </c>
      <c r="J1760" s="1" t="s">
        <v>92</v>
      </c>
      <c r="K1760">
        <v>240</v>
      </c>
      <c r="L1760" s="1" t="s">
        <v>679</v>
      </c>
      <c r="M1760" s="1" t="s">
        <v>38</v>
      </c>
      <c r="N1760" t="s">
        <v>39</v>
      </c>
      <c r="O1760" t="s">
        <v>39</v>
      </c>
      <c r="P1760">
        <v>75000</v>
      </c>
      <c r="Q1760">
        <v>0</v>
      </c>
      <c r="R1760">
        <v>0.61115857163181109</v>
      </c>
      <c r="S1760">
        <v>120836.89287238583</v>
      </c>
      <c r="T1760" s="1" t="s">
        <v>40</v>
      </c>
      <c r="U1760">
        <v>0</v>
      </c>
      <c r="V1760">
        <v>1</v>
      </c>
      <c r="W1760">
        <v>0.9373059220931953</v>
      </c>
      <c r="X1760">
        <v>113261.13529662826</v>
      </c>
      <c r="Y1760" t="b">
        <v>0</v>
      </c>
      <c r="Z1760" t="b">
        <v>0</v>
      </c>
      <c r="AA1760" s="1" t="s">
        <v>66</v>
      </c>
      <c r="AB1760" s="1" t="s">
        <v>66</v>
      </c>
      <c r="AC1760" s="1" t="s">
        <v>42</v>
      </c>
      <c r="AD1760" t="s">
        <v>66</v>
      </c>
    </row>
    <row r="1761" spans="1:30" x14ac:dyDescent="0.25">
      <c r="A1761">
        <v>13</v>
      </c>
      <c r="B1761" s="1" t="s">
        <v>285</v>
      </c>
      <c r="C1761" s="1" t="s">
        <v>32</v>
      </c>
      <c r="D1761" s="1" t="s">
        <v>32</v>
      </c>
      <c r="E1761" s="1" t="s">
        <v>32</v>
      </c>
      <c r="F1761" s="1" t="s">
        <v>32</v>
      </c>
      <c r="G1761" s="1" t="s">
        <v>677</v>
      </c>
      <c r="H1761" s="1" t="s">
        <v>678</v>
      </c>
      <c r="I1761" s="1" t="s">
        <v>91</v>
      </c>
      <c r="J1761" s="1" t="s">
        <v>92</v>
      </c>
      <c r="K1761">
        <v>141</v>
      </c>
      <c r="L1761" s="1" t="s">
        <v>680</v>
      </c>
      <c r="M1761" s="1" t="s">
        <v>38</v>
      </c>
      <c r="N1761" t="s">
        <v>39</v>
      </c>
      <c r="O1761" t="s">
        <v>39</v>
      </c>
      <c r="P1761">
        <v>12500</v>
      </c>
      <c r="Q1761">
        <v>0</v>
      </c>
      <c r="R1761">
        <v>0.62284119840555485</v>
      </c>
      <c r="S1761">
        <v>20285.514980069434</v>
      </c>
      <c r="T1761" s="1" t="s">
        <v>40</v>
      </c>
      <c r="U1761">
        <v>0</v>
      </c>
      <c r="V1761">
        <v>1</v>
      </c>
      <c r="W1761">
        <v>0.93661275687284107</v>
      </c>
      <c r="X1761">
        <v>18999.67211006815</v>
      </c>
      <c r="Y1761" t="b">
        <v>1</v>
      </c>
      <c r="Z1761" t="b">
        <v>0</v>
      </c>
      <c r="AA1761" s="1" t="s">
        <v>66</v>
      </c>
      <c r="AB1761" s="1" t="s">
        <v>66</v>
      </c>
      <c r="AC1761" s="1" t="s">
        <v>42</v>
      </c>
      <c r="AD1761" t="s">
        <v>66</v>
      </c>
    </row>
    <row r="1762" spans="1:30" x14ac:dyDescent="0.25">
      <c r="A1762">
        <v>36</v>
      </c>
      <c r="B1762" s="1" t="s">
        <v>128</v>
      </c>
      <c r="C1762" s="1" t="s">
        <v>140</v>
      </c>
      <c r="D1762" s="1" t="s">
        <v>141</v>
      </c>
      <c r="E1762" s="1" t="s">
        <v>32</v>
      </c>
      <c r="F1762" s="1" t="s">
        <v>32</v>
      </c>
      <c r="G1762" s="1" t="s">
        <v>677</v>
      </c>
      <c r="H1762" s="1" t="s">
        <v>678</v>
      </c>
      <c r="I1762" s="1" t="s">
        <v>91</v>
      </c>
      <c r="J1762" s="1" t="s">
        <v>92</v>
      </c>
      <c r="K1762">
        <v>141</v>
      </c>
      <c r="L1762" s="1" t="s">
        <v>680</v>
      </c>
      <c r="M1762" s="1" t="s">
        <v>38</v>
      </c>
      <c r="N1762" t="s">
        <v>39</v>
      </c>
      <c r="O1762" t="s">
        <v>39</v>
      </c>
      <c r="P1762">
        <v>22500</v>
      </c>
      <c r="Q1762">
        <v>0</v>
      </c>
      <c r="R1762">
        <v>0.61699555675238993</v>
      </c>
      <c r="S1762">
        <v>36382.400026928772</v>
      </c>
      <c r="T1762" s="1" t="s">
        <v>40</v>
      </c>
      <c r="U1762">
        <v>0</v>
      </c>
      <c r="V1762">
        <v>0</v>
      </c>
      <c r="W1762">
        <v>0.93616125644417425</v>
      </c>
      <c r="X1762">
        <v>34059.793321664198</v>
      </c>
      <c r="Y1762" t="b">
        <v>0</v>
      </c>
      <c r="Z1762" t="b">
        <v>0</v>
      </c>
      <c r="AA1762" s="1" t="s">
        <v>66</v>
      </c>
      <c r="AB1762" s="1" t="s">
        <v>66</v>
      </c>
      <c r="AC1762" s="1" t="s">
        <v>73</v>
      </c>
      <c r="AD1762" t="s">
        <v>66</v>
      </c>
    </row>
    <row r="1763" spans="1:30" x14ac:dyDescent="0.25">
      <c r="A1763">
        <v>7</v>
      </c>
      <c r="B1763" s="1" t="s">
        <v>29</v>
      </c>
      <c r="C1763" s="1" t="s">
        <v>43</v>
      </c>
      <c r="D1763" s="1" t="s">
        <v>44</v>
      </c>
      <c r="E1763" s="1" t="s">
        <v>32</v>
      </c>
      <c r="F1763" s="1" t="s">
        <v>32</v>
      </c>
      <c r="G1763" s="1" t="s">
        <v>677</v>
      </c>
      <c r="H1763" s="1" t="s">
        <v>678</v>
      </c>
      <c r="I1763" s="1" t="s">
        <v>35</v>
      </c>
      <c r="J1763" s="1" t="s">
        <v>36</v>
      </c>
      <c r="K1763">
        <v>340</v>
      </c>
      <c r="L1763" s="1" t="s">
        <v>681</v>
      </c>
      <c r="M1763" s="1" t="s">
        <v>38</v>
      </c>
      <c r="N1763" t="s">
        <v>39</v>
      </c>
      <c r="O1763" t="s">
        <v>39</v>
      </c>
      <c r="P1763">
        <v>125000</v>
      </c>
      <c r="Q1763">
        <v>0</v>
      </c>
      <c r="R1763">
        <v>0.60882316575975093</v>
      </c>
      <c r="S1763">
        <v>201102.89571996886</v>
      </c>
      <c r="T1763" s="1" t="s">
        <v>40</v>
      </c>
      <c r="U1763">
        <v>1</v>
      </c>
      <c r="V1763">
        <v>1</v>
      </c>
      <c r="W1763">
        <v>0.93783079843594719</v>
      </c>
      <c r="X1763">
        <v>188600.48926083941</v>
      </c>
      <c r="Y1763" t="b">
        <v>0</v>
      </c>
      <c r="Z1763" t="b">
        <v>0</v>
      </c>
      <c r="AA1763" s="1" t="s">
        <v>41</v>
      </c>
      <c r="AB1763" s="1" t="s">
        <v>44</v>
      </c>
      <c r="AC1763" s="1" t="s">
        <v>42</v>
      </c>
      <c r="AD1763" t="s">
        <v>850</v>
      </c>
    </row>
    <row r="1764" spans="1:30" x14ac:dyDescent="0.25">
      <c r="A1764">
        <v>7</v>
      </c>
      <c r="B1764" s="1" t="s">
        <v>29</v>
      </c>
      <c r="C1764" s="1" t="s">
        <v>43</v>
      </c>
      <c r="D1764" s="1" t="s">
        <v>44</v>
      </c>
      <c r="E1764" s="1" t="s">
        <v>32</v>
      </c>
      <c r="F1764" s="1" t="s">
        <v>32</v>
      </c>
      <c r="G1764" s="1" t="s">
        <v>677</v>
      </c>
      <c r="H1764" s="1" t="s">
        <v>678</v>
      </c>
      <c r="I1764" s="1" t="s">
        <v>35</v>
      </c>
      <c r="J1764" s="1" t="s">
        <v>36</v>
      </c>
      <c r="K1764">
        <v>339</v>
      </c>
      <c r="L1764" s="1" t="s">
        <v>682</v>
      </c>
      <c r="M1764" s="1" t="s">
        <v>38</v>
      </c>
      <c r="N1764" t="s">
        <v>39</v>
      </c>
      <c r="O1764" t="s">
        <v>39</v>
      </c>
      <c r="P1764">
        <v>20000</v>
      </c>
      <c r="Q1764">
        <v>0</v>
      </c>
      <c r="R1764">
        <v>0.60882316575975093</v>
      </c>
      <c r="S1764">
        <v>32176.463315195018</v>
      </c>
      <c r="T1764" s="1" t="s">
        <v>40</v>
      </c>
      <c r="U1764">
        <v>1</v>
      </c>
      <c r="V1764">
        <v>1</v>
      </c>
      <c r="W1764">
        <v>0.93783079843594719</v>
      </c>
      <c r="X1764">
        <v>30176.07828173431</v>
      </c>
      <c r="Y1764" t="b">
        <v>0</v>
      </c>
      <c r="Z1764" t="b">
        <v>0</v>
      </c>
      <c r="AA1764" s="1" t="s">
        <v>41</v>
      </c>
      <c r="AB1764" s="1" t="s">
        <v>44</v>
      </c>
      <c r="AC1764" s="1" t="s">
        <v>42</v>
      </c>
      <c r="AD1764" t="s">
        <v>850</v>
      </c>
    </row>
    <row r="1765" spans="1:30" x14ac:dyDescent="0.25">
      <c r="A1765">
        <v>7</v>
      </c>
      <c r="B1765" s="1" t="s">
        <v>29</v>
      </c>
      <c r="C1765" s="1" t="s">
        <v>43</v>
      </c>
      <c r="D1765" s="1" t="s">
        <v>44</v>
      </c>
      <c r="E1765" s="1" t="s">
        <v>32</v>
      </c>
      <c r="F1765" s="1" t="s">
        <v>32</v>
      </c>
      <c r="G1765" s="1" t="s">
        <v>683</v>
      </c>
      <c r="H1765" s="1" t="s">
        <v>684</v>
      </c>
      <c r="I1765" s="1" t="s">
        <v>35</v>
      </c>
      <c r="J1765" s="1" t="s">
        <v>36</v>
      </c>
      <c r="K1765">
        <v>336</v>
      </c>
      <c r="L1765" s="1" t="s">
        <v>685</v>
      </c>
      <c r="M1765" s="1" t="s">
        <v>38</v>
      </c>
      <c r="N1765" t="s">
        <v>39</v>
      </c>
      <c r="O1765" t="s">
        <v>39</v>
      </c>
      <c r="P1765">
        <v>100000</v>
      </c>
      <c r="Q1765">
        <v>0</v>
      </c>
      <c r="R1765">
        <v>0.60882316575975093</v>
      </c>
      <c r="S1765">
        <v>160882.3165759751</v>
      </c>
      <c r="T1765" s="1" t="s">
        <v>40</v>
      </c>
      <c r="U1765">
        <v>1</v>
      </c>
      <c r="V1765">
        <v>1</v>
      </c>
      <c r="W1765">
        <v>0.93783079843594719</v>
      </c>
      <c r="X1765">
        <v>150880.39140867154</v>
      </c>
      <c r="Y1765" t="b">
        <v>0</v>
      </c>
      <c r="Z1765" t="b">
        <v>0</v>
      </c>
      <c r="AA1765" s="1" t="s">
        <v>41</v>
      </c>
      <c r="AB1765" s="1" t="s">
        <v>44</v>
      </c>
      <c r="AC1765" s="1" t="s">
        <v>42</v>
      </c>
      <c r="AD1765" t="s">
        <v>850</v>
      </c>
    </row>
    <row r="1766" spans="1:30" x14ac:dyDescent="0.25">
      <c r="A1766">
        <v>7</v>
      </c>
      <c r="B1766" s="1" t="s">
        <v>29</v>
      </c>
      <c r="C1766" s="1" t="s">
        <v>43</v>
      </c>
      <c r="D1766" s="1" t="s">
        <v>44</v>
      </c>
      <c r="E1766" s="1" t="s">
        <v>32</v>
      </c>
      <c r="F1766" s="1" t="s">
        <v>32</v>
      </c>
      <c r="G1766" s="1" t="s">
        <v>683</v>
      </c>
      <c r="H1766" s="1" t="s">
        <v>684</v>
      </c>
      <c r="I1766" s="1" t="s">
        <v>91</v>
      </c>
      <c r="J1766" s="1" t="s">
        <v>92</v>
      </c>
      <c r="K1766">
        <v>308</v>
      </c>
      <c r="L1766" s="1" t="s">
        <v>686</v>
      </c>
      <c r="M1766" s="1" t="s">
        <v>38</v>
      </c>
      <c r="N1766" t="s">
        <v>39</v>
      </c>
      <c r="O1766" t="s">
        <v>39</v>
      </c>
      <c r="P1766">
        <v>500</v>
      </c>
      <c r="Q1766">
        <v>0</v>
      </c>
      <c r="R1766">
        <v>0.60882316575975093</v>
      </c>
      <c r="S1766">
        <v>804.41158287987548</v>
      </c>
      <c r="T1766" s="1" t="s">
        <v>40</v>
      </c>
      <c r="U1766">
        <v>1</v>
      </c>
      <c r="V1766">
        <v>1</v>
      </c>
      <c r="W1766">
        <v>0.93783079843594719</v>
      </c>
      <c r="X1766">
        <v>754.4019570433577</v>
      </c>
      <c r="Y1766" t="b">
        <v>0</v>
      </c>
      <c r="Z1766" t="b">
        <v>0</v>
      </c>
      <c r="AA1766" s="1" t="s">
        <v>41</v>
      </c>
      <c r="AB1766" s="1" t="s">
        <v>44</v>
      </c>
      <c r="AC1766" s="1" t="s">
        <v>42</v>
      </c>
      <c r="AD1766" t="s">
        <v>850</v>
      </c>
    </row>
    <row r="1767" spans="1:30" x14ac:dyDescent="0.25">
      <c r="A1767">
        <v>21</v>
      </c>
      <c r="B1767" s="1" t="s">
        <v>69</v>
      </c>
      <c r="C1767" s="1" t="s">
        <v>135</v>
      </c>
      <c r="D1767" s="1" t="s">
        <v>105</v>
      </c>
      <c r="E1767" s="1" t="s">
        <v>32</v>
      </c>
      <c r="F1767" s="1" t="s">
        <v>32</v>
      </c>
      <c r="G1767" s="1" t="s">
        <v>683</v>
      </c>
      <c r="H1767" s="1" t="s">
        <v>684</v>
      </c>
      <c r="I1767" s="1" t="s">
        <v>106</v>
      </c>
      <c r="J1767" s="1" t="s">
        <v>107</v>
      </c>
      <c r="K1767">
        <v>174</v>
      </c>
      <c r="L1767" s="1" t="s">
        <v>687</v>
      </c>
      <c r="M1767" s="1" t="s">
        <v>38</v>
      </c>
      <c r="N1767" t="s">
        <v>39</v>
      </c>
      <c r="O1767" t="s">
        <v>39</v>
      </c>
      <c r="P1767">
        <v>1500</v>
      </c>
      <c r="Q1767">
        <v>0</v>
      </c>
      <c r="R1767">
        <v>0.85389854395110565</v>
      </c>
      <c r="S1767">
        <v>2780.8478159266583</v>
      </c>
      <c r="T1767" s="1" t="s">
        <v>40</v>
      </c>
      <c r="U1767">
        <v>0</v>
      </c>
      <c r="V1767">
        <v>0</v>
      </c>
      <c r="W1767">
        <v>0.94570085343520061</v>
      </c>
      <c r="X1767">
        <v>2629.8501527952544</v>
      </c>
      <c r="Y1767" t="b">
        <v>0</v>
      </c>
      <c r="Z1767" t="b">
        <v>0</v>
      </c>
      <c r="AA1767" s="1" t="s">
        <v>66</v>
      </c>
      <c r="AB1767" s="1" t="s">
        <v>66</v>
      </c>
      <c r="AC1767" s="1" t="s">
        <v>73</v>
      </c>
      <c r="AD1767" t="s">
        <v>66</v>
      </c>
    </row>
    <row r="1768" spans="1:30" x14ac:dyDescent="0.25">
      <c r="A1768">
        <v>7</v>
      </c>
      <c r="B1768" s="1" t="s">
        <v>29</v>
      </c>
      <c r="C1768" s="1" t="s">
        <v>43</v>
      </c>
      <c r="D1768" s="1" t="s">
        <v>44</v>
      </c>
      <c r="E1768" s="1" t="s">
        <v>32</v>
      </c>
      <c r="F1768" s="1" t="s">
        <v>32</v>
      </c>
      <c r="G1768" s="1" t="s">
        <v>683</v>
      </c>
      <c r="H1768" s="1" t="s">
        <v>684</v>
      </c>
      <c r="I1768" s="1" t="s">
        <v>91</v>
      </c>
      <c r="J1768" s="1" t="s">
        <v>92</v>
      </c>
      <c r="K1768">
        <v>309</v>
      </c>
      <c r="L1768" s="1" t="s">
        <v>688</v>
      </c>
      <c r="M1768" s="1" t="s">
        <v>38</v>
      </c>
      <c r="N1768" t="s">
        <v>39</v>
      </c>
      <c r="O1768" t="s">
        <v>39</v>
      </c>
      <c r="P1768">
        <v>2500</v>
      </c>
      <c r="Q1768">
        <v>0</v>
      </c>
      <c r="R1768">
        <v>0.60882316575975093</v>
      </c>
      <c r="S1768">
        <v>4022.0579143993773</v>
      </c>
      <c r="T1768" s="1" t="s">
        <v>40</v>
      </c>
      <c r="U1768">
        <v>1</v>
      </c>
      <c r="V1768">
        <v>1</v>
      </c>
      <c r="W1768">
        <v>0.93783079843594719</v>
      </c>
      <c r="X1768">
        <v>3772.0097852167887</v>
      </c>
      <c r="Y1768" t="b">
        <v>0</v>
      </c>
      <c r="Z1768" t="b">
        <v>0</v>
      </c>
      <c r="AA1768" s="1" t="s">
        <v>41</v>
      </c>
      <c r="AB1768" s="1" t="s">
        <v>44</v>
      </c>
      <c r="AC1768" s="1" t="s">
        <v>42</v>
      </c>
      <c r="AD1768" t="s">
        <v>850</v>
      </c>
    </row>
    <row r="1769" spans="1:30" x14ac:dyDescent="0.25">
      <c r="A1769">
        <v>9</v>
      </c>
      <c r="B1769" s="1" t="s">
        <v>240</v>
      </c>
      <c r="C1769" s="1" t="s">
        <v>32</v>
      </c>
      <c r="D1769" s="1" t="s">
        <v>32</v>
      </c>
      <c r="E1769" s="1" t="s">
        <v>32</v>
      </c>
      <c r="F1769" s="1" t="s">
        <v>32</v>
      </c>
      <c r="G1769" s="1" t="s">
        <v>689</v>
      </c>
      <c r="H1769" s="1" t="s">
        <v>690</v>
      </c>
      <c r="I1769" s="1" t="s">
        <v>35</v>
      </c>
      <c r="J1769" s="1" t="s">
        <v>36</v>
      </c>
      <c r="K1769">
        <v>262</v>
      </c>
      <c r="L1769" s="1" t="s">
        <v>691</v>
      </c>
      <c r="M1769" s="1" t="s">
        <v>38</v>
      </c>
      <c r="N1769" t="s">
        <v>39</v>
      </c>
      <c r="O1769" t="s">
        <v>39</v>
      </c>
      <c r="P1769">
        <v>1000</v>
      </c>
      <c r="Q1769">
        <v>0</v>
      </c>
      <c r="R1769">
        <v>0.61021334565375218</v>
      </c>
      <c r="S1769">
        <v>1610.2133456537522</v>
      </c>
      <c r="T1769" s="1" t="s">
        <v>40</v>
      </c>
      <c r="U1769">
        <v>0</v>
      </c>
      <c r="V1769">
        <v>1</v>
      </c>
      <c r="W1769">
        <v>0.93769557849786533</v>
      </c>
      <c r="X1769">
        <v>1509.8899346577784</v>
      </c>
      <c r="Y1769" t="b">
        <v>1</v>
      </c>
      <c r="Z1769" t="b">
        <v>0</v>
      </c>
      <c r="AA1769" s="1" t="s">
        <v>66</v>
      </c>
      <c r="AB1769" s="1" t="s">
        <v>66</v>
      </c>
      <c r="AC1769" s="1" t="s">
        <v>42</v>
      </c>
      <c r="AD1769" t="s">
        <v>66</v>
      </c>
    </row>
    <row r="1770" spans="1:30" x14ac:dyDescent="0.25">
      <c r="A1770">
        <v>7</v>
      </c>
      <c r="B1770" s="1" t="s">
        <v>29</v>
      </c>
      <c r="C1770" s="1" t="s">
        <v>43</v>
      </c>
      <c r="D1770" s="1" t="s">
        <v>44</v>
      </c>
      <c r="E1770" s="1" t="s">
        <v>32</v>
      </c>
      <c r="F1770" s="1" t="s">
        <v>32</v>
      </c>
      <c r="G1770" s="1" t="s">
        <v>689</v>
      </c>
      <c r="H1770" s="1" t="s">
        <v>690</v>
      </c>
      <c r="I1770" s="1" t="s">
        <v>35</v>
      </c>
      <c r="J1770" s="1" t="s">
        <v>36</v>
      </c>
      <c r="K1770">
        <v>329</v>
      </c>
      <c r="L1770" s="1" t="s">
        <v>692</v>
      </c>
      <c r="M1770" s="1" t="s">
        <v>38</v>
      </c>
      <c r="N1770" t="s">
        <v>39</v>
      </c>
      <c r="O1770" t="s">
        <v>39</v>
      </c>
      <c r="P1770">
        <v>7000</v>
      </c>
      <c r="Q1770">
        <v>0</v>
      </c>
      <c r="R1770">
        <v>0.60882316575975093</v>
      </c>
      <c r="S1770">
        <v>11261.762160318256</v>
      </c>
      <c r="T1770" s="1" t="s">
        <v>40</v>
      </c>
      <c r="U1770">
        <v>1</v>
      </c>
      <c r="V1770">
        <v>1</v>
      </c>
      <c r="W1770">
        <v>0.93783079843594719</v>
      </c>
      <c r="X1770">
        <v>10561.627398607008</v>
      </c>
      <c r="Y1770" t="b">
        <v>0</v>
      </c>
      <c r="Z1770" t="b">
        <v>0</v>
      </c>
      <c r="AA1770" s="1" t="s">
        <v>41</v>
      </c>
      <c r="AB1770" s="1" t="s">
        <v>44</v>
      </c>
      <c r="AC1770" s="1" t="s">
        <v>42</v>
      </c>
      <c r="AD1770" t="s">
        <v>850</v>
      </c>
    </row>
    <row r="1771" spans="1:30" x14ac:dyDescent="0.25">
      <c r="A1771">
        <v>7</v>
      </c>
      <c r="B1771" s="1" t="s">
        <v>29</v>
      </c>
      <c r="C1771" s="1" t="s">
        <v>43</v>
      </c>
      <c r="D1771" s="1" t="s">
        <v>44</v>
      </c>
      <c r="E1771" s="1" t="s">
        <v>32</v>
      </c>
      <c r="F1771" s="1" t="s">
        <v>32</v>
      </c>
      <c r="G1771" s="1" t="s">
        <v>693</v>
      </c>
      <c r="H1771" s="1" t="s">
        <v>694</v>
      </c>
      <c r="I1771" s="1" t="s">
        <v>35</v>
      </c>
      <c r="J1771" s="1" t="s">
        <v>36</v>
      </c>
      <c r="K1771">
        <v>334</v>
      </c>
      <c r="L1771" s="1" t="s">
        <v>695</v>
      </c>
      <c r="M1771" s="1" t="s">
        <v>38</v>
      </c>
      <c r="N1771" t="s">
        <v>39</v>
      </c>
      <c r="O1771" t="s">
        <v>39</v>
      </c>
      <c r="P1771" t="s">
        <v>46</v>
      </c>
      <c r="Q1771">
        <v>0</v>
      </c>
      <c r="R1771">
        <v>0.60882316575975093</v>
      </c>
      <c r="S1771">
        <v>0</v>
      </c>
      <c r="T1771" s="1" t="s">
        <v>40</v>
      </c>
      <c r="U1771">
        <v>1</v>
      </c>
      <c r="V1771">
        <v>1</v>
      </c>
      <c r="W1771">
        <v>0.93783079843594719</v>
      </c>
      <c r="X1771">
        <v>0</v>
      </c>
      <c r="Y1771" t="b">
        <v>0</v>
      </c>
      <c r="Z1771" t="b">
        <v>0</v>
      </c>
      <c r="AA1771" s="1" t="s">
        <v>41</v>
      </c>
      <c r="AB1771" s="1" t="s">
        <v>44</v>
      </c>
      <c r="AC1771" s="1" t="s">
        <v>42</v>
      </c>
      <c r="AD1771" t="s">
        <v>850</v>
      </c>
    </row>
    <row r="1772" spans="1:30" x14ac:dyDescent="0.25">
      <c r="A1772">
        <v>26</v>
      </c>
      <c r="B1772" s="1" t="s">
        <v>99</v>
      </c>
      <c r="C1772" s="1" t="s">
        <v>337</v>
      </c>
      <c r="D1772" s="1" t="s">
        <v>242</v>
      </c>
      <c r="E1772" s="1" t="s">
        <v>32</v>
      </c>
      <c r="F1772" s="1" t="s">
        <v>32</v>
      </c>
      <c r="G1772" s="1" t="s">
        <v>696</v>
      </c>
      <c r="H1772" s="1" t="s">
        <v>697</v>
      </c>
      <c r="I1772" s="1" t="s">
        <v>35</v>
      </c>
      <c r="J1772" s="1" t="s">
        <v>36</v>
      </c>
      <c r="K1772">
        <v>233</v>
      </c>
      <c r="L1772" s="1" t="s">
        <v>698</v>
      </c>
      <c r="M1772" s="1" t="s">
        <v>38</v>
      </c>
      <c r="N1772" t="s">
        <v>39</v>
      </c>
      <c r="O1772" t="s">
        <v>39</v>
      </c>
      <c r="P1772">
        <v>7500</v>
      </c>
      <c r="Q1772">
        <v>0</v>
      </c>
      <c r="R1772">
        <v>1.1022362799263352</v>
      </c>
      <c r="S1772">
        <v>15766.772099447513</v>
      </c>
      <c r="T1772" s="1" t="s">
        <v>40</v>
      </c>
      <c r="U1772">
        <v>0</v>
      </c>
      <c r="V1772">
        <v>0</v>
      </c>
      <c r="W1772">
        <v>0.95181838720723866</v>
      </c>
      <c r="X1772">
        <v>15007.103591160219</v>
      </c>
      <c r="Y1772" t="b">
        <v>0</v>
      </c>
      <c r="Z1772" t="b">
        <v>0</v>
      </c>
      <c r="AA1772" s="1" t="s">
        <v>66</v>
      </c>
      <c r="AB1772" s="1" t="s">
        <v>66</v>
      </c>
      <c r="AC1772" s="1" t="s">
        <v>73</v>
      </c>
      <c r="AD1772" t="s">
        <v>66</v>
      </c>
    </row>
    <row r="1773" spans="1:30" x14ac:dyDescent="0.25">
      <c r="A1773">
        <v>26</v>
      </c>
      <c r="B1773" s="1" t="s">
        <v>99</v>
      </c>
      <c r="C1773" s="1" t="s">
        <v>337</v>
      </c>
      <c r="D1773" s="1" t="s">
        <v>242</v>
      </c>
      <c r="E1773" s="1" t="s">
        <v>32</v>
      </c>
      <c r="F1773" s="1" t="s">
        <v>32</v>
      </c>
      <c r="G1773" s="1" t="s">
        <v>699</v>
      </c>
      <c r="H1773" s="1" t="s">
        <v>700</v>
      </c>
      <c r="I1773" s="1" t="s">
        <v>35</v>
      </c>
      <c r="J1773" s="1" t="s">
        <v>36</v>
      </c>
      <c r="K1773">
        <v>234</v>
      </c>
      <c r="L1773" s="1" t="s">
        <v>701</v>
      </c>
      <c r="M1773" s="1" t="s">
        <v>38</v>
      </c>
      <c r="N1773" t="s">
        <v>39</v>
      </c>
      <c r="O1773" t="s">
        <v>39</v>
      </c>
      <c r="P1773">
        <v>7500</v>
      </c>
      <c r="Q1773">
        <v>0</v>
      </c>
      <c r="R1773">
        <v>1.1022362799263352</v>
      </c>
      <c r="S1773">
        <v>15766.772099447513</v>
      </c>
      <c r="T1773" s="1" t="s">
        <v>40</v>
      </c>
      <c r="U1773">
        <v>0</v>
      </c>
      <c r="V1773">
        <v>0</v>
      </c>
      <c r="W1773">
        <v>0.95181838720723866</v>
      </c>
      <c r="X1773">
        <v>15007.103591160219</v>
      </c>
      <c r="Y1773" t="b">
        <v>0</v>
      </c>
      <c r="Z1773" t="b">
        <v>0</v>
      </c>
      <c r="AA1773" s="1" t="s">
        <v>66</v>
      </c>
      <c r="AB1773" s="1" t="s">
        <v>66</v>
      </c>
      <c r="AC1773" s="1" t="s">
        <v>73</v>
      </c>
      <c r="AD1773" t="s">
        <v>66</v>
      </c>
    </row>
    <row r="1774" spans="1:30" x14ac:dyDescent="0.25">
      <c r="A1774">
        <v>26</v>
      </c>
      <c r="B1774" s="1" t="s">
        <v>99</v>
      </c>
      <c r="C1774" s="1" t="s">
        <v>337</v>
      </c>
      <c r="D1774" s="1" t="s">
        <v>242</v>
      </c>
      <c r="E1774" s="1" t="s">
        <v>32</v>
      </c>
      <c r="F1774" s="1" t="s">
        <v>32</v>
      </c>
      <c r="G1774" s="1" t="s">
        <v>702</v>
      </c>
      <c r="H1774" s="1" t="s">
        <v>703</v>
      </c>
      <c r="I1774" s="1" t="s">
        <v>35</v>
      </c>
      <c r="J1774" s="1" t="s">
        <v>36</v>
      </c>
      <c r="K1774">
        <v>235</v>
      </c>
      <c r="L1774" s="1" t="s">
        <v>704</v>
      </c>
      <c r="M1774" s="1" t="s">
        <v>38</v>
      </c>
      <c r="N1774" t="s">
        <v>39</v>
      </c>
      <c r="O1774" t="s">
        <v>39</v>
      </c>
      <c r="P1774">
        <v>5000</v>
      </c>
      <c r="Q1774">
        <v>0</v>
      </c>
      <c r="R1774">
        <v>1.1022362799263352</v>
      </c>
      <c r="S1774">
        <v>10511.181399631674</v>
      </c>
      <c r="T1774" s="1" t="s">
        <v>40</v>
      </c>
      <c r="U1774">
        <v>0</v>
      </c>
      <c r="V1774">
        <v>0</v>
      </c>
      <c r="W1774">
        <v>0.95181838720723866</v>
      </c>
      <c r="X1774">
        <v>10004.735727440146</v>
      </c>
      <c r="Y1774" t="b">
        <v>0</v>
      </c>
      <c r="Z1774" t="b">
        <v>0</v>
      </c>
      <c r="AA1774" s="1" t="s">
        <v>66</v>
      </c>
      <c r="AB1774" s="1" t="s">
        <v>66</v>
      </c>
      <c r="AC1774" s="1" t="s">
        <v>73</v>
      </c>
      <c r="AD1774" t="s">
        <v>66</v>
      </c>
    </row>
    <row r="1775" spans="1:30" x14ac:dyDescent="0.25">
      <c r="A1775">
        <v>6</v>
      </c>
      <c r="B1775" s="1" t="s">
        <v>112</v>
      </c>
      <c r="C1775" s="1" t="s">
        <v>238</v>
      </c>
      <c r="D1775" s="1" t="s">
        <v>105</v>
      </c>
      <c r="E1775" s="1" t="s">
        <v>32</v>
      </c>
      <c r="F1775" s="1" t="s">
        <v>32</v>
      </c>
      <c r="G1775" s="1" t="s">
        <v>457</v>
      </c>
      <c r="H1775" s="1" t="s">
        <v>458</v>
      </c>
      <c r="I1775" s="1" t="s">
        <v>106</v>
      </c>
      <c r="J1775" s="1" t="s">
        <v>107</v>
      </c>
      <c r="K1775">
        <v>32</v>
      </c>
      <c r="L1775" s="1" t="s">
        <v>705</v>
      </c>
      <c r="M1775" s="1" t="s">
        <v>422</v>
      </c>
      <c r="N1775">
        <v>30</v>
      </c>
      <c r="O1775">
        <v>240</v>
      </c>
      <c r="P1775">
        <v>7200</v>
      </c>
      <c r="Q1775">
        <v>0</v>
      </c>
      <c r="R1775">
        <v>0.61775714968914397</v>
      </c>
      <c r="S1775">
        <v>11647.851477761837</v>
      </c>
      <c r="T1775" s="1" t="s">
        <v>40</v>
      </c>
      <c r="U1775">
        <v>0</v>
      </c>
      <c r="V1775">
        <v>1</v>
      </c>
      <c r="W1775">
        <v>0.93791996772311315</v>
      </c>
      <c r="X1775">
        <v>10924.752482065998</v>
      </c>
      <c r="Y1775" t="b">
        <v>1</v>
      </c>
      <c r="Z1775" t="b">
        <v>0</v>
      </c>
      <c r="AA1775" s="1" t="s">
        <v>66</v>
      </c>
      <c r="AB1775" s="1" t="s">
        <v>66</v>
      </c>
      <c r="AC1775" s="1" t="s">
        <v>42</v>
      </c>
      <c r="AD1775" t="s">
        <v>66</v>
      </c>
    </row>
    <row r="1776" spans="1:30" x14ac:dyDescent="0.25">
      <c r="A1776">
        <v>39</v>
      </c>
      <c r="B1776" s="1" t="s">
        <v>151</v>
      </c>
      <c r="C1776" s="1" t="s">
        <v>152</v>
      </c>
      <c r="D1776" s="1" t="s">
        <v>71</v>
      </c>
      <c r="E1776" s="1" t="s">
        <v>32</v>
      </c>
      <c r="F1776" s="1" t="s">
        <v>32</v>
      </c>
      <c r="G1776" s="1" t="s">
        <v>572</v>
      </c>
      <c r="H1776" s="1" t="s">
        <v>573</v>
      </c>
      <c r="I1776" s="1" t="s">
        <v>160</v>
      </c>
      <c r="J1776" s="1" t="s">
        <v>161</v>
      </c>
      <c r="K1776">
        <v>125</v>
      </c>
      <c r="L1776" s="1" t="s">
        <v>706</v>
      </c>
      <c r="M1776" s="1" t="s">
        <v>422</v>
      </c>
      <c r="N1776">
        <v>126</v>
      </c>
      <c r="O1776">
        <v>28</v>
      </c>
      <c r="P1776">
        <v>3528</v>
      </c>
      <c r="Q1776">
        <v>0</v>
      </c>
      <c r="R1776">
        <v>0.73098301987360081</v>
      </c>
      <c r="S1776">
        <v>6106.9080941140637</v>
      </c>
      <c r="T1776" s="1" t="s">
        <v>40</v>
      </c>
      <c r="U1776">
        <v>0</v>
      </c>
      <c r="V1776">
        <v>0</v>
      </c>
      <c r="W1776">
        <v>0.93401662780979189</v>
      </c>
      <c r="X1776">
        <v>5703.953704408741</v>
      </c>
      <c r="Y1776" t="b">
        <v>1</v>
      </c>
      <c r="Z1776" t="b">
        <v>0</v>
      </c>
      <c r="AA1776" s="1" t="s">
        <v>66</v>
      </c>
      <c r="AB1776" s="1" t="s">
        <v>66</v>
      </c>
      <c r="AC1776" s="1" t="s">
        <v>73</v>
      </c>
      <c r="AD1776" t="s">
        <v>66</v>
      </c>
    </row>
    <row r="1777" spans="1:30" x14ac:dyDescent="0.25">
      <c r="A1777">
        <v>21</v>
      </c>
      <c r="B1777" s="1" t="s">
        <v>69</v>
      </c>
      <c r="C1777" s="1" t="s">
        <v>135</v>
      </c>
      <c r="D1777" s="1" t="s">
        <v>105</v>
      </c>
      <c r="E1777" s="1" t="s">
        <v>32</v>
      </c>
      <c r="F1777" s="1" t="s">
        <v>32</v>
      </c>
      <c r="G1777" s="1" t="s">
        <v>637</v>
      </c>
      <c r="H1777" s="1" t="s">
        <v>638</v>
      </c>
      <c r="I1777" s="1" t="s">
        <v>106</v>
      </c>
      <c r="J1777" s="1" t="s">
        <v>107</v>
      </c>
      <c r="K1777">
        <v>173</v>
      </c>
      <c r="L1777" s="1" t="s">
        <v>707</v>
      </c>
      <c r="M1777" s="1" t="s">
        <v>422</v>
      </c>
      <c r="N1777">
        <v>75</v>
      </c>
      <c r="O1777">
        <v>35</v>
      </c>
      <c r="P1777">
        <v>2625</v>
      </c>
      <c r="Q1777">
        <v>0</v>
      </c>
      <c r="R1777">
        <v>0.85389854395110565</v>
      </c>
      <c r="S1777">
        <v>4866.4836778716517</v>
      </c>
      <c r="T1777" s="1" t="s">
        <v>40</v>
      </c>
      <c r="U1777">
        <v>0</v>
      </c>
      <c r="V1777">
        <v>0</v>
      </c>
      <c r="W1777">
        <v>0.94570085343520061</v>
      </c>
      <c r="X1777">
        <v>4602.2377673916953</v>
      </c>
      <c r="Y1777" t="b">
        <v>0</v>
      </c>
      <c r="Z1777" t="b">
        <v>0</v>
      </c>
      <c r="AA1777" s="1" t="s">
        <v>66</v>
      </c>
      <c r="AB1777" s="1" t="s">
        <v>66</v>
      </c>
      <c r="AC1777" s="1" t="s">
        <v>73</v>
      </c>
      <c r="AD1777" t="s">
        <v>66</v>
      </c>
    </row>
    <row r="1778" spans="1:30" x14ac:dyDescent="0.25">
      <c r="A1778">
        <v>24</v>
      </c>
      <c r="B1778" s="1" t="s">
        <v>156</v>
      </c>
      <c r="C1778" s="1" t="s">
        <v>333</v>
      </c>
      <c r="D1778" s="1" t="s">
        <v>105</v>
      </c>
      <c r="E1778" s="1" t="s">
        <v>32</v>
      </c>
      <c r="F1778" s="1" t="s">
        <v>32</v>
      </c>
      <c r="G1778" s="1" t="s">
        <v>637</v>
      </c>
      <c r="H1778" s="1" t="s">
        <v>638</v>
      </c>
      <c r="I1778" s="1" t="s">
        <v>106</v>
      </c>
      <c r="J1778" s="1" t="s">
        <v>107</v>
      </c>
      <c r="K1778">
        <v>173</v>
      </c>
      <c r="L1778" s="1" t="s">
        <v>707</v>
      </c>
      <c r="M1778" s="1" t="s">
        <v>422</v>
      </c>
      <c r="N1778">
        <v>30</v>
      </c>
      <c r="O1778">
        <v>35</v>
      </c>
      <c r="P1778">
        <v>1050</v>
      </c>
      <c r="Q1778">
        <v>0</v>
      </c>
      <c r="R1778">
        <v>0.66022781021484034</v>
      </c>
      <c r="S1778">
        <v>1743.2392007255826</v>
      </c>
      <c r="T1778" s="1" t="s">
        <v>40</v>
      </c>
      <c r="U1778">
        <v>0</v>
      </c>
      <c r="V1778">
        <v>0</v>
      </c>
      <c r="W1778">
        <v>0.9392244191858703</v>
      </c>
      <c r="X1778">
        <v>1637.2928258035261</v>
      </c>
      <c r="Y1778" t="b">
        <v>0</v>
      </c>
      <c r="Z1778" t="b">
        <v>0</v>
      </c>
      <c r="AA1778" s="1" t="s">
        <v>66</v>
      </c>
      <c r="AB1778" s="1" t="s">
        <v>66</v>
      </c>
      <c r="AC1778" s="1" t="s">
        <v>73</v>
      </c>
      <c r="AD1778" t="s">
        <v>66</v>
      </c>
    </row>
    <row r="1779" spans="1:30" x14ac:dyDescent="0.25">
      <c r="A1779">
        <v>40</v>
      </c>
      <c r="B1779" s="1" t="s">
        <v>103</v>
      </c>
      <c r="C1779" s="1" t="s">
        <v>104</v>
      </c>
      <c r="D1779" s="1" t="s">
        <v>105</v>
      </c>
      <c r="E1779" s="1" t="s">
        <v>32</v>
      </c>
      <c r="F1779" s="1" t="s">
        <v>32</v>
      </c>
      <c r="G1779" s="1" t="s">
        <v>637</v>
      </c>
      <c r="H1779" s="1" t="s">
        <v>638</v>
      </c>
      <c r="I1779" s="1" t="s">
        <v>106</v>
      </c>
      <c r="J1779" s="1" t="s">
        <v>107</v>
      </c>
      <c r="K1779">
        <v>173</v>
      </c>
      <c r="L1779" s="1" t="s">
        <v>707</v>
      </c>
      <c r="M1779" s="1" t="s">
        <v>422</v>
      </c>
      <c r="N1779">
        <v>30</v>
      </c>
      <c r="O1779">
        <v>35</v>
      </c>
      <c r="P1779">
        <v>1050</v>
      </c>
      <c r="Q1779">
        <v>0</v>
      </c>
      <c r="R1779">
        <v>0.85120110737041266</v>
      </c>
      <c r="S1779">
        <v>1943.7611627389333</v>
      </c>
      <c r="T1779" s="1" t="s">
        <v>40</v>
      </c>
      <c r="U1779">
        <v>0</v>
      </c>
      <c r="V1779">
        <v>0</v>
      </c>
      <c r="W1779">
        <v>0.94589234117963028</v>
      </c>
      <c r="X1779">
        <v>1838.5887969171699</v>
      </c>
      <c r="Y1779" t="b">
        <v>0</v>
      </c>
      <c r="Z1779" t="b">
        <v>0</v>
      </c>
      <c r="AA1779" s="1" t="s">
        <v>66</v>
      </c>
      <c r="AB1779" s="1" t="s">
        <v>66</v>
      </c>
      <c r="AC1779" s="1" t="s">
        <v>73</v>
      </c>
      <c r="AD1779" t="s">
        <v>66</v>
      </c>
    </row>
    <row r="1780" spans="1:30" x14ac:dyDescent="0.25">
      <c r="A1780">
        <v>3</v>
      </c>
      <c r="B1780" s="1" t="s">
        <v>75</v>
      </c>
      <c r="C1780" s="1" t="s">
        <v>76</v>
      </c>
      <c r="D1780" s="1" t="s">
        <v>77</v>
      </c>
      <c r="E1780" s="1" t="s">
        <v>32</v>
      </c>
      <c r="F1780" s="1" t="s">
        <v>32</v>
      </c>
      <c r="G1780" s="1" t="s">
        <v>637</v>
      </c>
      <c r="H1780" s="1" t="s">
        <v>638</v>
      </c>
      <c r="I1780" s="1" t="s">
        <v>106</v>
      </c>
      <c r="J1780" s="1" t="s">
        <v>107</v>
      </c>
      <c r="K1780">
        <v>56</v>
      </c>
      <c r="L1780" s="1" t="s">
        <v>708</v>
      </c>
      <c r="M1780" s="1" t="s">
        <v>422</v>
      </c>
      <c r="N1780">
        <v>100</v>
      </c>
      <c r="O1780">
        <v>85</v>
      </c>
      <c r="P1780">
        <v>8500</v>
      </c>
      <c r="Q1780">
        <v>0</v>
      </c>
      <c r="R1780">
        <v>0.61023433849497422</v>
      </c>
      <c r="S1780">
        <v>13686.991877207282</v>
      </c>
      <c r="T1780" s="1" t="s">
        <v>40</v>
      </c>
      <c r="U1780">
        <v>0</v>
      </c>
      <c r="V1780">
        <v>1</v>
      </c>
      <c r="W1780">
        <v>0.93757668577618647</v>
      </c>
      <c r="X1780">
        <v>12832.604482477587</v>
      </c>
      <c r="Y1780" t="b">
        <v>0</v>
      </c>
      <c r="Z1780" t="b">
        <v>0</v>
      </c>
      <c r="AA1780" s="1" t="s">
        <v>66</v>
      </c>
      <c r="AB1780" s="1" t="s">
        <v>66</v>
      </c>
      <c r="AC1780" s="1" t="s">
        <v>42</v>
      </c>
      <c r="AD1780" t="s">
        <v>66</v>
      </c>
    </row>
    <row r="1781" spans="1:30" x14ac:dyDescent="0.25">
      <c r="A1781">
        <v>9</v>
      </c>
      <c r="B1781" s="1" t="s">
        <v>240</v>
      </c>
      <c r="C1781" s="1" t="s">
        <v>32</v>
      </c>
      <c r="D1781" s="1" t="s">
        <v>32</v>
      </c>
      <c r="E1781" s="1" t="s">
        <v>32</v>
      </c>
      <c r="F1781" s="1" t="s">
        <v>32</v>
      </c>
      <c r="G1781" s="1" t="s">
        <v>637</v>
      </c>
      <c r="H1781" s="1" t="s">
        <v>638</v>
      </c>
      <c r="I1781" s="1" t="s">
        <v>106</v>
      </c>
      <c r="J1781" s="1" t="s">
        <v>107</v>
      </c>
      <c r="K1781">
        <v>56</v>
      </c>
      <c r="L1781" s="1" t="s">
        <v>708</v>
      </c>
      <c r="M1781" s="1" t="s">
        <v>422</v>
      </c>
      <c r="N1781">
        <v>295</v>
      </c>
      <c r="O1781">
        <v>85</v>
      </c>
      <c r="P1781">
        <v>25075</v>
      </c>
      <c r="Q1781">
        <v>0</v>
      </c>
      <c r="R1781">
        <v>0.61021334565375218</v>
      </c>
      <c r="S1781">
        <v>40376.099642267836</v>
      </c>
      <c r="T1781" s="1" t="s">
        <v>40</v>
      </c>
      <c r="U1781">
        <v>0</v>
      </c>
      <c r="V1781">
        <v>1</v>
      </c>
      <c r="W1781">
        <v>0.93769557849786533</v>
      </c>
      <c r="X1781">
        <v>37860.49011154379</v>
      </c>
      <c r="Y1781" t="b">
        <v>1</v>
      </c>
      <c r="Z1781" t="b">
        <v>0</v>
      </c>
      <c r="AA1781" s="1" t="s">
        <v>66</v>
      </c>
      <c r="AB1781" s="1" t="s">
        <v>66</v>
      </c>
      <c r="AC1781" s="1" t="s">
        <v>42</v>
      </c>
      <c r="AD1781" t="s">
        <v>66</v>
      </c>
    </row>
    <row r="1782" spans="1:30" x14ac:dyDescent="0.25">
      <c r="A1782">
        <v>11</v>
      </c>
      <c r="B1782" s="1" t="s">
        <v>58</v>
      </c>
      <c r="C1782" s="1" t="s">
        <v>254</v>
      </c>
      <c r="D1782" s="1" t="s">
        <v>255</v>
      </c>
      <c r="E1782" s="1" t="s">
        <v>32</v>
      </c>
      <c r="F1782" s="1" t="s">
        <v>32</v>
      </c>
      <c r="G1782" s="1" t="s">
        <v>637</v>
      </c>
      <c r="H1782" s="1" t="s">
        <v>638</v>
      </c>
      <c r="I1782" s="1" t="s">
        <v>106</v>
      </c>
      <c r="J1782" s="1" t="s">
        <v>107</v>
      </c>
      <c r="K1782">
        <v>56</v>
      </c>
      <c r="L1782" s="1" t="s">
        <v>708</v>
      </c>
      <c r="M1782" s="1" t="s">
        <v>422</v>
      </c>
      <c r="N1782">
        <v>72</v>
      </c>
      <c r="O1782">
        <v>85</v>
      </c>
      <c r="P1782">
        <v>6120</v>
      </c>
      <c r="Q1782">
        <v>0</v>
      </c>
      <c r="R1782">
        <v>0.61371626072635876</v>
      </c>
      <c r="S1782">
        <v>9875.9435156453164</v>
      </c>
      <c r="T1782" s="1" t="s">
        <v>40</v>
      </c>
      <c r="U1782">
        <v>1</v>
      </c>
      <c r="V1782">
        <v>1</v>
      </c>
      <c r="W1782">
        <v>0.93688714903917125</v>
      </c>
      <c r="X1782">
        <v>9252.6445644448304</v>
      </c>
      <c r="Y1782" t="b">
        <v>0</v>
      </c>
      <c r="Z1782" t="b">
        <v>0</v>
      </c>
      <c r="AA1782" s="1" t="s">
        <v>54</v>
      </c>
      <c r="AB1782" s="1" t="s">
        <v>173</v>
      </c>
      <c r="AC1782" s="1" t="s">
        <v>42</v>
      </c>
      <c r="AD1782" t="s">
        <v>850</v>
      </c>
    </row>
    <row r="1783" spans="1:30" x14ac:dyDescent="0.25">
      <c r="A1783">
        <v>31</v>
      </c>
      <c r="B1783" s="1" t="s">
        <v>361</v>
      </c>
      <c r="C1783" s="1" t="s">
        <v>368</v>
      </c>
      <c r="D1783" s="1" t="s">
        <v>105</v>
      </c>
      <c r="E1783" s="1" t="s">
        <v>32</v>
      </c>
      <c r="F1783" s="1" t="s">
        <v>32</v>
      </c>
      <c r="G1783" s="1" t="s">
        <v>637</v>
      </c>
      <c r="H1783" s="1" t="s">
        <v>638</v>
      </c>
      <c r="I1783" s="1" t="s">
        <v>106</v>
      </c>
      <c r="J1783" s="1" t="s">
        <v>107</v>
      </c>
      <c r="K1783">
        <v>56</v>
      </c>
      <c r="L1783" s="1" t="s">
        <v>708</v>
      </c>
      <c r="M1783" s="1" t="s">
        <v>422</v>
      </c>
      <c r="N1783">
        <v>282</v>
      </c>
      <c r="O1783">
        <v>85</v>
      </c>
      <c r="P1783">
        <v>23970</v>
      </c>
      <c r="Q1783">
        <v>0</v>
      </c>
      <c r="R1783">
        <v>0.77328604418108149</v>
      </c>
      <c r="S1783">
        <v>42505.666479020525</v>
      </c>
      <c r="T1783" s="1" t="s">
        <v>40</v>
      </c>
      <c r="U1783">
        <v>1</v>
      </c>
      <c r="V1783">
        <v>0</v>
      </c>
      <c r="W1783">
        <v>0.94348712174702043</v>
      </c>
      <c r="X1783">
        <v>40103.548924229886</v>
      </c>
      <c r="Y1783" t="b">
        <v>0</v>
      </c>
      <c r="Z1783" t="b">
        <v>0</v>
      </c>
      <c r="AA1783" s="1" t="s">
        <v>62</v>
      </c>
      <c r="AB1783" s="1" t="s">
        <v>173</v>
      </c>
      <c r="AC1783" s="1" t="s">
        <v>73</v>
      </c>
      <c r="AD1783" t="s">
        <v>850</v>
      </c>
    </row>
    <row r="1784" spans="1:30" x14ac:dyDescent="0.25">
      <c r="A1784">
        <v>36</v>
      </c>
      <c r="B1784" s="1" t="s">
        <v>128</v>
      </c>
      <c r="C1784" s="1" t="s">
        <v>383</v>
      </c>
      <c r="D1784" s="1" t="s">
        <v>105</v>
      </c>
      <c r="E1784" s="1" t="s">
        <v>32</v>
      </c>
      <c r="F1784" s="1" t="s">
        <v>32</v>
      </c>
      <c r="G1784" s="1" t="s">
        <v>637</v>
      </c>
      <c r="H1784" s="1" t="s">
        <v>638</v>
      </c>
      <c r="I1784" s="1" t="s">
        <v>106</v>
      </c>
      <c r="J1784" s="1" t="s">
        <v>107</v>
      </c>
      <c r="K1784">
        <v>56</v>
      </c>
      <c r="L1784" s="1" t="s">
        <v>708</v>
      </c>
      <c r="M1784" s="1" t="s">
        <v>422</v>
      </c>
      <c r="N1784">
        <v>67</v>
      </c>
      <c r="O1784">
        <v>85</v>
      </c>
      <c r="P1784">
        <v>5695</v>
      </c>
      <c r="Q1784">
        <v>0</v>
      </c>
      <c r="R1784">
        <v>0.61161841435877295</v>
      </c>
      <c r="S1784">
        <v>9178.166869773213</v>
      </c>
      <c r="T1784" s="1" t="s">
        <v>40</v>
      </c>
      <c r="U1784">
        <v>0</v>
      </c>
      <c r="V1784">
        <v>0</v>
      </c>
      <c r="W1784">
        <v>0.93742058575417186</v>
      </c>
      <c r="X1784">
        <v>8603.802563212339</v>
      </c>
      <c r="Y1784" t="b">
        <v>0</v>
      </c>
      <c r="Z1784" t="b">
        <v>0</v>
      </c>
      <c r="AA1784" s="1" t="s">
        <v>66</v>
      </c>
      <c r="AB1784" s="1" t="s">
        <v>66</v>
      </c>
      <c r="AC1784" s="1" t="s">
        <v>73</v>
      </c>
      <c r="AD1784" t="s">
        <v>66</v>
      </c>
    </row>
    <row r="1785" spans="1:30" x14ac:dyDescent="0.25">
      <c r="A1785">
        <v>41</v>
      </c>
      <c r="B1785" s="1" t="s">
        <v>397</v>
      </c>
      <c r="C1785" s="1" t="s">
        <v>401</v>
      </c>
      <c r="D1785" s="1" t="s">
        <v>101</v>
      </c>
      <c r="E1785" s="1" t="s">
        <v>32</v>
      </c>
      <c r="F1785" s="1" t="s">
        <v>32</v>
      </c>
      <c r="G1785" s="1" t="s">
        <v>647</v>
      </c>
      <c r="H1785" s="1" t="s">
        <v>648</v>
      </c>
      <c r="I1785" s="1" t="s">
        <v>106</v>
      </c>
      <c r="J1785" s="1" t="s">
        <v>107</v>
      </c>
      <c r="K1785">
        <v>408</v>
      </c>
      <c r="L1785" s="1" t="s">
        <v>709</v>
      </c>
      <c r="M1785" s="1" t="s">
        <v>422</v>
      </c>
      <c r="N1785">
        <v>535</v>
      </c>
      <c r="O1785">
        <v>200</v>
      </c>
      <c r="P1785">
        <v>107000</v>
      </c>
      <c r="Q1785">
        <v>0</v>
      </c>
      <c r="R1785">
        <v>0.60890183887915938</v>
      </c>
      <c r="S1785">
        <v>172152.49676007006</v>
      </c>
      <c r="T1785" s="1" t="s">
        <v>40</v>
      </c>
      <c r="U1785">
        <v>1</v>
      </c>
      <c r="V1785">
        <v>1</v>
      </c>
      <c r="W1785">
        <v>0.93784580414821017</v>
      </c>
      <c r="X1785">
        <v>161452.49676007006</v>
      </c>
      <c r="Y1785" t="b">
        <v>0</v>
      </c>
      <c r="Z1785" t="b">
        <v>1</v>
      </c>
      <c r="AA1785" s="1" t="s">
        <v>66</v>
      </c>
      <c r="AB1785" s="1" t="s">
        <v>66</v>
      </c>
      <c r="AC1785" s="1" t="s">
        <v>42</v>
      </c>
      <c r="AD1785" t="s">
        <v>850</v>
      </c>
    </row>
    <row r="1786" spans="1:30" x14ac:dyDescent="0.25">
      <c r="A1786">
        <v>41</v>
      </c>
      <c r="B1786" s="1" t="s">
        <v>397</v>
      </c>
      <c r="C1786" s="1" t="s">
        <v>401</v>
      </c>
      <c r="D1786" s="1" t="s">
        <v>101</v>
      </c>
      <c r="E1786" s="1" t="s">
        <v>32</v>
      </c>
      <c r="F1786" s="1" t="s">
        <v>32</v>
      </c>
      <c r="G1786" s="1" t="s">
        <v>647</v>
      </c>
      <c r="H1786" s="1" t="s">
        <v>648</v>
      </c>
      <c r="I1786" s="1" t="s">
        <v>106</v>
      </c>
      <c r="J1786" s="1" t="s">
        <v>107</v>
      </c>
      <c r="K1786">
        <v>407</v>
      </c>
      <c r="L1786" s="1" t="s">
        <v>710</v>
      </c>
      <c r="M1786" s="1" t="s">
        <v>422</v>
      </c>
      <c r="N1786">
        <v>130</v>
      </c>
      <c r="O1786">
        <v>350</v>
      </c>
      <c r="P1786">
        <v>45500</v>
      </c>
      <c r="Q1786">
        <v>0</v>
      </c>
      <c r="R1786">
        <v>0.60890183887915938</v>
      </c>
      <c r="S1786">
        <v>73205.033669001758</v>
      </c>
      <c r="T1786" s="1" t="s">
        <v>40</v>
      </c>
      <c r="U1786">
        <v>1</v>
      </c>
      <c r="V1786">
        <v>1</v>
      </c>
      <c r="W1786">
        <v>0.93784580414821017</v>
      </c>
      <c r="X1786">
        <v>68655.033669001758</v>
      </c>
      <c r="Y1786" t="b">
        <v>0</v>
      </c>
      <c r="Z1786" t="b">
        <v>1</v>
      </c>
      <c r="AA1786" s="1" t="s">
        <v>66</v>
      </c>
      <c r="AB1786" s="1" t="s">
        <v>66</v>
      </c>
      <c r="AC1786" s="1" t="s">
        <v>42</v>
      </c>
      <c r="AD1786" t="s">
        <v>850</v>
      </c>
    </row>
    <row r="1787" spans="1:30" x14ac:dyDescent="0.25">
      <c r="A1787">
        <v>10</v>
      </c>
      <c r="B1787" s="1" t="s">
        <v>168</v>
      </c>
      <c r="C1787" s="1" t="s">
        <v>245</v>
      </c>
      <c r="D1787" s="1" t="s">
        <v>101</v>
      </c>
      <c r="E1787" s="1" t="s">
        <v>32</v>
      </c>
      <c r="F1787" s="1" t="s">
        <v>32</v>
      </c>
      <c r="G1787" s="1" t="s">
        <v>647</v>
      </c>
      <c r="H1787" s="1" t="s">
        <v>648</v>
      </c>
      <c r="I1787" s="1" t="s">
        <v>106</v>
      </c>
      <c r="J1787" s="1" t="s">
        <v>107</v>
      </c>
      <c r="K1787">
        <v>401</v>
      </c>
      <c r="L1787" s="1" t="s">
        <v>711</v>
      </c>
      <c r="M1787" s="1" t="s">
        <v>422</v>
      </c>
      <c r="N1787">
        <v>345</v>
      </c>
      <c r="O1787">
        <v>200</v>
      </c>
      <c r="P1787">
        <v>69000</v>
      </c>
      <c r="Q1787">
        <v>0</v>
      </c>
      <c r="R1787">
        <v>0.61025730693408753</v>
      </c>
      <c r="S1787">
        <v>111107.75417845204</v>
      </c>
      <c r="T1787" s="1" t="s">
        <v>40</v>
      </c>
      <c r="U1787">
        <v>0</v>
      </c>
      <c r="V1787">
        <v>1</v>
      </c>
      <c r="W1787">
        <v>0.93772246917954194</v>
      </c>
      <c r="X1787">
        <v>104188.23759321161</v>
      </c>
      <c r="Y1787" t="b">
        <v>1</v>
      </c>
      <c r="Z1787" t="b">
        <v>0</v>
      </c>
      <c r="AA1787" s="1" t="s">
        <v>66</v>
      </c>
      <c r="AB1787" s="1" t="s">
        <v>66</v>
      </c>
      <c r="AC1787" s="1" t="s">
        <v>42</v>
      </c>
      <c r="AD1787" t="s">
        <v>66</v>
      </c>
    </row>
    <row r="1788" spans="1:30" x14ac:dyDescent="0.25">
      <c r="A1788">
        <v>15</v>
      </c>
      <c r="B1788" s="1" t="s">
        <v>50</v>
      </c>
      <c r="C1788" s="1" t="s">
        <v>304</v>
      </c>
      <c r="D1788" s="1" t="s">
        <v>101</v>
      </c>
      <c r="E1788" s="1" t="s">
        <v>32</v>
      </c>
      <c r="F1788" s="1" t="s">
        <v>32</v>
      </c>
      <c r="G1788" s="1" t="s">
        <v>647</v>
      </c>
      <c r="H1788" s="1" t="s">
        <v>648</v>
      </c>
      <c r="I1788" s="1" t="s">
        <v>106</v>
      </c>
      <c r="J1788" s="1" t="s">
        <v>107</v>
      </c>
      <c r="K1788">
        <v>395</v>
      </c>
      <c r="L1788" s="1" t="s">
        <v>712</v>
      </c>
      <c r="M1788" s="1" t="s">
        <v>422</v>
      </c>
      <c r="N1788">
        <v>365</v>
      </c>
      <c r="O1788">
        <v>200</v>
      </c>
      <c r="P1788">
        <v>73000</v>
      </c>
      <c r="Q1788">
        <v>0</v>
      </c>
      <c r="R1788">
        <v>0.60923415025592087</v>
      </c>
      <c r="S1788">
        <v>117474.09296868222</v>
      </c>
      <c r="T1788" s="1" t="s">
        <v>40</v>
      </c>
      <c r="U1788">
        <v>1</v>
      </c>
      <c r="V1788">
        <v>1</v>
      </c>
      <c r="W1788">
        <v>0.93773464755348201</v>
      </c>
      <c r="X1788">
        <v>110159.5271666522</v>
      </c>
      <c r="Y1788" t="b">
        <v>0</v>
      </c>
      <c r="Z1788" t="b">
        <v>0</v>
      </c>
      <c r="AA1788" s="1" t="s">
        <v>62</v>
      </c>
      <c r="AB1788" s="1" t="s">
        <v>173</v>
      </c>
      <c r="AC1788" s="1" t="s">
        <v>42</v>
      </c>
      <c r="AD1788" t="s">
        <v>850</v>
      </c>
    </row>
    <row r="1789" spans="1:30" x14ac:dyDescent="0.25">
      <c r="A1789">
        <v>20</v>
      </c>
      <c r="B1789" s="1" t="s">
        <v>316</v>
      </c>
      <c r="C1789" s="1" t="s">
        <v>319</v>
      </c>
      <c r="D1789" s="1" t="s">
        <v>105</v>
      </c>
      <c r="E1789" s="1" t="s">
        <v>32</v>
      </c>
      <c r="F1789" s="1" t="s">
        <v>32</v>
      </c>
      <c r="G1789" s="1" t="s">
        <v>647</v>
      </c>
      <c r="H1789" s="1" t="s">
        <v>648</v>
      </c>
      <c r="I1789" s="1" t="s">
        <v>106</v>
      </c>
      <c r="J1789" s="1" t="s">
        <v>107</v>
      </c>
      <c r="K1789">
        <v>395</v>
      </c>
      <c r="L1789" s="1" t="s">
        <v>712</v>
      </c>
      <c r="M1789" s="1" t="s">
        <v>422</v>
      </c>
      <c r="N1789">
        <v>252</v>
      </c>
      <c r="O1789">
        <v>200</v>
      </c>
      <c r="P1789">
        <v>50400</v>
      </c>
      <c r="Q1789">
        <v>0</v>
      </c>
      <c r="R1789">
        <v>0.85420873979310619</v>
      </c>
      <c r="S1789">
        <v>93452.120485572552</v>
      </c>
      <c r="T1789" s="1" t="s">
        <v>40</v>
      </c>
      <c r="U1789">
        <v>0</v>
      </c>
      <c r="V1789">
        <v>0</v>
      </c>
      <c r="W1789">
        <v>0.94538491392226898</v>
      </c>
      <c r="X1789">
        <v>88348.224881106522</v>
      </c>
      <c r="Y1789" t="b">
        <v>0</v>
      </c>
      <c r="Z1789" t="b">
        <v>0</v>
      </c>
      <c r="AA1789" s="1" t="s">
        <v>66</v>
      </c>
      <c r="AB1789" s="1" t="s">
        <v>66</v>
      </c>
      <c r="AC1789" s="1" t="s">
        <v>73</v>
      </c>
      <c r="AD1789" t="s">
        <v>66</v>
      </c>
    </row>
    <row r="1790" spans="1:30" x14ac:dyDescent="0.25">
      <c r="A1790">
        <v>22</v>
      </c>
      <c r="B1790" s="1" t="s">
        <v>136</v>
      </c>
      <c r="C1790" s="1" t="s">
        <v>137</v>
      </c>
      <c r="D1790" s="1" t="s">
        <v>105</v>
      </c>
      <c r="E1790" s="1" t="s">
        <v>32</v>
      </c>
      <c r="F1790" s="1" t="s">
        <v>32</v>
      </c>
      <c r="G1790" s="1" t="s">
        <v>647</v>
      </c>
      <c r="H1790" s="1" t="s">
        <v>648</v>
      </c>
      <c r="I1790" s="1" t="s">
        <v>106</v>
      </c>
      <c r="J1790" s="1" t="s">
        <v>107</v>
      </c>
      <c r="K1790">
        <v>395</v>
      </c>
      <c r="L1790" s="1" t="s">
        <v>712</v>
      </c>
      <c r="M1790" s="1" t="s">
        <v>422</v>
      </c>
      <c r="N1790">
        <v>235</v>
      </c>
      <c r="O1790">
        <v>200</v>
      </c>
      <c r="P1790">
        <v>47000</v>
      </c>
      <c r="Q1790">
        <v>0</v>
      </c>
      <c r="R1790">
        <v>0.85124977011494252</v>
      </c>
      <c r="S1790">
        <v>87008.739195402304</v>
      </c>
      <c r="T1790" s="1" t="s">
        <v>40</v>
      </c>
      <c r="U1790">
        <v>0</v>
      </c>
      <c r="V1790">
        <v>0</v>
      </c>
      <c r="W1790">
        <v>0.94598243758658718</v>
      </c>
      <c r="X1790">
        <v>82308.739195402304</v>
      </c>
      <c r="Y1790" t="b">
        <v>0</v>
      </c>
      <c r="Z1790" t="b">
        <v>0</v>
      </c>
      <c r="AA1790" s="1" t="s">
        <v>66</v>
      </c>
      <c r="AB1790" s="1" t="s">
        <v>66</v>
      </c>
      <c r="AC1790" s="1" t="s">
        <v>73</v>
      </c>
      <c r="AD1790" t="s">
        <v>66</v>
      </c>
    </row>
    <row r="1791" spans="1:30" x14ac:dyDescent="0.25">
      <c r="A1791">
        <v>23</v>
      </c>
      <c r="B1791" s="1" t="s">
        <v>178</v>
      </c>
      <c r="C1791" s="1" t="s">
        <v>330</v>
      </c>
      <c r="D1791" s="1" t="s">
        <v>105</v>
      </c>
      <c r="E1791" s="1" t="s">
        <v>32</v>
      </c>
      <c r="F1791" s="1" t="s">
        <v>32</v>
      </c>
      <c r="G1791" s="1" t="s">
        <v>647</v>
      </c>
      <c r="H1791" s="1" t="s">
        <v>648</v>
      </c>
      <c r="I1791" s="1" t="s">
        <v>106</v>
      </c>
      <c r="J1791" s="1" t="s">
        <v>107</v>
      </c>
      <c r="K1791">
        <v>395</v>
      </c>
      <c r="L1791" s="1" t="s">
        <v>712</v>
      </c>
      <c r="M1791" s="1" t="s">
        <v>422</v>
      </c>
      <c r="N1791">
        <v>223</v>
      </c>
      <c r="O1791">
        <v>200</v>
      </c>
      <c r="P1791">
        <v>44600</v>
      </c>
      <c r="Q1791">
        <v>0</v>
      </c>
      <c r="R1791">
        <v>0.85517256346179138</v>
      </c>
      <c r="S1791">
        <v>82740.696330395906</v>
      </c>
      <c r="T1791" s="1" t="s">
        <v>40</v>
      </c>
      <c r="U1791">
        <v>0</v>
      </c>
      <c r="V1791">
        <v>0</v>
      </c>
      <c r="W1791">
        <v>0.94540895322943974</v>
      </c>
      <c r="X1791">
        <v>78223.795107194543</v>
      </c>
      <c r="Y1791" t="b">
        <v>0</v>
      </c>
      <c r="Z1791" t="b">
        <v>0</v>
      </c>
      <c r="AA1791" s="1" t="s">
        <v>66</v>
      </c>
      <c r="AB1791" s="1" t="s">
        <v>66</v>
      </c>
      <c r="AC1791" s="1" t="s">
        <v>73</v>
      </c>
      <c r="AD1791" t="s">
        <v>66</v>
      </c>
    </row>
    <row r="1792" spans="1:30" x14ac:dyDescent="0.25">
      <c r="A1792">
        <v>26</v>
      </c>
      <c r="B1792" s="1" t="s">
        <v>99</v>
      </c>
      <c r="C1792" s="1" t="s">
        <v>100</v>
      </c>
      <c r="D1792" s="1" t="s">
        <v>101</v>
      </c>
      <c r="E1792" s="1" t="s">
        <v>32</v>
      </c>
      <c r="F1792" s="1" t="s">
        <v>32</v>
      </c>
      <c r="G1792" s="1" t="s">
        <v>647</v>
      </c>
      <c r="H1792" s="1" t="s">
        <v>648</v>
      </c>
      <c r="I1792" s="1" t="s">
        <v>106</v>
      </c>
      <c r="J1792" s="1" t="s">
        <v>107</v>
      </c>
      <c r="K1792">
        <v>395</v>
      </c>
      <c r="L1792" s="1" t="s">
        <v>712</v>
      </c>
      <c r="M1792" s="1" t="s">
        <v>422</v>
      </c>
      <c r="N1792">
        <v>85</v>
      </c>
      <c r="O1792">
        <v>200</v>
      </c>
      <c r="P1792">
        <v>17000</v>
      </c>
      <c r="Q1792">
        <v>0</v>
      </c>
      <c r="R1792">
        <v>1.0929896606695513</v>
      </c>
      <c r="S1792">
        <v>35580.824231382372</v>
      </c>
      <c r="T1792" s="1" t="s">
        <v>40</v>
      </c>
      <c r="U1792">
        <v>0</v>
      </c>
      <c r="V1792">
        <v>0</v>
      </c>
      <c r="W1792">
        <v>0.95212352617715845</v>
      </c>
      <c r="X1792">
        <v>33877.339831473466</v>
      </c>
      <c r="Y1792" t="b">
        <v>0</v>
      </c>
      <c r="Z1792" t="b">
        <v>0</v>
      </c>
      <c r="AA1792" s="1" t="s">
        <v>66</v>
      </c>
      <c r="AB1792" s="1" t="s">
        <v>66</v>
      </c>
      <c r="AC1792" s="1" t="s">
        <v>73</v>
      </c>
      <c r="AD1792" t="s">
        <v>66</v>
      </c>
    </row>
    <row r="1793" spans="1:30" x14ac:dyDescent="0.25">
      <c r="A1793">
        <v>30</v>
      </c>
      <c r="B1793" s="1" t="s">
        <v>356</v>
      </c>
      <c r="C1793" s="1" t="s">
        <v>360</v>
      </c>
      <c r="D1793" s="1" t="s">
        <v>101</v>
      </c>
      <c r="E1793" s="1" t="s">
        <v>32</v>
      </c>
      <c r="F1793" s="1" t="s">
        <v>32</v>
      </c>
      <c r="G1793" s="1" t="s">
        <v>647</v>
      </c>
      <c r="H1793" s="1" t="s">
        <v>648</v>
      </c>
      <c r="I1793" s="1" t="s">
        <v>106</v>
      </c>
      <c r="J1793" s="1" t="s">
        <v>107</v>
      </c>
      <c r="K1793">
        <v>395</v>
      </c>
      <c r="L1793" s="1" t="s">
        <v>712</v>
      </c>
      <c r="M1793" s="1" t="s">
        <v>422</v>
      </c>
      <c r="N1793">
        <v>240</v>
      </c>
      <c r="O1793">
        <v>200</v>
      </c>
      <c r="P1793">
        <v>48000</v>
      </c>
      <c r="Q1793">
        <v>0</v>
      </c>
      <c r="R1793">
        <v>1.1750812567049809</v>
      </c>
      <c r="S1793">
        <v>104403.90032183909</v>
      </c>
      <c r="T1793" s="1" t="s">
        <v>40</v>
      </c>
      <c r="U1793">
        <v>0</v>
      </c>
      <c r="V1793">
        <v>0</v>
      </c>
      <c r="W1793">
        <v>0.95349625446150599</v>
      </c>
      <c r="X1793">
        <v>99548.727908045985</v>
      </c>
      <c r="Y1793" t="b">
        <v>0</v>
      </c>
      <c r="Z1793" t="b">
        <v>0</v>
      </c>
      <c r="AA1793" s="1" t="s">
        <v>66</v>
      </c>
      <c r="AB1793" s="1" t="s">
        <v>66</v>
      </c>
      <c r="AC1793" s="1" t="s">
        <v>73</v>
      </c>
      <c r="AD1793" t="s">
        <v>66</v>
      </c>
    </row>
    <row r="1794" spans="1:30" x14ac:dyDescent="0.25">
      <c r="A1794">
        <v>32</v>
      </c>
      <c r="B1794" s="1" t="s">
        <v>181</v>
      </c>
      <c r="C1794" s="1" t="s">
        <v>371</v>
      </c>
      <c r="D1794" s="1" t="s">
        <v>101</v>
      </c>
      <c r="E1794" s="1" t="s">
        <v>32</v>
      </c>
      <c r="F1794" s="1" t="s">
        <v>32</v>
      </c>
      <c r="G1794" s="1" t="s">
        <v>647</v>
      </c>
      <c r="H1794" s="1" t="s">
        <v>648</v>
      </c>
      <c r="I1794" s="1" t="s">
        <v>106</v>
      </c>
      <c r="J1794" s="1" t="s">
        <v>107</v>
      </c>
      <c r="K1794">
        <v>395</v>
      </c>
      <c r="L1794" s="1" t="s">
        <v>712</v>
      </c>
      <c r="M1794" s="1" t="s">
        <v>422</v>
      </c>
      <c r="N1794">
        <v>120</v>
      </c>
      <c r="O1794">
        <v>200</v>
      </c>
      <c r="P1794">
        <v>24000</v>
      </c>
      <c r="Q1794">
        <v>0</v>
      </c>
      <c r="R1794">
        <v>1.0202500519930675</v>
      </c>
      <c r="S1794">
        <v>48486.001247833621</v>
      </c>
      <c r="T1794" s="1" t="s">
        <v>40</v>
      </c>
      <c r="U1794">
        <v>0</v>
      </c>
      <c r="V1794">
        <v>0</v>
      </c>
      <c r="W1794">
        <v>0.95024381730531704</v>
      </c>
      <c r="X1794">
        <v>46073.522911611784</v>
      </c>
      <c r="Y1794" t="b">
        <v>0</v>
      </c>
      <c r="Z1794" t="b">
        <v>0</v>
      </c>
      <c r="AA1794" s="1" t="s">
        <v>66</v>
      </c>
      <c r="AB1794" s="1" t="s">
        <v>66</v>
      </c>
      <c r="AC1794" s="1" t="s">
        <v>73</v>
      </c>
      <c r="AD1794" t="s">
        <v>66</v>
      </c>
    </row>
    <row r="1795" spans="1:30" x14ac:dyDescent="0.25">
      <c r="A1795">
        <v>33</v>
      </c>
      <c r="B1795" s="1" t="s">
        <v>116</v>
      </c>
      <c r="C1795" s="1" t="s">
        <v>373</v>
      </c>
      <c r="D1795" s="1" t="s">
        <v>101</v>
      </c>
      <c r="E1795" s="1" t="s">
        <v>32</v>
      </c>
      <c r="F1795" s="1" t="s">
        <v>32</v>
      </c>
      <c r="G1795" s="1" t="s">
        <v>647</v>
      </c>
      <c r="H1795" s="1" t="s">
        <v>648</v>
      </c>
      <c r="I1795" s="1" t="s">
        <v>106</v>
      </c>
      <c r="J1795" s="1" t="s">
        <v>107</v>
      </c>
      <c r="K1795">
        <v>395</v>
      </c>
      <c r="L1795" s="1" t="s">
        <v>712</v>
      </c>
      <c r="M1795" s="1" t="s">
        <v>422</v>
      </c>
      <c r="N1795">
        <v>342</v>
      </c>
      <c r="O1795">
        <v>200</v>
      </c>
      <c r="P1795">
        <v>68400</v>
      </c>
      <c r="Q1795">
        <v>0</v>
      </c>
      <c r="R1795">
        <v>0.85413813570754082</v>
      </c>
      <c r="S1795">
        <v>126823.0484823958</v>
      </c>
      <c r="T1795" s="1" t="s">
        <v>40</v>
      </c>
      <c r="U1795">
        <v>0</v>
      </c>
      <c r="V1795">
        <v>0</v>
      </c>
      <c r="W1795">
        <v>0.94543361577378848</v>
      </c>
      <c r="X1795">
        <v>119902.77329016593</v>
      </c>
      <c r="Y1795" t="b">
        <v>1</v>
      </c>
      <c r="Z1795" t="b">
        <v>0</v>
      </c>
      <c r="AA1795" s="1" t="s">
        <v>66</v>
      </c>
      <c r="AB1795" s="1" t="s">
        <v>66</v>
      </c>
      <c r="AC1795" s="1" t="s">
        <v>73</v>
      </c>
      <c r="AD1795" t="s">
        <v>66</v>
      </c>
    </row>
    <row r="1796" spans="1:30" x14ac:dyDescent="0.25">
      <c r="A1796">
        <v>37</v>
      </c>
      <c r="B1796" s="1" t="s">
        <v>384</v>
      </c>
      <c r="C1796" s="1" t="s">
        <v>388</v>
      </c>
      <c r="D1796" s="1" t="s">
        <v>101</v>
      </c>
      <c r="E1796" s="1" t="s">
        <v>32</v>
      </c>
      <c r="F1796" s="1" t="s">
        <v>32</v>
      </c>
      <c r="G1796" s="1" t="s">
        <v>647</v>
      </c>
      <c r="H1796" s="1" t="s">
        <v>648</v>
      </c>
      <c r="I1796" s="1" t="s">
        <v>106</v>
      </c>
      <c r="J1796" s="1" t="s">
        <v>107</v>
      </c>
      <c r="K1796">
        <v>395</v>
      </c>
      <c r="L1796" s="1" t="s">
        <v>712</v>
      </c>
      <c r="M1796" s="1" t="s">
        <v>422</v>
      </c>
      <c r="N1796">
        <v>170</v>
      </c>
      <c r="O1796">
        <v>200</v>
      </c>
      <c r="P1796">
        <v>34000</v>
      </c>
      <c r="Q1796">
        <v>0</v>
      </c>
      <c r="R1796">
        <v>0.69174982492276005</v>
      </c>
      <c r="S1796">
        <v>57519.494047373839</v>
      </c>
      <c r="T1796" s="1" t="s">
        <v>40</v>
      </c>
      <c r="U1796">
        <v>0</v>
      </c>
      <c r="V1796">
        <v>1</v>
      </c>
      <c r="W1796">
        <v>0.94034172309710606</v>
      </c>
      <c r="X1796">
        <v>54087.980144181252</v>
      </c>
      <c r="Y1796" t="b">
        <v>0</v>
      </c>
      <c r="Z1796" t="b">
        <v>0</v>
      </c>
      <c r="AA1796" s="1" t="s">
        <v>66</v>
      </c>
      <c r="AB1796" s="1" t="s">
        <v>66</v>
      </c>
      <c r="AC1796" s="1" t="s">
        <v>42</v>
      </c>
      <c r="AD1796" t="s">
        <v>66</v>
      </c>
    </row>
    <row r="1797" spans="1:30" x14ac:dyDescent="0.25">
      <c r="A1797">
        <v>38</v>
      </c>
      <c r="B1797" s="1" t="s">
        <v>389</v>
      </c>
      <c r="C1797" s="1" t="s">
        <v>390</v>
      </c>
      <c r="D1797" s="1" t="s">
        <v>105</v>
      </c>
      <c r="E1797" s="1" t="s">
        <v>32</v>
      </c>
      <c r="F1797" s="1" t="s">
        <v>32</v>
      </c>
      <c r="G1797" s="1" t="s">
        <v>647</v>
      </c>
      <c r="H1797" s="1" t="s">
        <v>648</v>
      </c>
      <c r="I1797" s="1" t="s">
        <v>106</v>
      </c>
      <c r="J1797" s="1" t="s">
        <v>107</v>
      </c>
      <c r="K1797">
        <v>395</v>
      </c>
      <c r="L1797" s="1" t="s">
        <v>712</v>
      </c>
      <c r="M1797" s="1" t="s">
        <v>422</v>
      </c>
      <c r="N1797">
        <v>320</v>
      </c>
      <c r="O1797">
        <v>200</v>
      </c>
      <c r="P1797">
        <v>64000</v>
      </c>
      <c r="Q1797">
        <v>0</v>
      </c>
      <c r="R1797">
        <v>0.772101308405169</v>
      </c>
      <c r="S1797">
        <v>113414.48373793083</v>
      </c>
      <c r="T1797" s="1" t="s">
        <v>40</v>
      </c>
      <c r="U1797">
        <v>0</v>
      </c>
      <c r="V1797">
        <v>0</v>
      </c>
      <c r="W1797">
        <v>0.94341557945786936</v>
      </c>
      <c r="X1797">
        <v>106996.99089453512</v>
      </c>
      <c r="Y1797" t="b">
        <v>1</v>
      </c>
      <c r="Z1797" t="b">
        <v>0</v>
      </c>
      <c r="AA1797" s="1" t="s">
        <v>66</v>
      </c>
      <c r="AB1797" s="1" t="s">
        <v>66</v>
      </c>
      <c r="AC1797" s="1" t="s">
        <v>73</v>
      </c>
      <c r="AD1797" t="s">
        <v>66</v>
      </c>
    </row>
    <row r="1798" spans="1:30" x14ac:dyDescent="0.25">
      <c r="A1798">
        <v>40</v>
      </c>
      <c r="B1798" s="1" t="s">
        <v>103</v>
      </c>
      <c r="C1798" s="1" t="s">
        <v>104</v>
      </c>
      <c r="D1798" s="1" t="s">
        <v>105</v>
      </c>
      <c r="E1798" s="1" t="s">
        <v>32</v>
      </c>
      <c r="F1798" s="1" t="s">
        <v>32</v>
      </c>
      <c r="G1798" s="1" t="s">
        <v>647</v>
      </c>
      <c r="H1798" s="1" t="s">
        <v>648</v>
      </c>
      <c r="I1798" s="1" t="s">
        <v>106</v>
      </c>
      <c r="J1798" s="1" t="s">
        <v>107</v>
      </c>
      <c r="K1798">
        <v>395</v>
      </c>
      <c r="L1798" s="1" t="s">
        <v>712</v>
      </c>
      <c r="M1798" s="1" t="s">
        <v>422</v>
      </c>
      <c r="N1798">
        <v>170</v>
      </c>
      <c r="O1798">
        <v>200</v>
      </c>
      <c r="P1798">
        <v>34000</v>
      </c>
      <c r="Q1798">
        <v>0</v>
      </c>
      <c r="R1798">
        <v>0.85120110737041266</v>
      </c>
      <c r="S1798">
        <v>62940.837650594032</v>
      </c>
      <c r="T1798" s="1" t="s">
        <v>40</v>
      </c>
      <c r="U1798">
        <v>0</v>
      </c>
      <c r="V1798">
        <v>0</v>
      </c>
      <c r="W1798">
        <v>0.94589234117963028</v>
      </c>
      <c r="X1798">
        <v>59535.256281127411</v>
      </c>
      <c r="Y1798" t="b">
        <v>0</v>
      </c>
      <c r="Z1798" t="b">
        <v>0</v>
      </c>
      <c r="AA1798" s="1" t="s">
        <v>66</v>
      </c>
      <c r="AB1798" s="1" t="s">
        <v>66</v>
      </c>
      <c r="AC1798" s="1" t="s">
        <v>73</v>
      </c>
      <c r="AD1798" t="s">
        <v>66</v>
      </c>
    </row>
    <row r="1799" spans="1:30" x14ac:dyDescent="0.25">
      <c r="A1799">
        <v>11</v>
      </c>
      <c r="B1799" s="1" t="s">
        <v>58</v>
      </c>
      <c r="C1799" s="1" t="s">
        <v>254</v>
      </c>
      <c r="D1799" s="1" t="s">
        <v>255</v>
      </c>
      <c r="E1799" s="1" t="s">
        <v>32</v>
      </c>
      <c r="F1799" s="1" t="s">
        <v>32</v>
      </c>
      <c r="G1799" s="1" t="s">
        <v>647</v>
      </c>
      <c r="H1799" s="1" t="s">
        <v>648</v>
      </c>
      <c r="I1799" s="1" t="s">
        <v>106</v>
      </c>
      <c r="J1799" s="1" t="s">
        <v>107</v>
      </c>
      <c r="K1799">
        <v>393</v>
      </c>
      <c r="L1799" s="1" t="s">
        <v>713</v>
      </c>
      <c r="M1799" s="1" t="s">
        <v>422</v>
      </c>
      <c r="N1799">
        <v>382</v>
      </c>
      <c r="O1799">
        <v>350</v>
      </c>
      <c r="P1799">
        <v>133700</v>
      </c>
      <c r="Q1799">
        <v>0</v>
      </c>
      <c r="R1799">
        <v>0.61371626072635876</v>
      </c>
      <c r="S1799">
        <v>215753.86405911419</v>
      </c>
      <c r="T1799" s="1" t="s">
        <v>40</v>
      </c>
      <c r="U1799">
        <v>1</v>
      </c>
      <c r="V1799">
        <v>1</v>
      </c>
      <c r="W1799">
        <v>0.93688714903917125</v>
      </c>
      <c r="X1799">
        <v>202137.0225925284</v>
      </c>
      <c r="Y1799" t="b">
        <v>0</v>
      </c>
      <c r="Z1799" t="b">
        <v>1</v>
      </c>
      <c r="AA1799" s="1" t="s">
        <v>54</v>
      </c>
      <c r="AB1799" s="1" t="s">
        <v>173</v>
      </c>
      <c r="AC1799" s="1" t="s">
        <v>42</v>
      </c>
      <c r="AD1799" t="s">
        <v>850</v>
      </c>
    </row>
    <row r="1800" spans="1:30" x14ac:dyDescent="0.25">
      <c r="A1800">
        <v>12</v>
      </c>
      <c r="B1800" s="1" t="s">
        <v>63</v>
      </c>
      <c r="C1800" s="1" t="s">
        <v>284</v>
      </c>
      <c r="D1800" s="1" t="s">
        <v>105</v>
      </c>
      <c r="E1800" s="1" t="s">
        <v>32</v>
      </c>
      <c r="F1800" s="1" t="s">
        <v>32</v>
      </c>
      <c r="G1800" s="1" t="s">
        <v>647</v>
      </c>
      <c r="H1800" s="1" t="s">
        <v>648</v>
      </c>
      <c r="I1800" s="1" t="s">
        <v>106</v>
      </c>
      <c r="J1800" s="1" t="s">
        <v>107</v>
      </c>
      <c r="K1800">
        <v>393</v>
      </c>
      <c r="L1800" s="1" t="s">
        <v>713</v>
      </c>
      <c r="M1800" s="1" t="s">
        <v>422</v>
      </c>
      <c r="N1800">
        <v>165</v>
      </c>
      <c r="O1800">
        <v>350</v>
      </c>
      <c r="P1800">
        <v>57750</v>
      </c>
      <c r="Q1800">
        <v>0</v>
      </c>
      <c r="R1800">
        <v>0.61017403715802609</v>
      </c>
      <c r="S1800">
        <v>92987.550645876006</v>
      </c>
      <c r="T1800" s="1" t="s">
        <v>40</v>
      </c>
      <c r="U1800">
        <v>0</v>
      </c>
      <c r="V1800">
        <v>1</v>
      </c>
      <c r="W1800">
        <v>0.93768980778685429</v>
      </c>
      <c r="X1800">
        <v>87193.478491701855</v>
      </c>
      <c r="Y1800" t="b">
        <v>0</v>
      </c>
      <c r="Z1800" t="b">
        <v>0</v>
      </c>
      <c r="AA1800" s="1" t="s">
        <v>66</v>
      </c>
      <c r="AB1800" s="1" t="s">
        <v>66</v>
      </c>
      <c r="AC1800" s="1" t="s">
        <v>42</v>
      </c>
      <c r="AD1800" t="s">
        <v>66</v>
      </c>
    </row>
    <row r="1801" spans="1:30" x14ac:dyDescent="0.25">
      <c r="A1801">
        <v>15</v>
      </c>
      <c r="B1801" s="1" t="s">
        <v>50</v>
      </c>
      <c r="C1801" s="1" t="s">
        <v>304</v>
      </c>
      <c r="D1801" s="1" t="s">
        <v>101</v>
      </c>
      <c r="E1801" s="1" t="s">
        <v>32</v>
      </c>
      <c r="F1801" s="1" t="s">
        <v>32</v>
      </c>
      <c r="G1801" s="1" t="s">
        <v>647</v>
      </c>
      <c r="H1801" s="1" t="s">
        <v>648</v>
      </c>
      <c r="I1801" s="1" t="s">
        <v>106</v>
      </c>
      <c r="J1801" s="1" t="s">
        <v>107</v>
      </c>
      <c r="K1801">
        <v>393</v>
      </c>
      <c r="L1801" s="1" t="s">
        <v>713</v>
      </c>
      <c r="M1801" s="1" t="s">
        <v>422</v>
      </c>
      <c r="N1801">
        <v>190</v>
      </c>
      <c r="O1801">
        <v>350</v>
      </c>
      <c r="P1801">
        <v>66500</v>
      </c>
      <c r="Q1801">
        <v>0</v>
      </c>
      <c r="R1801">
        <v>0.60923415025592087</v>
      </c>
      <c r="S1801">
        <v>107014.07099201874</v>
      </c>
      <c r="T1801" s="1" t="s">
        <v>40</v>
      </c>
      <c r="U1801">
        <v>1</v>
      </c>
      <c r="V1801">
        <v>1</v>
      </c>
      <c r="W1801">
        <v>0.93773464755348201</v>
      </c>
      <c r="X1801">
        <v>100350.80214496399</v>
      </c>
      <c r="Y1801" t="b">
        <v>0</v>
      </c>
      <c r="Z1801" t="b">
        <v>0</v>
      </c>
      <c r="AA1801" s="1" t="s">
        <v>62</v>
      </c>
      <c r="AB1801" s="1" t="s">
        <v>173</v>
      </c>
      <c r="AC1801" s="1" t="s">
        <v>42</v>
      </c>
      <c r="AD1801" t="s">
        <v>850</v>
      </c>
    </row>
    <row r="1802" spans="1:30" x14ac:dyDescent="0.25">
      <c r="A1802">
        <v>22</v>
      </c>
      <c r="B1802" s="1" t="s">
        <v>136</v>
      </c>
      <c r="C1802" s="1" t="s">
        <v>137</v>
      </c>
      <c r="D1802" s="1" t="s">
        <v>105</v>
      </c>
      <c r="E1802" s="1" t="s">
        <v>32</v>
      </c>
      <c r="F1802" s="1" t="s">
        <v>32</v>
      </c>
      <c r="G1802" s="1" t="s">
        <v>647</v>
      </c>
      <c r="H1802" s="1" t="s">
        <v>648</v>
      </c>
      <c r="I1802" s="1" t="s">
        <v>106</v>
      </c>
      <c r="J1802" s="1" t="s">
        <v>107</v>
      </c>
      <c r="K1802">
        <v>393</v>
      </c>
      <c r="L1802" s="1" t="s">
        <v>713</v>
      </c>
      <c r="M1802" s="1" t="s">
        <v>422</v>
      </c>
      <c r="N1802">
        <v>75</v>
      </c>
      <c r="O1802">
        <v>350</v>
      </c>
      <c r="P1802">
        <v>26250</v>
      </c>
      <c r="Q1802">
        <v>0</v>
      </c>
      <c r="R1802">
        <v>0.85124977011494252</v>
      </c>
      <c r="S1802">
        <v>48595.306465517242</v>
      </c>
      <c r="T1802" s="1" t="s">
        <v>40</v>
      </c>
      <c r="U1802">
        <v>0</v>
      </c>
      <c r="V1802">
        <v>0</v>
      </c>
      <c r="W1802">
        <v>0.94598243758658718</v>
      </c>
      <c r="X1802">
        <v>45970.306465517242</v>
      </c>
      <c r="Y1802" t="b">
        <v>0</v>
      </c>
      <c r="Z1802" t="b">
        <v>0</v>
      </c>
      <c r="AA1802" s="1" t="s">
        <v>66</v>
      </c>
      <c r="AB1802" s="1" t="s">
        <v>66</v>
      </c>
      <c r="AC1802" s="1" t="s">
        <v>73</v>
      </c>
      <c r="AD1802" t="s">
        <v>66</v>
      </c>
    </row>
    <row r="1803" spans="1:30" x14ac:dyDescent="0.25">
      <c r="A1803">
        <v>23</v>
      </c>
      <c r="B1803" s="1" t="s">
        <v>178</v>
      </c>
      <c r="C1803" s="1" t="s">
        <v>330</v>
      </c>
      <c r="D1803" s="1" t="s">
        <v>105</v>
      </c>
      <c r="E1803" s="1" t="s">
        <v>32</v>
      </c>
      <c r="F1803" s="1" t="s">
        <v>32</v>
      </c>
      <c r="G1803" s="1" t="s">
        <v>647</v>
      </c>
      <c r="H1803" s="1" t="s">
        <v>648</v>
      </c>
      <c r="I1803" s="1" t="s">
        <v>106</v>
      </c>
      <c r="J1803" s="1" t="s">
        <v>107</v>
      </c>
      <c r="K1803">
        <v>393</v>
      </c>
      <c r="L1803" s="1" t="s">
        <v>713</v>
      </c>
      <c r="M1803" s="1" t="s">
        <v>422</v>
      </c>
      <c r="N1803">
        <v>78</v>
      </c>
      <c r="O1803">
        <v>350</v>
      </c>
      <c r="P1803">
        <v>27300</v>
      </c>
      <c r="Q1803">
        <v>0</v>
      </c>
      <c r="R1803">
        <v>0.85517256346179138</v>
      </c>
      <c r="S1803">
        <v>50646.210982506906</v>
      </c>
      <c r="T1803" s="1" t="s">
        <v>40</v>
      </c>
      <c r="U1803">
        <v>0</v>
      </c>
      <c r="V1803">
        <v>0</v>
      </c>
      <c r="W1803">
        <v>0.94540895322943974</v>
      </c>
      <c r="X1803">
        <v>47881.381310009208</v>
      </c>
      <c r="Y1803" t="b">
        <v>0</v>
      </c>
      <c r="Z1803" t="b">
        <v>0</v>
      </c>
      <c r="AA1803" s="1" t="s">
        <v>66</v>
      </c>
      <c r="AB1803" s="1" t="s">
        <v>66</v>
      </c>
      <c r="AC1803" s="1" t="s">
        <v>73</v>
      </c>
      <c r="AD1803" t="s">
        <v>66</v>
      </c>
    </row>
    <row r="1804" spans="1:30" x14ac:dyDescent="0.25">
      <c r="A1804">
        <v>24</v>
      </c>
      <c r="B1804" s="1" t="s">
        <v>156</v>
      </c>
      <c r="C1804" s="1" t="s">
        <v>333</v>
      </c>
      <c r="D1804" s="1" t="s">
        <v>105</v>
      </c>
      <c r="E1804" s="1" t="s">
        <v>32</v>
      </c>
      <c r="F1804" s="1" t="s">
        <v>32</v>
      </c>
      <c r="G1804" s="1" t="s">
        <v>647</v>
      </c>
      <c r="H1804" s="1" t="s">
        <v>648</v>
      </c>
      <c r="I1804" s="1" t="s">
        <v>106</v>
      </c>
      <c r="J1804" s="1" t="s">
        <v>107</v>
      </c>
      <c r="K1804">
        <v>393</v>
      </c>
      <c r="L1804" s="1" t="s">
        <v>713</v>
      </c>
      <c r="M1804" s="1" t="s">
        <v>422</v>
      </c>
      <c r="N1804">
        <v>498</v>
      </c>
      <c r="O1804">
        <v>350</v>
      </c>
      <c r="P1804">
        <v>174300</v>
      </c>
      <c r="Q1804">
        <v>0</v>
      </c>
      <c r="R1804">
        <v>0.66022781021484034</v>
      </c>
      <c r="S1804">
        <v>289377.70732044667</v>
      </c>
      <c r="T1804" s="1" t="s">
        <v>40</v>
      </c>
      <c r="U1804">
        <v>0</v>
      </c>
      <c r="V1804">
        <v>0</v>
      </c>
      <c r="W1804">
        <v>0.9392244191858703</v>
      </c>
      <c r="X1804">
        <v>271790.60908338526</v>
      </c>
      <c r="Y1804" t="b">
        <v>0</v>
      </c>
      <c r="Z1804" t="b">
        <v>0</v>
      </c>
      <c r="AA1804" s="1" t="s">
        <v>66</v>
      </c>
      <c r="AB1804" s="1" t="s">
        <v>66</v>
      </c>
      <c r="AC1804" s="1" t="s">
        <v>73</v>
      </c>
      <c r="AD1804" t="s">
        <v>66</v>
      </c>
    </row>
    <row r="1805" spans="1:30" x14ac:dyDescent="0.25">
      <c r="A1805">
        <v>26</v>
      </c>
      <c r="B1805" s="1" t="s">
        <v>99</v>
      </c>
      <c r="C1805" s="1" t="s">
        <v>100</v>
      </c>
      <c r="D1805" s="1" t="s">
        <v>101</v>
      </c>
      <c r="E1805" s="1" t="s">
        <v>32</v>
      </c>
      <c r="F1805" s="1" t="s">
        <v>32</v>
      </c>
      <c r="G1805" s="1" t="s">
        <v>647</v>
      </c>
      <c r="H1805" s="1" t="s">
        <v>648</v>
      </c>
      <c r="I1805" s="1" t="s">
        <v>106</v>
      </c>
      <c r="J1805" s="1" t="s">
        <v>107</v>
      </c>
      <c r="K1805">
        <v>393</v>
      </c>
      <c r="L1805" s="1" t="s">
        <v>713</v>
      </c>
      <c r="M1805" s="1" t="s">
        <v>422</v>
      </c>
      <c r="N1805">
        <v>30</v>
      </c>
      <c r="O1805">
        <v>350</v>
      </c>
      <c r="P1805">
        <v>10500</v>
      </c>
      <c r="Q1805">
        <v>0</v>
      </c>
      <c r="R1805">
        <v>1.0929896606695513</v>
      </c>
      <c r="S1805">
        <v>21976.391437030288</v>
      </c>
      <c r="T1805" s="1" t="s">
        <v>40</v>
      </c>
      <c r="U1805">
        <v>0</v>
      </c>
      <c r="V1805">
        <v>0</v>
      </c>
      <c r="W1805">
        <v>0.95212352617715845</v>
      </c>
      <c r="X1805">
        <v>20924.239307674787</v>
      </c>
      <c r="Y1805" t="b">
        <v>0</v>
      </c>
      <c r="Z1805" t="b">
        <v>0</v>
      </c>
      <c r="AA1805" s="1" t="s">
        <v>66</v>
      </c>
      <c r="AB1805" s="1" t="s">
        <v>66</v>
      </c>
      <c r="AC1805" s="1" t="s">
        <v>73</v>
      </c>
      <c r="AD1805" t="s">
        <v>66</v>
      </c>
    </row>
    <row r="1806" spans="1:30" x14ac:dyDescent="0.25">
      <c r="A1806">
        <v>30</v>
      </c>
      <c r="B1806" s="1" t="s">
        <v>356</v>
      </c>
      <c r="C1806" s="1" t="s">
        <v>360</v>
      </c>
      <c r="D1806" s="1" t="s">
        <v>101</v>
      </c>
      <c r="E1806" s="1" t="s">
        <v>32</v>
      </c>
      <c r="F1806" s="1" t="s">
        <v>32</v>
      </c>
      <c r="G1806" s="1" t="s">
        <v>647</v>
      </c>
      <c r="H1806" s="1" t="s">
        <v>648</v>
      </c>
      <c r="I1806" s="1" t="s">
        <v>106</v>
      </c>
      <c r="J1806" s="1" t="s">
        <v>107</v>
      </c>
      <c r="K1806">
        <v>393</v>
      </c>
      <c r="L1806" s="1" t="s">
        <v>713</v>
      </c>
      <c r="M1806" s="1" t="s">
        <v>422</v>
      </c>
      <c r="N1806">
        <v>60</v>
      </c>
      <c r="O1806">
        <v>350</v>
      </c>
      <c r="P1806">
        <v>21000</v>
      </c>
      <c r="Q1806">
        <v>0</v>
      </c>
      <c r="R1806">
        <v>1.1750812567049809</v>
      </c>
      <c r="S1806">
        <v>45676.706390804597</v>
      </c>
      <c r="T1806" s="1" t="s">
        <v>40</v>
      </c>
      <c r="U1806">
        <v>0</v>
      </c>
      <c r="V1806">
        <v>0</v>
      </c>
      <c r="W1806">
        <v>0.95349625446150599</v>
      </c>
      <c r="X1806">
        <v>43552.568459770118</v>
      </c>
      <c r="Y1806" t="b">
        <v>0</v>
      </c>
      <c r="Z1806" t="b">
        <v>0</v>
      </c>
      <c r="AA1806" s="1" t="s">
        <v>66</v>
      </c>
      <c r="AB1806" s="1" t="s">
        <v>66</v>
      </c>
      <c r="AC1806" s="1" t="s">
        <v>73</v>
      </c>
      <c r="AD1806" t="s">
        <v>66</v>
      </c>
    </row>
    <row r="1807" spans="1:30" x14ac:dyDescent="0.25">
      <c r="A1807">
        <v>32</v>
      </c>
      <c r="B1807" s="1" t="s">
        <v>181</v>
      </c>
      <c r="C1807" s="1" t="s">
        <v>371</v>
      </c>
      <c r="D1807" s="1" t="s">
        <v>101</v>
      </c>
      <c r="E1807" s="1" t="s">
        <v>32</v>
      </c>
      <c r="F1807" s="1" t="s">
        <v>32</v>
      </c>
      <c r="G1807" s="1" t="s">
        <v>647</v>
      </c>
      <c r="H1807" s="1" t="s">
        <v>648</v>
      </c>
      <c r="I1807" s="1" t="s">
        <v>106</v>
      </c>
      <c r="J1807" s="1" t="s">
        <v>107</v>
      </c>
      <c r="K1807">
        <v>393</v>
      </c>
      <c r="L1807" s="1" t="s">
        <v>713</v>
      </c>
      <c r="M1807" s="1" t="s">
        <v>422</v>
      </c>
      <c r="N1807">
        <v>115</v>
      </c>
      <c r="O1807">
        <v>350</v>
      </c>
      <c r="P1807">
        <v>40250</v>
      </c>
      <c r="Q1807">
        <v>0</v>
      </c>
      <c r="R1807">
        <v>1.0202500519930675</v>
      </c>
      <c r="S1807">
        <v>81315.06459272097</v>
      </c>
      <c r="T1807" s="1" t="s">
        <v>40</v>
      </c>
      <c r="U1807">
        <v>0</v>
      </c>
      <c r="V1807">
        <v>0</v>
      </c>
      <c r="W1807">
        <v>0.95024381730531704</v>
      </c>
      <c r="X1807">
        <v>77269.137383015594</v>
      </c>
      <c r="Y1807" t="b">
        <v>0</v>
      </c>
      <c r="Z1807" t="b">
        <v>0</v>
      </c>
      <c r="AA1807" s="1" t="s">
        <v>66</v>
      </c>
      <c r="AB1807" s="1" t="s">
        <v>66</v>
      </c>
      <c r="AC1807" s="1" t="s">
        <v>73</v>
      </c>
      <c r="AD1807" t="s">
        <v>66</v>
      </c>
    </row>
    <row r="1808" spans="1:30" x14ac:dyDescent="0.25">
      <c r="A1808">
        <v>33</v>
      </c>
      <c r="B1808" s="1" t="s">
        <v>116</v>
      </c>
      <c r="C1808" s="1" t="s">
        <v>373</v>
      </c>
      <c r="D1808" s="1" t="s">
        <v>101</v>
      </c>
      <c r="E1808" s="1" t="s">
        <v>32</v>
      </c>
      <c r="F1808" s="1" t="s">
        <v>32</v>
      </c>
      <c r="G1808" s="1" t="s">
        <v>647</v>
      </c>
      <c r="H1808" s="1" t="s">
        <v>648</v>
      </c>
      <c r="I1808" s="1" t="s">
        <v>106</v>
      </c>
      <c r="J1808" s="1" t="s">
        <v>107</v>
      </c>
      <c r="K1808">
        <v>393</v>
      </c>
      <c r="L1808" s="1" t="s">
        <v>713</v>
      </c>
      <c r="M1808" s="1" t="s">
        <v>422</v>
      </c>
      <c r="N1808">
        <v>250</v>
      </c>
      <c r="O1808">
        <v>350</v>
      </c>
      <c r="P1808">
        <v>87500</v>
      </c>
      <c r="Q1808">
        <v>0</v>
      </c>
      <c r="R1808">
        <v>0.85413813570754082</v>
      </c>
      <c r="S1808">
        <v>162237.08687440981</v>
      </c>
      <c r="T1808" s="1" t="s">
        <v>40</v>
      </c>
      <c r="U1808">
        <v>0</v>
      </c>
      <c r="V1808">
        <v>0</v>
      </c>
      <c r="W1808">
        <v>0.94543361577378848</v>
      </c>
      <c r="X1808">
        <v>153384.39565627952</v>
      </c>
      <c r="Y1808" t="b">
        <v>1</v>
      </c>
      <c r="Z1808" t="b">
        <v>0</v>
      </c>
      <c r="AA1808" s="1" t="s">
        <v>66</v>
      </c>
      <c r="AB1808" s="1" t="s">
        <v>66</v>
      </c>
      <c r="AC1808" s="1" t="s">
        <v>73</v>
      </c>
      <c r="AD1808" t="s">
        <v>66</v>
      </c>
    </row>
    <row r="1809" spans="1:30" x14ac:dyDescent="0.25">
      <c r="A1809">
        <v>37</v>
      </c>
      <c r="B1809" s="1" t="s">
        <v>384</v>
      </c>
      <c r="C1809" s="1" t="s">
        <v>388</v>
      </c>
      <c r="D1809" s="1" t="s">
        <v>101</v>
      </c>
      <c r="E1809" s="1" t="s">
        <v>32</v>
      </c>
      <c r="F1809" s="1" t="s">
        <v>32</v>
      </c>
      <c r="G1809" s="1" t="s">
        <v>647</v>
      </c>
      <c r="H1809" s="1" t="s">
        <v>648</v>
      </c>
      <c r="I1809" s="1" t="s">
        <v>106</v>
      </c>
      <c r="J1809" s="1" t="s">
        <v>107</v>
      </c>
      <c r="K1809">
        <v>393</v>
      </c>
      <c r="L1809" s="1" t="s">
        <v>713</v>
      </c>
      <c r="M1809" s="1" t="s">
        <v>422</v>
      </c>
      <c r="N1809">
        <v>17</v>
      </c>
      <c r="O1809">
        <v>350</v>
      </c>
      <c r="P1809">
        <v>5950</v>
      </c>
      <c r="Q1809">
        <v>0</v>
      </c>
      <c r="R1809">
        <v>0.69174982492276005</v>
      </c>
      <c r="S1809">
        <v>10065.911458290422</v>
      </c>
      <c r="T1809" s="1" t="s">
        <v>40</v>
      </c>
      <c r="U1809">
        <v>0</v>
      </c>
      <c r="V1809">
        <v>1</v>
      </c>
      <c r="W1809">
        <v>0.94034172309710606</v>
      </c>
      <c r="X1809">
        <v>9465.3965252317194</v>
      </c>
      <c r="Y1809" t="b">
        <v>0</v>
      </c>
      <c r="Z1809" t="b">
        <v>0</v>
      </c>
      <c r="AA1809" s="1" t="s">
        <v>66</v>
      </c>
      <c r="AB1809" s="1" t="s">
        <v>66</v>
      </c>
      <c r="AC1809" s="1" t="s">
        <v>42</v>
      </c>
      <c r="AD1809" t="s">
        <v>66</v>
      </c>
    </row>
    <row r="1810" spans="1:30" x14ac:dyDescent="0.25">
      <c r="A1810">
        <v>38</v>
      </c>
      <c r="B1810" s="1" t="s">
        <v>389</v>
      </c>
      <c r="C1810" s="1" t="s">
        <v>390</v>
      </c>
      <c r="D1810" s="1" t="s">
        <v>105</v>
      </c>
      <c r="E1810" s="1" t="s">
        <v>32</v>
      </c>
      <c r="F1810" s="1" t="s">
        <v>32</v>
      </c>
      <c r="G1810" s="1" t="s">
        <v>647</v>
      </c>
      <c r="H1810" s="1" t="s">
        <v>648</v>
      </c>
      <c r="I1810" s="1" t="s">
        <v>106</v>
      </c>
      <c r="J1810" s="1" t="s">
        <v>107</v>
      </c>
      <c r="K1810">
        <v>393</v>
      </c>
      <c r="L1810" s="1" t="s">
        <v>713</v>
      </c>
      <c r="M1810" s="1" t="s">
        <v>422</v>
      </c>
      <c r="N1810">
        <v>38</v>
      </c>
      <c r="O1810">
        <v>350</v>
      </c>
      <c r="P1810">
        <v>13300</v>
      </c>
      <c r="Q1810">
        <v>0</v>
      </c>
      <c r="R1810">
        <v>0.772101308405169</v>
      </c>
      <c r="S1810">
        <v>23568.947401788748</v>
      </c>
      <c r="T1810" s="1" t="s">
        <v>40</v>
      </c>
      <c r="U1810">
        <v>0</v>
      </c>
      <c r="V1810">
        <v>0</v>
      </c>
      <c r="W1810">
        <v>0.94341557945786936</v>
      </c>
      <c r="X1810">
        <v>22235.312170270576</v>
      </c>
      <c r="Y1810" t="b">
        <v>1</v>
      </c>
      <c r="Z1810" t="b">
        <v>0</v>
      </c>
      <c r="AA1810" s="1" t="s">
        <v>66</v>
      </c>
      <c r="AB1810" s="1" t="s">
        <v>66</v>
      </c>
      <c r="AC1810" s="1" t="s">
        <v>73</v>
      </c>
      <c r="AD1810" t="s">
        <v>66</v>
      </c>
    </row>
    <row r="1811" spans="1:30" x14ac:dyDescent="0.25">
      <c r="A1811">
        <v>40</v>
      </c>
      <c r="B1811" s="1" t="s">
        <v>103</v>
      </c>
      <c r="C1811" s="1" t="s">
        <v>104</v>
      </c>
      <c r="D1811" s="1" t="s">
        <v>105</v>
      </c>
      <c r="E1811" s="1" t="s">
        <v>32</v>
      </c>
      <c r="F1811" s="1" t="s">
        <v>32</v>
      </c>
      <c r="G1811" s="1" t="s">
        <v>647</v>
      </c>
      <c r="H1811" s="1" t="s">
        <v>648</v>
      </c>
      <c r="I1811" s="1" t="s">
        <v>106</v>
      </c>
      <c r="J1811" s="1" t="s">
        <v>107</v>
      </c>
      <c r="K1811">
        <v>393</v>
      </c>
      <c r="L1811" s="1" t="s">
        <v>713</v>
      </c>
      <c r="M1811" s="1" t="s">
        <v>422</v>
      </c>
      <c r="N1811">
        <v>165</v>
      </c>
      <c r="O1811">
        <v>350</v>
      </c>
      <c r="P1811">
        <v>57750</v>
      </c>
      <c r="Q1811">
        <v>0</v>
      </c>
      <c r="R1811">
        <v>0.85120110737041266</v>
      </c>
      <c r="S1811">
        <v>106906.86395064133</v>
      </c>
      <c r="T1811" s="1" t="s">
        <v>40</v>
      </c>
      <c r="U1811">
        <v>0</v>
      </c>
      <c r="V1811">
        <v>0</v>
      </c>
      <c r="W1811">
        <v>0.94589234117963028</v>
      </c>
      <c r="X1811">
        <v>101122.38383044435</v>
      </c>
      <c r="Y1811" t="b">
        <v>0</v>
      </c>
      <c r="Z1811" t="b">
        <v>0</v>
      </c>
      <c r="AA1811" s="1" t="s">
        <v>66</v>
      </c>
      <c r="AB1811" s="1" t="s">
        <v>66</v>
      </c>
      <c r="AC1811" s="1" t="s">
        <v>73</v>
      </c>
      <c r="AD1811" t="s">
        <v>66</v>
      </c>
    </row>
    <row r="1812" spans="1:30" x14ac:dyDescent="0.25">
      <c r="A1812">
        <v>9</v>
      </c>
      <c r="B1812" s="1" t="s">
        <v>240</v>
      </c>
      <c r="C1812" s="1" t="s">
        <v>32</v>
      </c>
      <c r="D1812" s="1" t="s">
        <v>32</v>
      </c>
      <c r="E1812" s="1" t="s">
        <v>32</v>
      </c>
      <c r="F1812" s="1" t="s">
        <v>32</v>
      </c>
      <c r="G1812" s="1" t="s">
        <v>412</v>
      </c>
      <c r="H1812" s="1" t="s">
        <v>413</v>
      </c>
      <c r="I1812" s="1" t="s">
        <v>106</v>
      </c>
      <c r="J1812" s="1" t="s">
        <v>107</v>
      </c>
      <c r="K1812">
        <v>204</v>
      </c>
      <c r="L1812" s="1" t="s">
        <v>714</v>
      </c>
      <c r="M1812" s="1" t="s">
        <v>422</v>
      </c>
      <c r="N1812">
        <v>115</v>
      </c>
      <c r="O1812">
        <v>65</v>
      </c>
      <c r="P1812">
        <v>7475</v>
      </c>
      <c r="Q1812">
        <v>0</v>
      </c>
      <c r="R1812">
        <v>0.61021334565375218</v>
      </c>
      <c r="S1812">
        <v>12036.344758761797</v>
      </c>
      <c r="T1812" s="1" t="s">
        <v>40</v>
      </c>
      <c r="U1812">
        <v>0</v>
      </c>
      <c r="V1812">
        <v>1</v>
      </c>
      <c r="W1812">
        <v>0.93769557849786533</v>
      </c>
      <c r="X1812">
        <v>11286.427261566892</v>
      </c>
      <c r="Y1812" t="b">
        <v>1</v>
      </c>
      <c r="Z1812" t="b">
        <v>0</v>
      </c>
      <c r="AA1812" s="1" t="s">
        <v>66</v>
      </c>
      <c r="AB1812" s="1" t="s">
        <v>66</v>
      </c>
      <c r="AC1812" s="1" t="s">
        <v>42</v>
      </c>
      <c r="AD1812" t="s">
        <v>66</v>
      </c>
    </row>
    <row r="1813" spans="1:30" x14ac:dyDescent="0.25">
      <c r="A1813">
        <v>30</v>
      </c>
      <c r="B1813" s="1" t="s">
        <v>356</v>
      </c>
      <c r="C1813" s="1" t="s">
        <v>360</v>
      </c>
      <c r="D1813" s="1" t="s">
        <v>101</v>
      </c>
      <c r="E1813" s="1" t="s">
        <v>32</v>
      </c>
      <c r="F1813" s="1" t="s">
        <v>32</v>
      </c>
      <c r="G1813" s="1" t="s">
        <v>412</v>
      </c>
      <c r="H1813" s="1" t="s">
        <v>413</v>
      </c>
      <c r="I1813" s="1" t="s">
        <v>106</v>
      </c>
      <c r="J1813" s="1" t="s">
        <v>107</v>
      </c>
      <c r="K1813">
        <v>204</v>
      </c>
      <c r="L1813" s="1" t="s">
        <v>714</v>
      </c>
      <c r="M1813" s="1" t="s">
        <v>422</v>
      </c>
      <c r="N1813">
        <v>30</v>
      </c>
      <c r="O1813">
        <v>65</v>
      </c>
      <c r="P1813">
        <v>1950</v>
      </c>
      <c r="Q1813">
        <v>0</v>
      </c>
      <c r="R1813">
        <v>1.1750812567049809</v>
      </c>
      <c r="S1813">
        <v>4241.4084505747123</v>
      </c>
      <c r="T1813" s="1" t="s">
        <v>40</v>
      </c>
      <c r="U1813">
        <v>0</v>
      </c>
      <c r="V1813">
        <v>0</v>
      </c>
      <c r="W1813">
        <v>0.95349625446150599</v>
      </c>
      <c r="X1813">
        <v>4044.1670712643677</v>
      </c>
      <c r="Y1813" t="b">
        <v>0</v>
      </c>
      <c r="Z1813" t="b">
        <v>0</v>
      </c>
      <c r="AA1813" s="1" t="s">
        <v>66</v>
      </c>
      <c r="AB1813" s="1" t="s">
        <v>66</v>
      </c>
      <c r="AC1813" s="1" t="s">
        <v>73</v>
      </c>
      <c r="AD1813" t="s">
        <v>66</v>
      </c>
    </row>
    <row r="1814" spans="1:30" x14ac:dyDescent="0.25">
      <c r="A1814">
        <v>1</v>
      </c>
      <c r="B1814" s="1" t="s">
        <v>184</v>
      </c>
      <c r="C1814" s="1" t="s">
        <v>595</v>
      </c>
      <c r="D1814" s="1" t="s">
        <v>596</v>
      </c>
      <c r="E1814" s="1" t="s">
        <v>715</v>
      </c>
      <c r="F1814" s="1" t="s">
        <v>716</v>
      </c>
      <c r="G1814" s="1" t="s">
        <v>189</v>
      </c>
      <c r="H1814" s="1" t="s">
        <v>190</v>
      </c>
      <c r="I1814" s="1" t="s">
        <v>191</v>
      </c>
      <c r="J1814" s="1" t="s">
        <v>192</v>
      </c>
      <c r="K1814">
        <v>97</v>
      </c>
      <c r="L1814" s="1" t="s">
        <v>193</v>
      </c>
      <c r="M1814" s="1" t="s">
        <v>38</v>
      </c>
      <c r="N1814" t="s">
        <v>39</v>
      </c>
      <c r="O1814" t="s">
        <v>39</v>
      </c>
      <c r="P1814">
        <v>42500</v>
      </c>
      <c r="Q1814">
        <v>68492.288325471702</v>
      </c>
      <c r="R1814">
        <v>0.61158325471698105</v>
      </c>
      <c r="S1814">
        <v>0</v>
      </c>
      <c r="T1814" s="1" t="s">
        <v>194</v>
      </c>
      <c r="U1814">
        <v>1</v>
      </c>
      <c r="V1814">
        <v>1</v>
      </c>
      <c r="W1814">
        <v>0.93780287257067163</v>
      </c>
      <c r="X1814">
        <v>0</v>
      </c>
      <c r="Y1814" t="b">
        <v>0</v>
      </c>
      <c r="Z1814" t="b">
        <v>0</v>
      </c>
      <c r="AA1814" s="1" t="s">
        <v>54</v>
      </c>
      <c r="AB1814" s="1" t="s">
        <v>599</v>
      </c>
      <c r="AC1814" s="1" t="s">
        <v>42</v>
      </c>
      <c r="AD1814" t="s">
        <v>850</v>
      </c>
    </row>
    <row r="1815" spans="1:30" x14ac:dyDescent="0.25">
      <c r="A1815">
        <v>4</v>
      </c>
      <c r="B1815" s="1" t="s">
        <v>131</v>
      </c>
      <c r="C1815" s="1" t="s">
        <v>166</v>
      </c>
      <c r="D1815" s="1" t="s">
        <v>105</v>
      </c>
      <c r="E1815" s="1" t="s">
        <v>32</v>
      </c>
      <c r="F1815" s="1" t="s">
        <v>32</v>
      </c>
      <c r="G1815" s="1" t="s">
        <v>412</v>
      </c>
      <c r="H1815" s="1" t="s">
        <v>413</v>
      </c>
      <c r="I1815" s="1" t="s">
        <v>106</v>
      </c>
      <c r="J1815" s="1" t="s">
        <v>107</v>
      </c>
      <c r="K1815">
        <v>48</v>
      </c>
      <c r="L1815" s="1" t="s">
        <v>421</v>
      </c>
      <c r="M1815" s="1" t="s">
        <v>422</v>
      </c>
      <c r="N1815">
        <v>21</v>
      </c>
      <c r="O1815">
        <v>75</v>
      </c>
      <c r="P1815">
        <v>1575</v>
      </c>
      <c r="Q1815">
        <v>0</v>
      </c>
      <c r="R1815">
        <v>0.60990146274489099</v>
      </c>
      <c r="S1815">
        <v>2535.5948038232036</v>
      </c>
      <c r="T1815" s="1" t="s">
        <v>40</v>
      </c>
      <c r="U1815">
        <v>0</v>
      </c>
      <c r="V1815">
        <v>1</v>
      </c>
      <c r="W1815">
        <v>0.9376777496183254</v>
      </c>
      <c r="X1815">
        <v>2377.5708295928607</v>
      </c>
      <c r="Y1815" t="b">
        <v>0</v>
      </c>
      <c r="Z1815" t="b">
        <v>0</v>
      </c>
      <c r="AA1815" s="1" t="s">
        <v>66</v>
      </c>
      <c r="AB1815" s="1" t="s">
        <v>66</v>
      </c>
      <c r="AC1815" s="1" t="s">
        <v>42</v>
      </c>
      <c r="AD1815" t="s">
        <v>66</v>
      </c>
    </row>
    <row r="1816" spans="1:30" x14ac:dyDescent="0.25">
      <c r="A1816">
        <v>1</v>
      </c>
      <c r="B1816" s="1" t="s">
        <v>184</v>
      </c>
      <c r="C1816" s="1" t="s">
        <v>595</v>
      </c>
      <c r="D1816" s="1" t="s">
        <v>596</v>
      </c>
      <c r="E1816" s="1" t="s">
        <v>715</v>
      </c>
      <c r="F1816" s="1" t="s">
        <v>716</v>
      </c>
      <c r="G1816" s="1" t="s">
        <v>196</v>
      </c>
      <c r="H1816" s="1" t="s">
        <v>197</v>
      </c>
      <c r="I1816" s="1" t="s">
        <v>191</v>
      </c>
      <c r="J1816" s="1" t="s">
        <v>192</v>
      </c>
      <c r="K1816">
        <v>114</v>
      </c>
      <c r="L1816" s="1" t="s">
        <v>198</v>
      </c>
      <c r="M1816" s="1" t="s">
        <v>38</v>
      </c>
      <c r="N1816" t="s">
        <v>39</v>
      </c>
      <c r="O1816" t="s">
        <v>39</v>
      </c>
      <c r="P1816">
        <v>62200</v>
      </c>
      <c r="Q1816">
        <v>100240.47844339622</v>
      </c>
      <c r="R1816">
        <v>0.61158325471698105</v>
      </c>
      <c r="S1816">
        <v>0</v>
      </c>
      <c r="T1816" s="1" t="s">
        <v>194</v>
      </c>
      <c r="U1816">
        <v>1</v>
      </c>
      <c r="V1816">
        <v>1</v>
      </c>
      <c r="W1816">
        <v>0.93780287257067163</v>
      </c>
      <c r="X1816">
        <v>0</v>
      </c>
      <c r="Y1816" t="b">
        <v>0</v>
      </c>
      <c r="Z1816" t="b">
        <v>0</v>
      </c>
      <c r="AA1816" s="1" t="s">
        <v>54</v>
      </c>
      <c r="AB1816" s="1" t="s">
        <v>599</v>
      </c>
      <c r="AC1816" s="1" t="s">
        <v>42</v>
      </c>
      <c r="AD1816" t="s">
        <v>850</v>
      </c>
    </row>
    <row r="1817" spans="1:30" x14ac:dyDescent="0.25">
      <c r="A1817">
        <v>1</v>
      </c>
      <c r="B1817" s="1" t="s">
        <v>184</v>
      </c>
      <c r="C1817" s="1" t="s">
        <v>595</v>
      </c>
      <c r="D1817" s="1" t="s">
        <v>596</v>
      </c>
      <c r="E1817" s="1" t="s">
        <v>715</v>
      </c>
      <c r="F1817" s="1" t="s">
        <v>716</v>
      </c>
      <c r="G1817" s="1" t="s">
        <v>417</v>
      </c>
      <c r="H1817" s="1" t="s">
        <v>418</v>
      </c>
      <c r="I1817" s="1" t="s">
        <v>160</v>
      </c>
      <c r="J1817" s="1" t="s">
        <v>161</v>
      </c>
      <c r="K1817">
        <v>28</v>
      </c>
      <c r="L1817" s="1" t="s">
        <v>423</v>
      </c>
      <c r="M1817" s="1" t="s">
        <v>38</v>
      </c>
      <c r="N1817" t="s">
        <v>39</v>
      </c>
      <c r="O1817" t="s">
        <v>39</v>
      </c>
      <c r="P1817">
        <v>500</v>
      </c>
      <c r="Q1817">
        <v>805.79162735849047</v>
      </c>
      <c r="R1817">
        <v>0.61158325471698105</v>
      </c>
      <c r="S1817">
        <v>805.79162735849047</v>
      </c>
      <c r="T1817" s="1" t="s">
        <v>40</v>
      </c>
      <c r="U1817">
        <v>1</v>
      </c>
      <c r="V1817">
        <v>1</v>
      </c>
      <c r="W1817">
        <v>0.93780287257067163</v>
      </c>
      <c r="X1817">
        <v>755.67370283018852</v>
      </c>
      <c r="Y1817" t="b">
        <v>0</v>
      </c>
      <c r="Z1817" t="b">
        <v>0</v>
      </c>
      <c r="AA1817" s="1" t="s">
        <v>54</v>
      </c>
      <c r="AB1817" s="1" t="s">
        <v>599</v>
      </c>
      <c r="AC1817" s="1" t="s">
        <v>42</v>
      </c>
      <c r="AD1817" t="s">
        <v>850</v>
      </c>
    </row>
    <row r="1818" spans="1:30" x14ac:dyDescent="0.25">
      <c r="A1818">
        <v>1</v>
      </c>
      <c r="B1818" s="1" t="s">
        <v>184</v>
      </c>
      <c r="C1818" s="1" t="s">
        <v>595</v>
      </c>
      <c r="D1818" s="1" t="s">
        <v>596</v>
      </c>
      <c r="E1818" s="1" t="s">
        <v>715</v>
      </c>
      <c r="F1818" s="1" t="s">
        <v>716</v>
      </c>
      <c r="G1818" s="1" t="s">
        <v>199</v>
      </c>
      <c r="H1818" s="1" t="s">
        <v>200</v>
      </c>
      <c r="I1818" s="1" t="s">
        <v>191</v>
      </c>
      <c r="J1818" s="1" t="s">
        <v>192</v>
      </c>
      <c r="K1818">
        <v>116</v>
      </c>
      <c r="L1818" s="1" t="s">
        <v>200</v>
      </c>
      <c r="M1818" s="1" t="s">
        <v>38</v>
      </c>
      <c r="N1818" t="s">
        <v>39</v>
      </c>
      <c r="O1818" t="s">
        <v>39</v>
      </c>
      <c r="P1818" t="s">
        <v>46</v>
      </c>
      <c r="Q1818">
        <v>0</v>
      </c>
      <c r="R1818">
        <v>0.61158325471698105</v>
      </c>
      <c r="S1818">
        <v>0</v>
      </c>
      <c r="T1818" s="1" t="s">
        <v>194</v>
      </c>
      <c r="U1818">
        <v>1</v>
      </c>
      <c r="V1818">
        <v>1</v>
      </c>
      <c r="W1818">
        <v>0.93780287257067163</v>
      </c>
      <c r="X1818">
        <v>0</v>
      </c>
      <c r="Y1818" t="b">
        <v>0</v>
      </c>
      <c r="Z1818" t="b">
        <v>0</v>
      </c>
      <c r="AA1818" s="1" t="s">
        <v>54</v>
      </c>
      <c r="AB1818" s="1" t="s">
        <v>599</v>
      </c>
      <c r="AC1818" s="1" t="s">
        <v>42</v>
      </c>
      <c r="AD1818" t="s">
        <v>850</v>
      </c>
    </row>
    <row r="1819" spans="1:30" x14ac:dyDescent="0.25">
      <c r="A1819">
        <v>10</v>
      </c>
      <c r="B1819" s="1" t="s">
        <v>168</v>
      </c>
      <c r="C1819" s="1" t="s">
        <v>243</v>
      </c>
      <c r="D1819" s="1" t="s">
        <v>244</v>
      </c>
      <c r="E1819" s="1" t="s">
        <v>32</v>
      </c>
      <c r="F1819" s="1" t="s">
        <v>32</v>
      </c>
      <c r="G1819" s="1" t="s">
        <v>89</v>
      </c>
      <c r="H1819" s="1" t="s">
        <v>90</v>
      </c>
      <c r="I1819" s="1" t="s">
        <v>91</v>
      </c>
      <c r="J1819" s="1" t="s">
        <v>92</v>
      </c>
      <c r="K1819">
        <v>10</v>
      </c>
      <c r="L1819" s="1" t="s">
        <v>497</v>
      </c>
      <c r="M1819" s="1" t="s">
        <v>441</v>
      </c>
      <c r="N1819">
        <v>150</v>
      </c>
      <c r="O1819">
        <v>100</v>
      </c>
      <c r="P1819">
        <v>15000</v>
      </c>
      <c r="Q1819">
        <v>0</v>
      </c>
      <c r="R1819">
        <v>0.61520154269972449</v>
      </c>
      <c r="S1819">
        <v>24228.023140495869</v>
      </c>
      <c r="T1819" s="1" t="s">
        <v>40</v>
      </c>
      <c r="U1819">
        <v>0</v>
      </c>
      <c r="V1819">
        <v>1</v>
      </c>
      <c r="W1819">
        <v>0.9368943305457228</v>
      </c>
      <c r="X1819">
        <v>22699.097520661158</v>
      </c>
      <c r="Y1819" t="b">
        <v>1</v>
      </c>
      <c r="Z1819" t="b">
        <v>0</v>
      </c>
      <c r="AA1819" s="1" t="s">
        <v>66</v>
      </c>
      <c r="AB1819" s="1" t="s">
        <v>66</v>
      </c>
      <c r="AC1819" s="1" t="s">
        <v>42</v>
      </c>
      <c r="AD1819" t="s">
        <v>66</v>
      </c>
    </row>
    <row r="1820" spans="1:30" x14ac:dyDescent="0.25">
      <c r="A1820">
        <v>11</v>
      </c>
      <c r="B1820" s="1" t="s">
        <v>58</v>
      </c>
      <c r="C1820" s="1" t="s">
        <v>246</v>
      </c>
      <c r="D1820" s="1" t="s">
        <v>247</v>
      </c>
      <c r="E1820" s="1" t="s">
        <v>32</v>
      </c>
      <c r="F1820" s="1" t="s">
        <v>32</v>
      </c>
      <c r="G1820" s="1" t="s">
        <v>89</v>
      </c>
      <c r="H1820" s="1" t="s">
        <v>90</v>
      </c>
      <c r="I1820" s="1" t="s">
        <v>91</v>
      </c>
      <c r="J1820" s="1" t="s">
        <v>92</v>
      </c>
      <c r="K1820">
        <v>10</v>
      </c>
      <c r="L1820" s="1" t="s">
        <v>497</v>
      </c>
      <c r="M1820" s="1" t="s">
        <v>441</v>
      </c>
      <c r="N1820">
        <v>270</v>
      </c>
      <c r="O1820">
        <v>100</v>
      </c>
      <c r="P1820">
        <v>27000</v>
      </c>
      <c r="Q1820">
        <v>0</v>
      </c>
      <c r="R1820">
        <v>0.61212016055118357</v>
      </c>
      <c r="S1820">
        <v>43527.244334881951</v>
      </c>
      <c r="T1820" s="1" t="s">
        <v>40</v>
      </c>
      <c r="U1820">
        <v>1</v>
      </c>
      <c r="V1820">
        <v>1</v>
      </c>
      <c r="W1820">
        <v>0.93726608827829794</v>
      </c>
      <c r="X1820">
        <v>40796.61003128851</v>
      </c>
      <c r="Y1820" t="b">
        <v>0</v>
      </c>
      <c r="Z1820" t="b">
        <v>0</v>
      </c>
      <c r="AA1820" s="1" t="s">
        <v>62</v>
      </c>
      <c r="AB1820" s="1" t="s">
        <v>55</v>
      </c>
      <c r="AC1820" s="1" t="s">
        <v>42</v>
      </c>
      <c r="AD1820" t="s">
        <v>850</v>
      </c>
    </row>
    <row r="1821" spans="1:30" x14ac:dyDescent="0.25">
      <c r="A1821">
        <v>11</v>
      </c>
      <c r="B1821" s="1" t="s">
        <v>58</v>
      </c>
      <c r="C1821" s="1" t="s">
        <v>266</v>
      </c>
      <c r="D1821" s="1" t="s">
        <v>267</v>
      </c>
      <c r="E1821" s="1" t="s">
        <v>32</v>
      </c>
      <c r="F1821" s="1" t="s">
        <v>32</v>
      </c>
      <c r="G1821" s="1" t="s">
        <v>89</v>
      </c>
      <c r="H1821" s="1" t="s">
        <v>90</v>
      </c>
      <c r="I1821" s="1" t="s">
        <v>91</v>
      </c>
      <c r="J1821" s="1" t="s">
        <v>92</v>
      </c>
      <c r="K1821">
        <v>10</v>
      </c>
      <c r="L1821" s="1" t="s">
        <v>497</v>
      </c>
      <c r="M1821" s="1" t="s">
        <v>441</v>
      </c>
      <c r="N1821">
        <v>75</v>
      </c>
      <c r="O1821">
        <v>100</v>
      </c>
      <c r="P1821">
        <v>7500</v>
      </c>
      <c r="Q1821">
        <v>0</v>
      </c>
      <c r="R1821">
        <v>0.61351805236564083</v>
      </c>
      <c r="S1821">
        <v>12101.385392742306</v>
      </c>
      <c r="T1821" s="1" t="s">
        <v>40</v>
      </c>
      <c r="U1821">
        <v>1</v>
      </c>
      <c r="V1821">
        <v>1</v>
      </c>
      <c r="W1821">
        <v>0.93736884466699133</v>
      </c>
      <c r="X1821">
        <v>11343.46164446486</v>
      </c>
      <c r="Y1821" t="b">
        <v>0</v>
      </c>
      <c r="Z1821" t="b">
        <v>0</v>
      </c>
      <c r="AA1821" s="1" t="s">
        <v>62</v>
      </c>
      <c r="AB1821" s="1" t="s">
        <v>55</v>
      </c>
      <c r="AC1821" s="1" t="s">
        <v>42</v>
      </c>
      <c r="AD1821" t="s">
        <v>850</v>
      </c>
    </row>
    <row r="1822" spans="1:30" x14ac:dyDescent="0.25">
      <c r="A1822">
        <v>12</v>
      </c>
      <c r="B1822" s="1" t="s">
        <v>63</v>
      </c>
      <c r="C1822" s="1" t="s">
        <v>278</v>
      </c>
      <c r="D1822" s="1" t="s">
        <v>279</v>
      </c>
      <c r="E1822" s="1" t="s">
        <v>32</v>
      </c>
      <c r="F1822" s="1" t="s">
        <v>32</v>
      </c>
      <c r="G1822" s="1" t="s">
        <v>89</v>
      </c>
      <c r="H1822" s="1" t="s">
        <v>90</v>
      </c>
      <c r="I1822" s="1" t="s">
        <v>91</v>
      </c>
      <c r="J1822" s="1" t="s">
        <v>92</v>
      </c>
      <c r="K1822">
        <v>10</v>
      </c>
      <c r="L1822" s="1" t="s">
        <v>497</v>
      </c>
      <c r="M1822" s="1" t="s">
        <v>441</v>
      </c>
      <c r="N1822">
        <v>48</v>
      </c>
      <c r="O1822">
        <v>100</v>
      </c>
      <c r="P1822">
        <v>4800</v>
      </c>
      <c r="Q1822">
        <v>0</v>
      </c>
      <c r="R1822">
        <v>0.61323962920046349</v>
      </c>
      <c r="S1822">
        <v>7743.5502201622239</v>
      </c>
      <c r="T1822" s="1" t="s">
        <v>40</v>
      </c>
      <c r="U1822">
        <v>0</v>
      </c>
      <c r="V1822">
        <v>1</v>
      </c>
      <c r="W1822">
        <v>0.93774956140974641</v>
      </c>
      <c r="X1822">
        <v>7261.5108227114706</v>
      </c>
      <c r="Y1822" t="b">
        <v>0</v>
      </c>
      <c r="Z1822" t="b">
        <v>0</v>
      </c>
      <c r="AA1822" s="1" t="s">
        <v>66</v>
      </c>
      <c r="AB1822" s="1" t="s">
        <v>66</v>
      </c>
      <c r="AC1822" s="1" t="s">
        <v>42</v>
      </c>
      <c r="AD1822" t="s">
        <v>66</v>
      </c>
    </row>
    <row r="1823" spans="1:30" x14ac:dyDescent="0.25">
      <c r="A1823">
        <v>20</v>
      </c>
      <c r="B1823" s="1" t="s">
        <v>316</v>
      </c>
      <c r="C1823" s="1" t="s">
        <v>317</v>
      </c>
      <c r="D1823" s="1" t="s">
        <v>44</v>
      </c>
      <c r="E1823" s="1" t="s">
        <v>32</v>
      </c>
      <c r="F1823" s="1" t="s">
        <v>32</v>
      </c>
      <c r="G1823" s="1" t="s">
        <v>89</v>
      </c>
      <c r="H1823" s="1" t="s">
        <v>90</v>
      </c>
      <c r="I1823" s="1" t="s">
        <v>91</v>
      </c>
      <c r="J1823" s="1" t="s">
        <v>92</v>
      </c>
      <c r="K1823">
        <v>10</v>
      </c>
      <c r="L1823" s="1" t="s">
        <v>497</v>
      </c>
      <c r="M1823" s="1" t="s">
        <v>441</v>
      </c>
      <c r="N1823">
        <v>400</v>
      </c>
      <c r="O1823">
        <v>100</v>
      </c>
      <c r="P1823">
        <v>40000</v>
      </c>
      <c r="Q1823">
        <v>0</v>
      </c>
      <c r="R1823">
        <v>0.85205364624076485</v>
      </c>
      <c r="S1823">
        <v>74082.1458496306</v>
      </c>
      <c r="T1823" s="1" t="s">
        <v>40</v>
      </c>
      <c r="U1823">
        <v>0</v>
      </c>
      <c r="V1823">
        <v>0</v>
      </c>
      <c r="W1823">
        <v>0.94556003917649756</v>
      </c>
      <c r="X1823">
        <v>70049.116731855713</v>
      </c>
      <c r="Y1823" t="b">
        <v>1</v>
      </c>
      <c r="Z1823" t="b">
        <v>0</v>
      </c>
      <c r="AA1823" s="1" t="s">
        <v>66</v>
      </c>
      <c r="AB1823" s="1" t="s">
        <v>66</v>
      </c>
      <c r="AC1823" s="1" t="s">
        <v>73</v>
      </c>
      <c r="AD1823" t="s">
        <v>66</v>
      </c>
    </row>
    <row r="1824" spans="1:30" x14ac:dyDescent="0.25">
      <c r="A1824">
        <v>20</v>
      </c>
      <c r="B1824" s="1" t="s">
        <v>316</v>
      </c>
      <c r="C1824" s="1" t="s">
        <v>318</v>
      </c>
      <c r="D1824" s="1" t="s">
        <v>71</v>
      </c>
      <c r="E1824" s="1" t="s">
        <v>32</v>
      </c>
      <c r="F1824" s="1" t="s">
        <v>32</v>
      </c>
      <c r="G1824" s="1" t="s">
        <v>89</v>
      </c>
      <c r="H1824" s="1" t="s">
        <v>90</v>
      </c>
      <c r="I1824" s="1" t="s">
        <v>91</v>
      </c>
      <c r="J1824" s="1" t="s">
        <v>92</v>
      </c>
      <c r="K1824">
        <v>10</v>
      </c>
      <c r="L1824" s="1" t="s">
        <v>497</v>
      </c>
      <c r="M1824" s="1" t="s">
        <v>441</v>
      </c>
      <c r="N1824">
        <v>21</v>
      </c>
      <c r="O1824">
        <v>100</v>
      </c>
      <c r="P1824">
        <v>2100</v>
      </c>
      <c r="Q1824">
        <v>0</v>
      </c>
      <c r="R1824">
        <v>0.87242337662337666</v>
      </c>
      <c r="S1824">
        <v>3932.0890909090908</v>
      </c>
      <c r="T1824" s="1" t="s">
        <v>40</v>
      </c>
      <c r="U1824">
        <v>0</v>
      </c>
      <c r="V1824">
        <v>0</v>
      </c>
      <c r="W1824">
        <v>0.94220051427670415</v>
      </c>
      <c r="X1824">
        <v>3704.8163636363633</v>
      </c>
      <c r="Y1824" t="b">
        <v>0</v>
      </c>
      <c r="Z1824" t="b">
        <v>0</v>
      </c>
      <c r="AA1824" s="1" t="s">
        <v>66</v>
      </c>
      <c r="AB1824" s="1" t="s">
        <v>66</v>
      </c>
      <c r="AC1824" s="1" t="s">
        <v>73</v>
      </c>
      <c r="AD1824" t="s">
        <v>66</v>
      </c>
    </row>
    <row r="1825" spans="1:30" x14ac:dyDescent="0.25">
      <c r="A1825">
        <v>21</v>
      </c>
      <c r="B1825" s="1" t="s">
        <v>69</v>
      </c>
      <c r="C1825" s="1" t="s">
        <v>153</v>
      </c>
      <c r="D1825" s="1" t="s">
        <v>154</v>
      </c>
      <c r="E1825" s="1" t="s">
        <v>32</v>
      </c>
      <c r="F1825" s="1" t="s">
        <v>32</v>
      </c>
      <c r="G1825" s="1" t="s">
        <v>89</v>
      </c>
      <c r="H1825" s="1" t="s">
        <v>90</v>
      </c>
      <c r="I1825" s="1" t="s">
        <v>91</v>
      </c>
      <c r="J1825" s="1" t="s">
        <v>92</v>
      </c>
      <c r="K1825">
        <v>10</v>
      </c>
      <c r="L1825" s="1" t="s">
        <v>497</v>
      </c>
      <c r="M1825" s="1" t="s">
        <v>441</v>
      </c>
      <c r="N1825">
        <v>75</v>
      </c>
      <c r="O1825">
        <v>100</v>
      </c>
      <c r="P1825">
        <v>7500</v>
      </c>
      <c r="Q1825">
        <v>0</v>
      </c>
      <c r="R1825">
        <v>0.85835295546558699</v>
      </c>
      <c r="S1825">
        <v>13937.647165991903</v>
      </c>
      <c r="T1825" s="1" t="s">
        <v>40</v>
      </c>
      <c r="U1825">
        <v>0</v>
      </c>
      <c r="V1825">
        <v>0</v>
      </c>
      <c r="W1825">
        <v>0.94553533299414194</v>
      </c>
      <c r="X1825">
        <v>13178.537854251012</v>
      </c>
      <c r="Y1825" t="b">
        <v>0</v>
      </c>
      <c r="Z1825" t="b">
        <v>0</v>
      </c>
      <c r="AA1825" s="1" t="s">
        <v>66</v>
      </c>
      <c r="AB1825" s="1" t="s">
        <v>66</v>
      </c>
      <c r="AC1825" s="1" t="s">
        <v>73</v>
      </c>
      <c r="AD1825" t="s">
        <v>66</v>
      </c>
    </row>
    <row r="1826" spans="1:30" x14ac:dyDescent="0.25">
      <c r="A1826">
        <v>22</v>
      </c>
      <c r="B1826" s="1" t="s">
        <v>136</v>
      </c>
      <c r="C1826" s="1" t="s">
        <v>323</v>
      </c>
      <c r="D1826" s="1" t="s">
        <v>324</v>
      </c>
      <c r="E1826" s="1" t="s">
        <v>32</v>
      </c>
      <c r="F1826" s="1" t="s">
        <v>32</v>
      </c>
      <c r="G1826" s="1" t="s">
        <v>89</v>
      </c>
      <c r="H1826" s="1" t="s">
        <v>90</v>
      </c>
      <c r="I1826" s="1" t="s">
        <v>91</v>
      </c>
      <c r="J1826" s="1" t="s">
        <v>92</v>
      </c>
      <c r="K1826">
        <v>10</v>
      </c>
      <c r="L1826" s="1" t="s">
        <v>497</v>
      </c>
      <c r="M1826" s="1" t="s">
        <v>441</v>
      </c>
      <c r="N1826">
        <v>75</v>
      </c>
      <c r="O1826">
        <v>100</v>
      </c>
      <c r="P1826">
        <v>7500</v>
      </c>
      <c r="Q1826">
        <v>0</v>
      </c>
      <c r="R1826">
        <v>0.86585071823204429</v>
      </c>
      <c r="S1826">
        <v>13993.880386740333</v>
      </c>
      <c r="T1826" s="1" t="s">
        <v>40</v>
      </c>
      <c r="U1826">
        <v>0</v>
      </c>
      <c r="V1826">
        <v>0</v>
      </c>
      <c r="W1826">
        <v>0.94374020672453762</v>
      </c>
      <c r="X1826">
        <v>13206.587569060774</v>
      </c>
      <c r="Y1826" t="b">
        <v>0</v>
      </c>
      <c r="Z1826" t="b">
        <v>0</v>
      </c>
      <c r="AA1826" s="1" t="s">
        <v>66</v>
      </c>
      <c r="AB1826" s="1" t="s">
        <v>66</v>
      </c>
      <c r="AC1826" s="1" t="s">
        <v>73</v>
      </c>
      <c r="AD1826" t="s">
        <v>66</v>
      </c>
    </row>
    <row r="1827" spans="1:30" x14ac:dyDescent="0.25">
      <c r="A1827">
        <v>23</v>
      </c>
      <c r="B1827" s="1" t="s">
        <v>178</v>
      </c>
      <c r="C1827" s="1" t="s">
        <v>327</v>
      </c>
      <c r="D1827" s="1" t="s">
        <v>44</v>
      </c>
      <c r="E1827" s="1" t="s">
        <v>32</v>
      </c>
      <c r="F1827" s="1" t="s">
        <v>32</v>
      </c>
      <c r="G1827" s="1" t="s">
        <v>89</v>
      </c>
      <c r="H1827" s="1" t="s">
        <v>90</v>
      </c>
      <c r="I1827" s="1" t="s">
        <v>91</v>
      </c>
      <c r="J1827" s="1" t="s">
        <v>92</v>
      </c>
      <c r="K1827">
        <v>10</v>
      </c>
      <c r="L1827" s="1" t="s">
        <v>497</v>
      </c>
      <c r="M1827" s="1" t="s">
        <v>441</v>
      </c>
      <c r="N1827">
        <v>168</v>
      </c>
      <c r="O1827">
        <v>100</v>
      </c>
      <c r="P1827">
        <v>16800</v>
      </c>
      <c r="Q1827">
        <v>0</v>
      </c>
      <c r="R1827">
        <v>0.8545407604251839</v>
      </c>
      <c r="S1827">
        <v>31156.284775143089</v>
      </c>
      <c r="T1827" s="1" t="s">
        <v>40</v>
      </c>
      <c r="U1827">
        <v>0</v>
      </c>
      <c r="V1827">
        <v>0</v>
      </c>
      <c r="W1827">
        <v>0.94599011548569867</v>
      </c>
      <c r="X1827">
        <v>29473.537432542926</v>
      </c>
      <c r="Y1827" t="b">
        <v>0</v>
      </c>
      <c r="Z1827" t="b">
        <v>0</v>
      </c>
      <c r="AA1827" s="1" t="s">
        <v>66</v>
      </c>
      <c r="AB1827" s="1" t="s">
        <v>66</v>
      </c>
      <c r="AC1827" s="1" t="s">
        <v>73</v>
      </c>
      <c r="AD1827" t="s">
        <v>66</v>
      </c>
    </row>
    <row r="1828" spans="1:30" x14ac:dyDescent="0.25">
      <c r="A1828">
        <v>24</v>
      </c>
      <c r="B1828" s="1" t="s">
        <v>156</v>
      </c>
      <c r="C1828" s="1" t="s">
        <v>157</v>
      </c>
      <c r="D1828" s="1" t="s">
        <v>44</v>
      </c>
      <c r="E1828" s="1" t="s">
        <v>32</v>
      </c>
      <c r="F1828" s="1" t="s">
        <v>32</v>
      </c>
      <c r="G1828" s="1" t="s">
        <v>89</v>
      </c>
      <c r="H1828" s="1" t="s">
        <v>90</v>
      </c>
      <c r="I1828" s="1" t="s">
        <v>91</v>
      </c>
      <c r="J1828" s="1" t="s">
        <v>92</v>
      </c>
      <c r="K1828">
        <v>10</v>
      </c>
      <c r="L1828" s="1" t="s">
        <v>497</v>
      </c>
      <c r="M1828" s="1" t="s">
        <v>441</v>
      </c>
      <c r="N1828">
        <v>45</v>
      </c>
      <c r="O1828">
        <v>100</v>
      </c>
      <c r="P1828">
        <v>4500</v>
      </c>
      <c r="Q1828">
        <v>0</v>
      </c>
      <c r="R1828">
        <v>0.66665610169491529</v>
      </c>
      <c r="S1828">
        <v>7499.9524576271187</v>
      </c>
      <c r="T1828" s="1" t="s">
        <v>40</v>
      </c>
      <c r="U1828">
        <v>0</v>
      </c>
      <c r="V1828">
        <v>0</v>
      </c>
      <c r="W1828">
        <v>0.93898266405959929</v>
      </c>
      <c r="X1828">
        <v>7042.3253389830506</v>
      </c>
      <c r="Y1828" t="b">
        <v>0</v>
      </c>
      <c r="Z1828" t="b">
        <v>0</v>
      </c>
      <c r="AA1828" s="1" t="s">
        <v>66</v>
      </c>
      <c r="AB1828" s="1" t="s">
        <v>66</v>
      </c>
      <c r="AC1828" s="1" t="s">
        <v>73</v>
      </c>
      <c r="AD1828" t="s">
        <v>66</v>
      </c>
    </row>
    <row r="1829" spans="1:30" x14ac:dyDescent="0.25">
      <c r="A1829">
        <v>24</v>
      </c>
      <c r="B1829" s="1" t="s">
        <v>156</v>
      </c>
      <c r="C1829" s="1" t="s">
        <v>331</v>
      </c>
      <c r="D1829" s="1" t="s">
        <v>332</v>
      </c>
      <c r="E1829" s="1" t="s">
        <v>32</v>
      </c>
      <c r="F1829" s="1" t="s">
        <v>32</v>
      </c>
      <c r="G1829" s="1" t="s">
        <v>89</v>
      </c>
      <c r="H1829" s="1" t="s">
        <v>90</v>
      </c>
      <c r="I1829" s="1" t="s">
        <v>91</v>
      </c>
      <c r="J1829" s="1" t="s">
        <v>92</v>
      </c>
      <c r="K1829">
        <v>10</v>
      </c>
      <c r="L1829" s="1" t="s">
        <v>497</v>
      </c>
      <c r="M1829" s="1" t="s">
        <v>441</v>
      </c>
      <c r="N1829">
        <v>60</v>
      </c>
      <c r="O1829">
        <v>100</v>
      </c>
      <c r="P1829">
        <v>6000</v>
      </c>
      <c r="Q1829">
        <v>0</v>
      </c>
      <c r="R1829">
        <v>0.66273961165048534</v>
      </c>
      <c r="S1829">
        <v>9976.4376699029126</v>
      </c>
      <c r="T1829" s="1" t="s">
        <v>40</v>
      </c>
      <c r="U1829">
        <v>0</v>
      </c>
      <c r="V1829">
        <v>0</v>
      </c>
      <c r="W1829">
        <v>0.93869049196968068</v>
      </c>
      <c r="X1829">
        <v>9364.7871844660203</v>
      </c>
      <c r="Y1829" t="b">
        <v>0</v>
      </c>
      <c r="Z1829" t="b">
        <v>0</v>
      </c>
      <c r="AA1829" s="1" t="s">
        <v>66</v>
      </c>
      <c r="AB1829" s="1" t="s">
        <v>66</v>
      </c>
      <c r="AC1829" s="1" t="s">
        <v>73</v>
      </c>
      <c r="AD1829" t="s">
        <v>66</v>
      </c>
    </row>
    <row r="1830" spans="1:30" x14ac:dyDescent="0.25">
      <c r="A1830">
        <v>28</v>
      </c>
      <c r="B1830" s="1" t="s">
        <v>94</v>
      </c>
      <c r="C1830" s="1" t="s">
        <v>344</v>
      </c>
      <c r="D1830" s="1" t="s">
        <v>242</v>
      </c>
      <c r="E1830" s="1" t="s">
        <v>32</v>
      </c>
      <c r="F1830" s="1" t="s">
        <v>32</v>
      </c>
      <c r="G1830" s="1" t="s">
        <v>89</v>
      </c>
      <c r="H1830" s="1" t="s">
        <v>90</v>
      </c>
      <c r="I1830" s="1" t="s">
        <v>91</v>
      </c>
      <c r="J1830" s="1" t="s">
        <v>92</v>
      </c>
      <c r="K1830">
        <v>10</v>
      </c>
      <c r="L1830" s="1" t="s">
        <v>497</v>
      </c>
      <c r="M1830" s="1" t="s">
        <v>441</v>
      </c>
      <c r="N1830">
        <v>627</v>
      </c>
      <c r="O1830">
        <v>100</v>
      </c>
      <c r="P1830">
        <v>62700</v>
      </c>
      <c r="Q1830">
        <v>0</v>
      </c>
      <c r="R1830">
        <v>0.85211736322651388</v>
      </c>
      <c r="S1830">
        <v>116127.75867430243</v>
      </c>
      <c r="T1830" s="1" t="s">
        <v>40</v>
      </c>
      <c r="U1830">
        <v>0</v>
      </c>
      <c r="V1830">
        <v>0</v>
      </c>
      <c r="W1830">
        <v>0.94572485255448979</v>
      </c>
      <c r="X1830">
        <v>109824.90744973804</v>
      </c>
      <c r="Y1830" t="b">
        <v>0</v>
      </c>
      <c r="Z1830" t="b">
        <v>0</v>
      </c>
      <c r="AA1830" s="1" t="s">
        <v>66</v>
      </c>
      <c r="AB1830" s="1" t="s">
        <v>66</v>
      </c>
      <c r="AC1830" s="1" t="s">
        <v>73</v>
      </c>
      <c r="AD1830" t="s">
        <v>66</v>
      </c>
    </row>
    <row r="1831" spans="1:30" x14ac:dyDescent="0.25">
      <c r="A1831">
        <v>29</v>
      </c>
      <c r="B1831" s="1" t="s">
        <v>348</v>
      </c>
      <c r="C1831" s="1" t="s">
        <v>350</v>
      </c>
      <c r="D1831" s="1" t="s">
        <v>329</v>
      </c>
      <c r="E1831" s="1" t="s">
        <v>32</v>
      </c>
      <c r="F1831" s="1" t="s">
        <v>32</v>
      </c>
      <c r="G1831" s="1" t="s">
        <v>89</v>
      </c>
      <c r="H1831" s="1" t="s">
        <v>90</v>
      </c>
      <c r="I1831" s="1" t="s">
        <v>91</v>
      </c>
      <c r="J1831" s="1" t="s">
        <v>92</v>
      </c>
      <c r="K1831">
        <v>10</v>
      </c>
      <c r="L1831" s="1" t="s">
        <v>497</v>
      </c>
      <c r="M1831" s="1" t="s">
        <v>441</v>
      </c>
      <c r="N1831">
        <v>20</v>
      </c>
      <c r="O1831">
        <v>100</v>
      </c>
      <c r="P1831">
        <v>2000</v>
      </c>
      <c r="Q1831">
        <v>0</v>
      </c>
      <c r="R1831">
        <v>0.97562825688073396</v>
      </c>
      <c r="S1831">
        <v>3951.2565137614679</v>
      </c>
      <c r="T1831" s="1" t="s">
        <v>40</v>
      </c>
      <c r="U1831">
        <v>0</v>
      </c>
      <c r="V1831">
        <v>0</v>
      </c>
      <c r="W1831">
        <v>0.9442750716204642</v>
      </c>
      <c r="X1831">
        <v>3731.0730275229357</v>
      </c>
      <c r="Y1831" t="b">
        <v>0</v>
      </c>
      <c r="Z1831" t="b">
        <v>0</v>
      </c>
      <c r="AA1831" s="1" t="s">
        <v>66</v>
      </c>
      <c r="AB1831" s="1" t="s">
        <v>66</v>
      </c>
      <c r="AC1831" s="1" t="s">
        <v>73</v>
      </c>
      <c r="AD1831" t="s">
        <v>66</v>
      </c>
    </row>
    <row r="1832" spans="1:30" x14ac:dyDescent="0.25">
      <c r="A1832">
        <v>37</v>
      </c>
      <c r="B1832" s="1" t="s">
        <v>384</v>
      </c>
      <c r="C1832" s="1" t="s">
        <v>385</v>
      </c>
      <c r="D1832" s="1" t="s">
        <v>242</v>
      </c>
      <c r="E1832" s="1" t="s">
        <v>32</v>
      </c>
      <c r="F1832" s="1" t="s">
        <v>32</v>
      </c>
      <c r="G1832" s="1" t="s">
        <v>89</v>
      </c>
      <c r="H1832" s="1" t="s">
        <v>90</v>
      </c>
      <c r="I1832" s="1" t="s">
        <v>91</v>
      </c>
      <c r="J1832" s="1" t="s">
        <v>92</v>
      </c>
      <c r="K1832">
        <v>10</v>
      </c>
      <c r="L1832" s="1" t="s">
        <v>497</v>
      </c>
      <c r="M1832" s="1" t="s">
        <v>441</v>
      </c>
      <c r="N1832">
        <v>350</v>
      </c>
      <c r="O1832">
        <v>100</v>
      </c>
      <c r="P1832">
        <v>35000</v>
      </c>
      <c r="Q1832">
        <v>0</v>
      </c>
      <c r="R1832">
        <v>0.6915223100303951</v>
      </c>
      <c r="S1832">
        <v>59203.280851063828</v>
      </c>
      <c r="T1832" s="1" t="s">
        <v>40</v>
      </c>
      <c r="U1832">
        <v>0</v>
      </c>
      <c r="V1832">
        <v>1</v>
      </c>
      <c r="W1832">
        <v>0.94034258164674744</v>
      </c>
      <c r="X1832">
        <v>55671.365957446804</v>
      </c>
      <c r="Y1832" t="b">
        <v>0</v>
      </c>
      <c r="Z1832" t="b">
        <v>0</v>
      </c>
      <c r="AA1832" s="1" t="s">
        <v>66</v>
      </c>
      <c r="AB1832" s="1" t="s">
        <v>66</v>
      </c>
      <c r="AC1832" s="1" t="s">
        <v>42</v>
      </c>
      <c r="AD1832" t="s">
        <v>66</v>
      </c>
    </row>
    <row r="1833" spans="1:30" x14ac:dyDescent="0.25">
      <c r="A1833">
        <v>35</v>
      </c>
      <c r="B1833" s="1" t="s">
        <v>97</v>
      </c>
      <c r="C1833" s="1" t="s">
        <v>378</v>
      </c>
      <c r="D1833" s="1" t="s">
        <v>379</v>
      </c>
      <c r="E1833" s="1" t="s">
        <v>32</v>
      </c>
      <c r="F1833" s="1" t="s">
        <v>32</v>
      </c>
      <c r="G1833" s="1" t="s">
        <v>89</v>
      </c>
      <c r="H1833" s="1" t="s">
        <v>90</v>
      </c>
      <c r="I1833" s="1" t="s">
        <v>91</v>
      </c>
      <c r="J1833" s="1" t="s">
        <v>92</v>
      </c>
      <c r="K1833">
        <v>210</v>
      </c>
      <c r="L1833" s="1" t="s">
        <v>717</v>
      </c>
      <c r="M1833" s="1" t="s">
        <v>441</v>
      </c>
      <c r="N1833">
        <v>35</v>
      </c>
      <c r="O1833">
        <v>80</v>
      </c>
      <c r="P1833">
        <v>2800</v>
      </c>
      <c r="Q1833">
        <v>0</v>
      </c>
      <c r="R1833">
        <v>0.61029060150375947</v>
      </c>
      <c r="S1833">
        <v>4508.8136842105268</v>
      </c>
      <c r="T1833" s="1" t="s">
        <v>40</v>
      </c>
      <c r="U1833">
        <v>0</v>
      </c>
      <c r="V1833">
        <v>0</v>
      </c>
      <c r="W1833">
        <v>0.93774376719779795</v>
      </c>
      <c r="X1833">
        <v>4228.1119298245621</v>
      </c>
      <c r="Y1833" t="b">
        <v>0</v>
      </c>
      <c r="Z1833" t="b">
        <v>1</v>
      </c>
      <c r="AA1833" s="1" t="s">
        <v>66</v>
      </c>
      <c r="AB1833" s="1" t="s">
        <v>66</v>
      </c>
      <c r="AC1833" s="1" t="s">
        <v>73</v>
      </c>
      <c r="AD1833" t="s">
        <v>66</v>
      </c>
    </row>
    <row r="1834" spans="1:30" x14ac:dyDescent="0.25">
      <c r="A1834">
        <v>40</v>
      </c>
      <c r="B1834" s="1" t="s">
        <v>103</v>
      </c>
      <c r="C1834" s="1" t="s">
        <v>396</v>
      </c>
      <c r="D1834" s="1" t="s">
        <v>376</v>
      </c>
      <c r="E1834" s="1" t="s">
        <v>32</v>
      </c>
      <c r="F1834" s="1" t="s">
        <v>32</v>
      </c>
      <c r="G1834" s="1" t="s">
        <v>89</v>
      </c>
      <c r="H1834" s="1" t="s">
        <v>90</v>
      </c>
      <c r="I1834" s="1" t="s">
        <v>91</v>
      </c>
      <c r="J1834" s="1" t="s">
        <v>92</v>
      </c>
      <c r="K1834">
        <v>210</v>
      </c>
      <c r="L1834" s="1" t="s">
        <v>717</v>
      </c>
      <c r="M1834" s="1" t="s">
        <v>441</v>
      </c>
      <c r="N1834">
        <v>170</v>
      </c>
      <c r="O1834">
        <v>80</v>
      </c>
      <c r="P1834">
        <v>13600</v>
      </c>
      <c r="Q1834">
        <v>0</v>
      </c>
      <c r="R1834">
        <v>0.85250058076715296</v>
      </c>
      <c r="S1834">
        <v>25194.007898433283</v>
      </c>
      <c r="T1834" s="1" t="s">
        <v>40</v>
      </c>
      <c r="U1834">
        <v>0</v>
      </c>
      <c r="V1834">
        <v>0</v>
      </c>
      <c r="W1834">
        <v>0.94568353347031342</v>
      </c>
      <c r="X1834">
        <v>23825.558411669372</v>
      </c>
      <c r="Y1834" t="b">
        <v>0</v>
      </c>
      <c r="Z1834" t="b">
        <v>0</v>
      </c>
      <c r="AA1834" s="1" t="s">
        <v>66</v>
      </c>
      <c r="AB1834" s="1" t="s">
        <v>66</v>
      </c>
      <c r="AC1834" s="1" t="s">
        <v>73</v>
      </c>
      <c r="AD1834" t="s">
        <v>66</v>
      </c>
    </row>
    <row r="1835" spans="1:30" x14ac:dyDescent="0.25">
      <c r="A1835">
        <v>35</v>
      </c>
      <c r="B1835" s="1" t="s">
        <v>97</v>
      </c>
      <c r="C1835" s="1" t="s">
        <v>380</v>
      </c>
      <c r="D1835" s="1" t="s">
        <v>71</v>
      </c>
      <c r="E1835" s="1" t="s">
        <v>32</v>
      </c>
      <c r="F1835" s="1" t="s">
        <v>32</v>
      </c>
      <c r="G1835" s="1" t="s">
        <v>89</v>
      </c>
      <c r="H1835" s="1" t="s">
        <v>90</v>
      </c>
      <c r="I1835" s="1" t="s">
        <v>91</v>
      </c>
      <c r="J1835" s="1" t="s">
        <v>92</v>
      </c>
      <c r="K1835">
        <v>211</v>
      </c>
      <c r="L1835" s="1" t="s">
        <v>718</v>
      </c>
      <c r="M1835" s="1" t="s">
        <v>441</v>
      </c>
      <c r="N1835">
        <v>470</v>
      </c>
      <c r="O1835">
        <v>80</v>
      </c>
      <c r="P1835">
        <v>37600</v>
      </c>
      <c r="Q1835">
        <v>0</v>
      </c>
      <c r="R1835">
        <v>0.60947064336372847</v>
      </c>
      <c r="S1835">
        <v>60516.096190476193</v>
      </c>
      <c r="T1835" s="1" t="s">
        <v>40</v>
      </c>
      <c r="U1835">
        <v>0</v>
      </c>
      <c r="V1835">
        <v>0</v>
      </c>
      <c r="W1835">
        <v>0.93783629482536257</v>
      </c>
      <c r="X1835">
        <v>56754.19142857143</v>
      </c>
      <c r="Y1835" t="b">
        <v>0</v>
      </c>
      <c r="Z1835" t="b">
        <v>1</v>
      </c>
      <c r="AA1835" s="1" t="s">
        <v>66</v>
      </c>
      <c r="AB1835" s="1" t="s">
        <v>66</v>
      </c>
      <c r="AC1835" s="1" t="s">
        <v>73</v>
      </c>
      <c r="AD1835" t="s">
        <v>66</v>
      </c>
    </row>
    <row r="1836" spans="1:30" x14ac:dyDescent="0.25">
      <c r="A1836">
        <v>40</v>
      </c>
      <c r="B1836" s="1" t="s">
        <v>103</v>
      </c>
      <c r="C1836" s="1" t="s">
        <v>396</v>
      </c>
      <c r="D1836" s="1" t="s">
        <v>376</v>
      </c>
      <c r="E1836" s="1" t="s">
        <v>32</v>
      </c>
      <c r="F1836" s="1" t="s">
        <v>32</v>
      </c>
      <c r="G1836" s="1" t="s">
        <v>89</v>
      </c>
      <c r="H1836" s="1" t="s">
        <v>90</v>
      </c>
      <c r="I1836" s="1" t="s">
        <v>91</v>
      </c>
      <c r="J1836" s="1" t="s">
        <v>92</v>
      </c>
      <c r="K1836">
        <v>211</v>
      </c>
      <c r="L1836" s="1" t="s">
        <v>718</v>
      </c>
      <c r="M1836" s="1" t="s">
        <v>441</v>
      </c>
      <c r="N1836">
        <v>210</v>
      </c>
      <c r="O1836">
        <v>80</v>
      </c>
      <c r="P1836">
        <v>16800</v>
      </c>
      <c r="Q1836">
        <v>0</v>
      </c>
      <c r="R1836">
        <v>0.85250058076715296</v>
      </c>
      <c r="S1836">
        <v>31122.009756888172</v>
      </c>
      <c r="T1836" s="1" t="s">
        <v>40</v>
      </c>
      <c r="U1836">
        <v>0</v>
      </c>
      <c r="V1836">
        <v>0</v>
      </c>
      <c r="W1836">
        <v>0.94568353347031342</v>
      </c>
      <c r="X1836">
        <v>29431.572155591577</v>
      </c>
      <c r="Y1836" t="b">
        <v>0</v>
      </c>
      <c r="Z1836" t="b">
        <v>0</v>
      </c>
      <c r="AA1836" s="1" t="s">
        <v>66</v>
      </c>
      <c r="AB1836" s="1" t="s">
        <v>66</v>
      </c>
      <c r="AC1836" s="1" t="s">
        <v>73</v>
      </c>
      <c r="AD1836" t="s">
        <v>66</v>
      </c>
    </row>
    <row r="1837" spans="1:30" x14ac:dyDescent="0.25">
      <c r="A1837">
        <v>10</v>
      </c>
      <c r="B1837" s="1" t="s">
        <v>168</v>
      </c>
      <c r="C1837" s="1" t="s">
        <v>241</v>
      </c>
      <c r="D1837" s="1" t="s">
        <v>242</v>
      </c>
      <c r="E1837" s="1" t="s">
        <v>32</v>
      </c>
      <c r="F1837" s="1" t="s">
        <v>32</v>
      </c>
      <c r="G1837" s="1" t="s">
        <v>89</v>
      </c>
      <c r="H1837" s="1" t="s">
        <v>90</v>
      </c>
      <c r="I1837" s="1" t="s">
        <v>91</v>
      </c>
      <c r="J1837" s="1" t="s">
        <v>92</v>
      </c>
      <c r="K1837">
        <v>209</v>
      </c>
      <c r="L1837" s="1" t="s">
        <v>719</v>
      </c>
      <c r="M1837" s="1" t="s">
        <v>441</v>
      </c>
      <c r="N1837">
        <v>200</v>
      </c>
      <c r="O1837">
        <v>100</v>
      </c>
      <c r="P1837">
        <v>20000</v>
      </c>
      <c r="Q1837">
        <v>0</v>
      </c>
      <c r="R1837">
        <v>0.6089109782608696</v>
      </c>
      <c r="S1837">
        <v>32178.21956521739</v>
      </c>
      <c r="T1837" s="1" t="s">
        <v>40</v>
      </c>
      <c r="U1837">
        <v>0</v>
      </c>
      <c r="V1837">
        <v>1</v>
      </c>
      <c r="W1837">
        <v>0.93784615721368647</v>
      </c>
      <c r="X1837">
        <v>30178.21956521739</v>
      </c>
      <c r="Y1837" t="b">
        <v>1</v>
      </c>
      <c r="Z1837" t="b">
        <v>0</v>
      </c>
      <c r="AA1837" s="1" t="s">
        <v>66</v>
      </c>
      <c r="AB1837" s="1" t="s">
        <v>66</v>
      </c>
      <c r="AC1837" s="1" t="s">
        <v>42</v>
      </c>
      <c r="AD1837" t="s">
        <v>66</v>
      </c>
    </row>
    <row r="1838" spans="1:30" x14ac:dyDescent="0.25">
      <c r="A1838">
        <v>31</v>
      </c>
      <c r="B1838" s="1" t="s">
        <v>361</v>
      </c>
      <c r="C1838" s="1" t="s">
        <v>362</v>
      </c>
      <c r="D1838" s="1" t="s">
        <v>44</v>
      </c>
      <c r="E1838" s="1" t="s">
        <v>32</v>
      </c>
      <c r="F1838" s="1" t="s">
        <v>32</v>
      </c>
      <c r="G1838" s="1" t="s">
        <v>89</v>
      </c>
      <c r="H1838" s="1" t="s">
        <v>90</v>
      </c>
      <c r="I1838" s="1" t="s">
        <v>91</v>
      </c>
      <c r="J1838" s="1" t="s">
        <v>92</v>
      </c>
      <c r="K1838">
        <v>209</v>
      </c>
      <c r="L1838" s="1" t="s">
        <v>719</v>
      </c>
      <c r="M1838" s="1" t="s">
        <v>441</v>
      </c>
      <c r="N1838">
        <v>165</v>
      </c>
      <c r="O1838">
        <v>100</v>
      </c>
      <c r="P1838">
        <v>16500</v>
      </c>
      <c r="Q1838">
        <v>0</v>
      </c>
      <c r="R1838">
        <v>0.77045310805173117</v>
      </c>
      <c r="S1838">
        <v>29212.476282853568</v>
      </c>
      <c r="T1838" s="1" t="s">
        <v>40</v>
      </c>
      <c r="U1838">
        <v>1</v>
      </c>
      <c r="V1838">
        <v>0</v>
      </c>
      <c r="W1838">
        <v>0.94344659229312311</v>
      </c>
      <c r="X1838">
        <v>27560.41120150188</v>
      </c>
      <c r="Y1838" t="b">
        <v>0</v>
      </c>
      <c r="Z1838" t="b">
        <v>0</v>
      </c>
      <c r="AA1838" s="1" t="s">
        <v>62</v>
      </c>
      <c r="AB1838" s="1" t="s">
        <v>55</v>
      </c>
      <c r="AC1838" s="1" t="s">
        <v>73</v>
      </c>
      <c r="AD1838" t="s">
        <v>850</v>
      </c>
    </row>
    <row r="1839" spans="1:30" x14ac:dyDescent="0.25">
      <c r="A1839">
        <v>35</v>
      </c>
      <c r="B1839" s="1" t="s">
        <v>97</v>
      </c>
      <c r="C1839" s="1" t="s">
        <v>98</v>
      </c>
      <c r="D1839" s="1" t="s">
        <v>44</v>
      </c>
      <c r="E1839" s="1" t="s">
        <v>32</v>
      </c>
      <c r="F1839" s="1" t="s">
        <v>32</v>
      </c>
      <c r="G1839" s="1" t="s">
        <v>89</v>
      </c>
      <c r="H1839" s="1" t="s">
        <v>90</v>
      </c>
      <c r="I1839" s="1" t="s">
        <v>91</v>
      </c>
      <c r="J1839" s="1" t="s">
        <v>92</v>
      </c>
      <c r="K1839">
        <v>209</v>
      </c>
      <c r="L1839" s="1" t="s">
        <v>719</v>
      </c>
      <c r="M1839" s="1" t="s">
        <v>441</v>
      </c>
      <c r="N1839">
        <v>170</v>
      </c>
      <c r="O1839">
        <v>100</v>
      </c>
      <c r="P1839">
        <v>17000</v>
      </c>
      <c r="Q1839">
        <v>0</v>
      </c>
      <c r="R1839">
        <v>0.61178098484848487</v>
      </c>
      <c r="S1839">
        <v>27400.276742424245</v>
      </c>
      <c r="T1839" s="1" t="s">
        <v>40</v>
      </c>
      <c r="U1839">
        <v>0</v>
      </c>
      <c r="V1839">
        <v>0</v>
      </c>
      <c r="W1839">
        <v>0.93733013234450313</v>
      </c>
      <c r="X1839">
        <v>25683.105025252527</v>
      </c>
      <c r="Y1839" t="b">
        <v>0</v>
      </c>
      <c r="Z1839" t="b">
        <v>1</v>
      </c>
      <c r="AA1839" s="1" t="s">
        <v>66</v>
      </c>
      <c r="AB1839" s="1" t="s">
        <v>66</v>
      </c>
      <c r="AC1839" s="1" t="s">
        <v>73</v>
      </c>
      <c r="AD1839" t="s">
        <v>66</v>
      </c>
    </row>
    <row r="1840" spans="1:30" x14ac:dyDescent="0.25">
      <c r="A1840">
        <v>23</v>
      </c>
      <c r="B1840" s="1" t="s">
        <v>178</v>
      </c>
      <c r="C1840" s="1" t="s">
        <v>328</v>
      </c>
      <c r="D1840" s="1" t="s">
        <v>329</v>
      </c>
      <c r="E1840" s="1" t="s">
        <v>32</v>
      </c>
      <c r="F1840" s="1" t="s">
        <v>32</v>
      </c>
      <c r="G1840" s="1" t="s">
        <v>89</v>
      </c>
      <c r="H1840" s="1" t="s">
        <v>90</v>
      </c>
      <c r="I1840" s="1" t="s">
        <v>91</v>
      </c>
      <c r="J1840" s="1" t="s">
        <v>92</v>
      </c>
      <c r="K1840">
        <v>135</v>
      </c>
      <c r="L1840" s="1" t="s">
        <v>720</v>
      </c>
      <c r="M1840" s="1" t="s">
        <v>441</v>
      </c>
      <c r="N1840">
        <v>90</v>
      </c>
      <c r="O1840">
        <v>200</v>
      </c>
      <c r="P1840">
        <v>18000</v>
      </c>
      <c r="Q1840">
        <v>0</v>
      </c>
      <c r="R1840">
        <v>0.85614123456790125</v>
      </c>
      <c r="S1840">
        <v>33410.542222222219</v>
      </c>
      <c r="T1840" s="1" t="s">
        <v>40</v>
      </c>
      <c r="U1840">
        <v>0</v>
      </c>
      <c r="V1840">
        <v>0</v>
      </c>
      <c r="W1840">
        <v>0.94512710026855129</v>
      </c>
      <c r="X1840">
        <v>31577.208888888887</v>
      </c>
      <c r="Y1840" t="b">
        <v>0</v>
      </c>
      <c r="Z1840" t="b">
        <v>0</v>
      </c>
      <c r="AA1840" s="1" t="s">
        <v>66</v>
      </c>
      <c r="AB1840" s="1" t="s">
        <v>66</v>
      </c>
      <c r="AC1840" s="1" t="s">
        <v>73</v>
      </c>
      <c r="AD1840" t="s">
        <v>66</v>
      </c>
    </row>
    <row r="1841" spans="1:30" x14ac:dyDescent="0.25">
      <c r="A1841">
        <v>8</v>
      </c>
      <c r="B1841" s="1" t="s">
        <v>239</v>
      </c>
      <c r="C1841" s="1" t="s">
        <v>32</v>
      </c>
      <c r="D1841" s="1" t="s">
        <v>32</v>
      </c>
      <c r="E1841" s="1" t="s">
        <v>32</v>
      </c>
      <c r="F1841" s="1" t="s">
        <v>32</v>
      </c>
      <c r="G1841" s="1" t="s">
        <v>89</v>
      </c>
      <c r="H1841" s="1" t="s">
        <v>90</v>
      </c>
      <c r="I1841" s="1" t="s">
        <v>91</v>
      </c>
      <c r="J1841" s="1" t="s">
        <v>92</v>
      </c>
      <c r="K1841">
        <v>272</v>
      </c>
      <c r="L1841" s="1" t="s">
        <v>721</v>
      </c>
      <c r="M1841" s="1" t="s">
        <v>441</v>
      </c>
      <c r="N1841">
        <v>700</v>
      </c>
      <c r="O1841">
        <v>100</v>
      </c>
      <c r="P1841">
        <v>70000</v>
      </c>
      <c r="Q1841">
        <v>0</v>
      </c>
      <c r="R1841">
        <v>0.6092263186813186</v>
      </c>
      <c r="S1841">
        <v>112645.84230769231</v>
      </c>
      <c r="T1841" s="1" t="s">
        <v>40</v>
      </c>
      <c r="U1841">
        <v>0</v>
      </c>
      <c r="V1841">
        <v>1</v>
      </c>
      <c r="W1841">
        <v>0.93785833674287344</v>
      </c>
      <c r="X1841">
        <v>105645.84230769231</v>
      </c>
      <c r="Y1841" t="b">
        <v>1</v>
      </c>
      <c r="Z1841" t="b">
        <v>0</v>
      </c>
      <c r="AA1841" s="1" t="s">
        <v>66</v>
      </c>
      <c r="AB1841" s="1" t="s">
        <v>66</v>
      </c>
      <c r="AC1841" s="1" t="s">
        <v>42</v>
      </c>
      <c r="AD1841" t="s">
        <v>66</v>
      </c>
    </row>
    <row r="1842" spans="1:30" x14ac:dyDescent="0.25">
      <c r="A1842">
        <v>1</v>
      </c>
      <c r="B1842" s="1" t="s">
        <v>184</v>
      </c>
      <c r="C1842" s="1" t="s">
        <v>595</v>
      </c>
      <c r="D1842" s="1" t="s">
        <v>596</v>
      </c>
      <c r="E1842" s="1" t="s">
        <v>715</v>
      </c>
      <c r="F1842" s="1" t="s">
        <v>716</v>
      </c>
      <c r="G1842" s="1" t="s">
        <v>204</v>
      </c>
      <c r="H1842" s="1" t="s">
        <v>205</v>
      </c>
      <c r="I1842" s="1" t="s">
        <v>191</v>
      </c>
      <c r="J1842" s="1" t="s">
        <v>192</v>
      </c>
      <c r="K1842">
        <v>99</v>
      </c>
      <c r="L1842" s="1" t="s">
        <v>205</v>
      </c>
      <c r="M1842" s="1" t="s">
        <v>38</v>
      </c>
      <c r="N1842" t="s">
        <v>39</v>
      </c>
      <c r="O1842" t="s">
        <v>39</v>
      </c>
      <c r="P1842">
        <v>53500</v>
      </c>
      <c r="Q1842">
        <v>86219.704127358491</v>
      </c>
      <c r="R1842">
        <v>0.61158325471698105</v>
      </c>
      <c r="S1842">
        <v>0</v>
      </c>
      <c r="T1842" s="1" t="s">
        <v>194</v>
      </c>
      <c r="U1842">
        <v>1</v>
      </c>
      <c r="V1842">
        <v>1</v>
      </c>
      <c r="W1842">
        <v>0.93780287257067163</v>
      </c>
      <c r="X1842">
        <v>0</v>
      </c>
      <c r="Y1842" t="b">
        <v>0</v>
      </c>
      <c r="Z1842" t="b">
        <v>0</v>
      </c>
      <c r="AA1842" s="1" t="s">
        <v>54</v>
      </c>
      <c r="AB1842" s="1" t="s">
        <v>599</v>
      </c>
      <c r="AC1842" s="1" t="s">
        <v>42</v>
      </c>
      <c r="AD1842" t="s">
        <v>850</v>
      </c>
    </row>
    <row r="1843" spans="1:30" x14ac:dyDescent="0.25">
      <c r="A1843">
        <v>28</v>
      </c>
      <c r="B1843" s="1" t="s">
        <v>94</v>
      </c>
      <c r="C1843" s="1" t="s">
        <v>95</v>
      </c>
      <c r="D1843" s="1" t="s">
        <v>96</v>
      </c>
      <c r="E1843" s="1" t="s">
        <v>32</v>
      </c>
      <c r="F1843" s="1" t="s">
        <v>32</v>
      </c>
      <c r="G1843" s="1" t="s">
        <v>122</v>
      </c>
      <c r="H1843" s="1" t="s">
        <v>123</v>
      </c>
      <c r="I1843" s="1" t="s">
        <v>91</v>
      </c>
      <c r="J1843" s="1" t="s">
        <v>92</v>
      </c>
      <c r="K1843">
        <v>219</v>
      </c>
      <c r="L1843" s="1" t="s">
        <v>722</v>
      </c>
      <c r="M1843" s="1" t="s">
        <v>441</v>
      </c>
      <c r="N1843">
        <v>100</v>
      </c>
      <c r="O1843">
        <v>25</v>
      </c>
      <c r="P1843">
        <v>2500</v>
      </c>
      <c r="Q1843">
        <v>0</v>
      </c>
      <c r="R1843">
        <v>0.89367966339410942</v>
      </c>
      <c r="S1843">
        <v>4734.199158485274</v>
      </c>
      <c r="T1843" s="1" t="s">
        <v>40</v>
      </c>
      <c r="U1843">
        <v>0</v>
      </c>
      <c r="V1843">
        <v>0</v>
      </c>
      <c r="W1843">
        <v>0.94074923773894348</v>
      </c>
      <c r="X1843">
        <v>4453.6942496493693</v>
      </c>
      <c r="Y1843" t="b">
        <v>0</v>
      </c>
      <c r="Z1843" t="b">
        <v>0</v>
      </c>
      <c r="AA1843" s="1" t="s">
        <v>66</v>
      </c>
      <c r="AB1843" s="1" t="s">
        <v>66</v>
      </c>
      <c r="AC1843" s="1" t="s">
        <v>73</v>
      </c>
      <c r="AD1843" t="s">
        <v>66</v>
      </c>
    </row>
    <row r="1844" spans="1:30" x14ac:dyDescent="0.25">
      <c r="A1844">
        <v>7</v>
      </c>
      <c r="B1844" s="1" t="s">
        <v>29</v>
      </c>
      <c r="C1844" s="1" t="s">
        <v>43</v>
      </c>
      <c r="D1844" s="1" t="s">
        <v>44</v>
      </c>
      <c r="E1844" s="1" t="s">
        <v>32</v>
      </c>
      <c r="F1844" s="1" t="s">
        <v>32</v>
      </c>
      <c r="G1844" s="1" t="s">
        <v>402</v>
      </c>
      <c r="H1844" s="1" t="s">
        <v>403</v>
      </c>
      <c r="I1844" s="1" t="s">
        <v>91</v>
      </c>
      <c r="J1844" s="1" t="s">
        <v>92</v>
      </c>
      <c r="K1844">
        <v>306</v>
      </c>
      <c r="L1844" s="1" t="s">
        <v>723</v>
      </c>
      <c r="M1844" s="1" t="s">
        <v>441</v>
      </c>
      <c r="N1844">
        <v>6</v>
      </c>
      <c r="O1844">
        <v>200</v>
      </c>
      <c r="P1844">
        <v>1200</v>
      </c>
      <c r="Q1844">
        <v>0</v>
      </c>
      <c r="R1844">
        <v>0.60882316575975093</v>
      </c>
      <c r="S1844">
        <v>1930.5877989117012</v>
      </c>
      <c r="T1844" s="1" t="s">
        <v>40</v>
      </c>
      <c r="U1844">
        <v>1</v>
      </c>
      <c r="V1844">
        <v>1</v>
      </c>
      <c r="W1844">
        <v>0.93783079843594719</v>
      </c>
      <c r="X1844">
        <v>1810.5646969040586</v>
      </c>
      <c r="Y1844" t="b">
        <v>0</v>
      </c>
      <c r="Z1844" t="b">
        <v>0</v>
      </c>
      <c r="AA1844" s="1" t="s">
        <v>41</v>
      </c>
      <c r="AB1844" s="1" t="s">
        <v>44</v>
      </c>
      <c r="AC1844" s="1" t="s">
        <v>42</v>
      </c>
      <c r="AD1844" t="s">
        <v>850</v>
      </c>
    </row>
    <row r="1845" spans="1:30" x14ac:dyDescent="0.25">
      <c r="A1845">
        <v>7</v>
      </c>
      <c r="B1845" s="1" t="s">
        <v>29</v>
      </c>
      <c r="C1845" s="1" t="s">
        <v>43</v>
      </c>
      <c r="D1845" s="1" t="s">
        <v>44</v>
      </c>
      <c r="E1845" s="1" t="s">
        <v>32</v>
      </c>
      <c r="F1845" s="1" t="s">
        <v>32</v>
      </c>
      <c r="G1845" s="1" t="s">
        <v>402</v>
      </c>
      <c r="H1845" s="1" t="s">
        <v>403</v>
      </c>
      <c r="I1845" s="1" t="s">
        <v>91</v>
      </c>
      <c r="J1845" s="1" t="s">
        <v>92</v>
      </c>
      <c r="K1845">
        <v>305</v>
      </c>
      <c r="L1845" s="1" t="s">
        <v>724</v>
      </c>
      <c r="M1845" s="1" t="s">
        <v>441</v>
      </c>
      <c r="N1845">
        <v>14</v>
      </c>
      <c r="O1845">
        <v>150</v>
      </c>
      <c r="P1845">
        <v>2100</v>
      </c>
      <c r="Q1845">
        <v>0</v>
      </c>
      <c r="R1845">
        <v>0.60882316575975093</v>
      </c>
      <c r="S1845">
        <v>3378.5286480954769</v>
      </c>
      <c r="T1845" s="1" t="s">
        <v>40</v>
      </c>
      <c r="U1845">
        <v>1</v>
      </c>
      <c r="V1845">
        <v>1</v>
      </c>
      <c r="W1845">
        <v>0.93783079843594719</v>
      </c>
      <c r="X1845">
        <v>3168.4882195821024</v>
      </c>
      <c r="Y1845" t="b">
        <v>0</v>
      </c>
      <c r="Z1845" t="b">
        <v>0</v>
      </c>
      <c r="AA1845" s="1" t="s">
        <v>41</v>
      </c>
      <c r="AB1845" s="1" t="s">
        <v>44</v>
      </c>
      <c r="AC1845" s="1" t="s">
        <v>42</v>
      </c>
      <c r="AD1845" t="s">
        <v>850</v>
      </c>
    </row>
    <row r="1846" spans="1:30" x14ac:dyDescent="0.25">
      <c r="A1846">
        <v>7</v>
      </c>
      <c r="B1846" s="1" t="s">
        <v>29</v>
      </c>
      <c r="C1846" s="1" t="s">
        <v>43</v>
      </c>
      <c r="D1846" s="1" t="s">
        <v>44</v>
      </c>
      <c r="E1846" s="1" t="s">
        <v>32</v>
      </c>
      <c r="F1846" s="1" t="s">
        <v>32</v>
      </c>
      <c r="G1846" s="1" t="s">
        <v>402</v>
      </c>
      <c r="H1846" s="1" t="s">
        <v>403</v>
      </c>
      <c r="I1846" s="1" t="s">
        <v>91</v>
      </c>
      <c r="J1846" s="1" t="s">
        <v>92</v>
      </c>
      <c r="K1846">
        <v>300</v>
      </c>
      <c r="L1846" s="1" t="s">
        <v>725</v>
      </c>
      <c r="M1846" s="1" t="s">
        <v>441</v>
      </c>
      <c r="N1846">
        <v>1</v>
      </c>
      <c r="O1846">
        <v>500</v>
      </c>
      <c r="P1846">
        <v>500</v>
      </c>
      <c r="Q1846">
        <v>0</v>
      </c>
      <c r="R1846">
        <v>0.60882316575975093</v>
      </c>
      <c r="S1846">
        <v>804.41158287987548</v>
      </c>
      <c r="T1846" s="1" t="s">
        <v>40</v>
      </c>
      <c r="U1846">
        <v>1</v>
      </c>
      <c r="V1846">
        <v>1</v>
      </c>
      <c r="W1846">
        <v>0.93783079843594719</v>
      </c>
      <c r="X1846">
        <v>754.4019570433577</v>
      </c>
      <c r="Y1846" t="b">
        <v>0</v>
      </c>
      <c r="Z1846" t="b">
        <v>0</v>
      </c>
      <c r="AA1846" s="1" t="s">
        <v>41</v>
      </c>
      <c r="AB1846" s="1" t="s">
        <v>44</v>
      </c>
      <c r="AC1846" s="1" t="s">
        <v>42</v>
      </c>
      <c r="AD1846" t="s">
        <v>850</v>
      </c>
    </row>
    <row r="1847" spans="1:30" x14ac:dyDescent="0.25">
      <c r="A1847">
        <v>7</v>
      </c>
      <c r="B1847" s="1" t="s">
        <v>29</v>
      </c>
      <c r="C1847" s="1" t="s">
        <v>30</v>
      </c>
      <c r="D1847" s="1" t="s">
        <v>31</v>
      </c>
      <c r="E1847" s="1" t="s">
        <v>32</v>
      </c>
      <c r="F1847" s="1" t="s">
        <v>32</v>
      </c>
      <c r="G1847" s="1" t="s">
        <v>417</v>
      </c>
      <c r="H1847" s="1" t="s">
        <v>418</v>
      </c>
      <c r="I1847" s="1" t="s">
        <v>91</v>
      </c>
      <c r="J1847" s="1" t="s">
        <v>92</v>
      </c>
      <c r="K1847">
        <v>316</v>
      </c>
      <c r="L1847" s="1" t="s">
        <v>726</v>
      </c>
      <c r="M1847" s="1" t="s">
        <v>441</v>
      </c>
      <c r="N1847">
        <v>6</v>
      </c>
      <c r="O1847">
        <v>300</v>
      </c>
      <c r="P1847">
        <v>1800</v>
      </c>
      <c r="Q1847">
        <v>0</v>
      </c>
      <c r="R1847">
        <v>0.61163824655979571</v>
      </c>
      <c r="S1847">
        <v>2900.9488438076323</v>
      </c>
      <c r="T1847" s="1" t="s">
        <v>40</v>
      </c>
      <c r="U1847">
        <v>1</v>
      </c>
      <c r="V1847">
        <v>1</v>
      </c>
      <c r="W1847">
        <v>0.93750240967821841</v>
      </c>
      <c r="X1847">
        <v>2719.6465314228972</v>
      </c>
      <c r="Y1847" t="b">
        <v>0</v>
      </c>
      <c r="Z1847" t="b">
        <v>0</v>
      </c>
      <c r="AA1847" s="1" t="s">
        <v>41</v>
      </c>
      <c r="AB1847" s="1" t="s">
        <v>31</v>
      </c>
      <c r="AC1847" s="1" t="s">
        <v>42</v>
      </c>
      <c r="AD1847" t="s">
        <v>850</v>
      </c>
    </row>
    <row r="1848" spans="1:30" x14ac:dyDescent="0.25">
      <c r="A1848">
        <v>3</v>
      </c>
      <c r="B1848" s="1" t="s">
        <v>75</v>
      </c>
      <c r="C1848" s="1" t="s">
        <v>76</v>
      </c>
      <c r="D1848" s="1" t="s">
        <v>77</v>
      </c>
      <c r="E1848" s="1" t="s">
        <v>32</v>
      </c>
      <c r="F1848" s="1" t="s">
        <v>32</v>
      </c>
      <c r="G1848" s="1" t="s">
        <v>417</v>
      </c>
      <c r="H1848" s="1" t="s">
        <v>418</v>
      </c>
      <c r="I1848" s="1" t="s">
        <v>91</v>
      </c>
      <c r="J1848" s="1" t="s">
        <v>92</v>
      </c>
      <c r="K1848">
        <v>60</v>
      </c>
      <c r="L1848" s="1" t="s">
        <v>727</v>
      </c>
      <c r="M1848" s="1" t="s">
        <v>441</v>
      </c>
      <c r="N1848">
        <v>1600</v>
      </c>
      <c r="O1848">
        <v>65</v>
      </c>
      <c r="P1848">
        <v>104000</v>
      </c>
      <c r="Q1848">
        <v>0</v>
      </c>
      <c r="R1848">
        <v>0.61023433849497422</v>
      </c>
      <c r="S1848">
        <v>167464.37120347732</v>
      </c>
      <c r="T1848" s="1" t="s">
        <v>40</v>
      </c>
      <c r="U1848">
        <v>0</v>
      </c>
      <c r="V1848">
        <v>1</v>
      </c>
      <c r="W1848">
        <v>0.93757668577618647</v>
      </c>
      <c r="X1848">
        <v>157010.69013854931</v>
      </c>
      <c r="Y1848" t="b">
        <v>0</v>
      </c>
      <c r="Z1848" t="b">
        <v>0</v>
      </c>
      <c r="AA1848" s="1" t="s">
        <v>66</v>
      </c>
      <c r="AB1848" s="1" t="s">
        <v>66</v>
      </c>
      <c r="AC1848" s="1" t="s">
        <v>42</v>
      </c>
      <c r="AD1848" t="s">
        <v>66</v>
      </c>
    </row>
    <row r="1849" spans="1:30" x14ac:dyDescent="0.25">
      <c r="A1849">
        <v>4</v>
      </c>
      <c r="B1849" s="1" t="s">
        <v>131</v>
      </c>
      <c r="C1849" s="1" t="s">
        <v>142</v>
      </c>
      <c r="D1849" s="1" t="s">
        <v>143</v>
      </c>
      <c r="E1849" s="1" t="s">
        <v>32</v>
      </c>
      <c r="F1849" s="1" t="s">
        <v>32</v>
      </c>
      <c r="G1849" s="1" t="s">
        <v>417</v>
      </c>
      <c r="H1849" s="1" t="s">
        <v>418</v>
      </c>
      <c r="I1849" s="1" t="s">
        <v>91</v>
      </c>
      <c r="J1849" s="1" t="s">
        <v>92</v>
      </c>
      <c r="K1849">
        <v>60</v>
      </c>
      <c r="L1849" s="1" t="s">
        <v>727</v>
      </c>
      <c r="M1849" s="1" t="s">
        <v>441</v>
      </c>
      <c r="N1849">
        <v>133</v>
      </c>
      <c r="O1849">
        <v>65</v>
      </c>
      <c r="P1849">
        <v>8645</v>
      </c>
      <c r="Q1849">
        <v>0</v>
      </c>
      <c r="R1849">
        <v>0.62736642811848897</v>
      </c>
      <c r="S1849">
        <v>14068.582771084337</v>
      </c>
      <c r="T1849" s="1" t="s">
        <v>40</v>
      </c>
      <c r="U1849">
        <v>0</v>
      </c>
      <c r="V1849">
        <v>1</v>
      </c>
      <c r="W1849">
        <v>0.9332015845920103</v>
      </c>
      <c r="X1849">
        <v>13128.823734939759</v>
      </c>
      <c r="Y1849" t="b">
        <v>0</v>
      </c>
      <c r="Z1849" t="b">
        <v>0</v>
      </c>
      <c r="AA1849" s="1" t="s">
        <v>66</v>
      </c>
      <c r="AB1849" s="1" t="s">
        <v>66</v>
      </c>
      <c r="AC1849" s="1" t="s">
        <v>42</v>
      </c>
      <c r="AD1849" t="s">
        <v>66</v>
      </c>
    </row>
    <row r="1850" spans="1:30" x14ac:dyDescent="0.25">
      <c r="A1850">
        <v>11</v>
      </c>
      <c r="B1850" s="1" t="s">
        <v>58</v>
      </c>
      <c r="C1850" s="1" t="s">
        <v>252</v>
      </c>
      <c r="D1850" s="1" t="s">
        <v>253</v>
      </c>
      <c r="E1850" s="1" t="s">
        <v>32</v>
      </c>
      <c r="F1850" s="1" t="s">
        <v>32</v>
      </c>
      <c r="G1850" s="1" t="s">
        <v>417</v>
      </c>
      <c r="H1850" s="1" t="s">
        <v>418</v>
      </c>
      <c r="I1850" s="1" t="s">
        <v>91</v>
      </c>
      <c r="J1850" s="1" t="s">
        <v>92</v>
      </c>
      <c r="K1850">
        <v>60</v>
      </c>
      <c r="L1850" s="1" t="s">
        <v>727</v>
      </c>
      <c r="M1850" s="1" t="s">
        <v>441</v>
      </c>
      <c r="N1850">
        <v>1800</v>
      </c>
      <c r="O1850">
        <v>65</v>
      </c>
      <c r="P1850">
        <v>117000</v>
      </c>
      <c r="Q1850">
        <v>0</v>
      </c>
      <c r="R1850">
        <v>0.61104665055107144</v>
      </c>
      <c r="S1850">
        <v>188492.45811447536</v>
      </c>
      <c r="T1850" s="1" t="s">
        <v>40</v>
      </c>
      <c r="U1850">
        <v>1</v>
      </c>
      <c r="V1850">
        <v>1</v>
      </c>
      <c r="W1850">
        <v>0.93743771683108224</v>
      </c>
      <c r="X1850">
        <v>176699.93957471219</v>
      </c>
      <c r="Y1850" t="b">
        <v>0</v>
      </c>
      <c r="Z1850" t="b">
        <v>0</v>
      </c>
      <c r="AA1850" s="1" t="s">
        <v>62</v>
      </c>
      <c r="AB1850" s="1" t="s">
        <v>55</v>
      </c>
      <c r="AC1850" s="1" t="s">
        <v>42</v>
      </c>
      <c r="AD1850" t="s">
        <v>850</v>
      </c>
    </row>
    <row r="1851" spans="1:30" x14ac:dyDescent="0.25">
      <c r="A1851">
        <v>11</v>
      </c>
      <c r="B1851" s="1" t="s">
        <v>58</v>
      </c>
      <c r="C1851" s="1" t="s">
        <v>266</v>
      </c>
      <c r="D1851" s="1" t="s">
        <v>267</v>
      </c>
      <c r="E1851" s="1" t="s">
        <v>32</v>
      </c>
      <c r="F1851" s="1" t="s">
        <v>32</v>
      </c>
      <c r="G1851" s="1" t="s">
        <v>417</v>
      </c>
      <c r="H1851" s="1" t="s">
        <v>418</v>
      </c>
      <c r="I1851" s="1" t="s">
        <v>91</v>
      </c>
      <c r="J1851" s="1" t="s">
        <v>92</v>
      </c>
      <c r="K1851">
        <v>60</v>
      </c>
      <c r="L1851" s="1" t="s">
        <v>727</v>
      </c>
      <c r="M1851" s="1" t="s">
        <v>441</v>
      </c>
      <c r="N1851">
        <v>700</v>
      </c>
      <c r="O1851">
        <v>65</v>
      </c>
      <c r="P1851">
        <v>45500</v>
      </c>
      <c r="Q1851">
        <v>0</v>
      </c>
      <c r="R1851">
        <v>0.61351805236564083</v>
      </c>
      <c r="S1851">
        <v>73415.071382636655</v>
      </c>
      <c r="T1851" s="1" t="s">
        <v>40</v>
      </c>
      <c r="U1851">
        <v>1</v>
      </c>
      <c r="V1851">
        <v>1</v>
      </c>
      <c r="W1851">
        <v>0.93736884466699133</v>
      </c>
      <c r="X1851">
        <v>68817.000643086823</v>
      </c>
      <c r="Y1851" t="b">
        <v>0</v>
      </c>
      <c r="Z1851" t="b">
        <v>0</v>
      </c>
      <c r="AA1851" s="1" t="s">
        <v>62</v>
      </c>
      <c r="AB1851" s="1" t="s">
        <v>55</v>
      </c>
      <c r="AC1851" s="1" t="s">
        <v>42</v>
      </c>
      <c r="AD1851" t="s">
        <v>850</v>
      </c>
    </row>
    <row r="1852" spans="1:30" x14ac:dyDescent="0.25">
      <c r="A1852">
        <v>21</v>
      </c>
      <c r="B1852" s="1" t="s">
        <v>69</v>
      </c>
      <c r="C1852" s="1" t="s">
        <v>70</v>
      </c>
      <c r="D1852" s="1" t="s">
        <v>71</v>
      </c>
      <c r="E1852" s="1" t="s">
        <v>32</v>
      </c>
      <c r="F1852" s="1" t="s">
        <v>32</v>
      </c>
      <c r="G1852" s="1" t="s">
        <v>417</v>
      </c>
      <c r="H1852" s="1" t="s">
        <v>418</v>
      </c>
      <c r="I1852" s="1" t="s">
        <v>91</v>
      </c>
      <c r="J1852" s="1" t="s">
        <v>92</v>
      </c>
      <c r="K1852">
        <v>60</v>
      </c>
      <c r="L1852" s="1" t="s">
        <v>727</v>
      </c>
      <c r="M1852" s="1" t="s">
        <v>441</v>
      </c>
      <c r="N1852">
        <v>325</v>
      </c>
      <c r="O1852">
        <v>65</v>
      </c>
      <c r="P1852">
        <v>21125</v>
      </c>
      <c r="Q1852">
        <v>0</v>
      </c>
      <c r="R1852">
        <v>0.8551278476091746</v>
      </c>
      <c r="S1852">
        <v>39189.575780743813</v>
      </c>
      <c r="T1852" s="1" t="s">
        <v>40</v>
      </c>
      <c r="U1852">
        <v>0</v>
      </c>
      <c r="V1852">
        <v>0</v>
      </c>
      <c r="W1852">
        <v>0.94551558933104707</v>
      </c>
      <c r="X1852">
        <v>37054.354839963715</v>
      </c>
      <c r="Y1852" t="b">
        <v>0</v>
      </c>
      <c r="Z1852" t="b">
        <v>0</v>
      </c>
      <c r="AA1852" s="1" t="s">
        <v>66</v>
      </c>
      <c r="AB1852" s="1" t="s">
        <v>66</v>
      </c>
      <c r="AC1852" s="1" t="s">
        <v>73</v>
      </c>
      <c r="AD1852" t="s">
        <v>66</v>
      </c>
    </row>
    <row r="1853" spans="1:30" x14ac:dyDescent="0.25">
      <c r="A1853">
        <v>21</v>
      </c>
      <c r="B1853" s="1" t="s">
        <v>69</v>
      </c>
      <c r="C1853" s="1" t="s">
        <v>176</v>
      </c>
      <c r="D1853" s="1" t="s">
        <v>177</v>
      </c>
      <c r="E1853" s="1" t="s">
        <v>32</v>
      </c>
      <c r="F1853" s="1" t="s">
        <v>32</v>
      </c>
      <c r="G1853" s="1" t="s">
        <v>417</v>
      </c>
      <c r="H1853" s="1" t="s">
        <v>418</v>
      </c>
      <c r="I1853" s="1" t="s">
        <v>91</v>
      </c>
      <c r="J1853" s="1" t="s">
        <v>92</v>
      </c>
      <c r="K1853">
        <v>60</v>
      </c>
      <c r="L1853" s="1" t="s">
        <v>727</v>
      </c>
      <c r="M1853" s="1" t="s">
        <v>441</v>
      </c>
      <c r="N1853">
        <v>23</v>
      </c>
      <c r="O1853">
        <v>65</v>
      </c>
      <c r="P1853">
        <v>1495</v>
      </c>
      <c r="Q1853">
        <v>0</v>
      </c>
      <c r="R1853">
        <v>0.86483182198212116</v>
      </c>
      <c r="S1853">
        <v>2787.923573863271</v>
      </c>
      <c r="T1853" s="1" t="s">
        <v>40</v>
      </c>
      <c r="U1853">
        <v>0</v>
      </c>
      <c r="V1853">
        <v>0</v>
      </c>
      <c r="W1853">
        <v>0.94482048898013438</v>
      </c>
      <c r="X1853">
        <v>2634.0873142967394</v>
      </c>
      <c r="Y1853" t="b">
        <v>0</v>
      </c>
      <c r="Z1853" t="b">
        <v>0</v>
      </c>
      <c r="AA1853" s="1" t="s">
        <v>66</v>
      </c>
      <c r="AB1853" s="1" t="s">
        <v>66</v>
      </c>
      <c r="AC1853" s="1" t="s">
        <v>73</v>
      </c>
      <c r="AD1853" t="s">
        <v>66</v>
      </c>
    </row>
    <row r="1854" spans="1:30" x14ac:dyDescent="0.25">
      <c r="A1854">
        <v>24</v>
      </c>
      <c r="B1854" s="1" t="s">
        <v>156</v>
      </c>
      <c r="C1854" s="1" t="s">
        <v>331</v>
      </c>
      <c r="D1854" s="1" t="s">
        <v>332</v>
      </c>
      <c r="E1854" s="1" t="s">
        <v>32</v>
      </c>
      <c r="F1854" s="1" t="s">
        <v>32</v>
      </c>
      <c r="G1854" s="1" t="s">
        <v>417</v>
      </c>
      <c r="H1854" s="1" t="s">
        <v>418</v>
      </c>
      <c r="I1854" s="1" t="s">
        <v>91</v>
      </c>
      <c r="J1854" s="1" t="s">
        <v>92</v>
      </c>
      <c r="K1854">
        <v>60</v>
      </c>
      <c r="L1854" s="1" t="s">
        <v>727</v>
      </c>
      <c r="M1854" s="1" t="s">
        <v>441</v>
      </c>
      <c r="N1854">
        <v>450</v>
      </c>
      <c r="O1854">
        <v>65</v>
      </c>
      <c r="P1854">
        <v>29250</v>
      </c>
      <c r="Q1854">
        <v>0</v>
      </c>
      <c r="R1854">
        <v>0.66273961165048534</v>
      </c>
      <c r="S1854">
        <v>48635.133640776694</v>
      </c>
      <c r="T1854" s="1" t="s">
        <v>40</v>
      </c>
      <c r="U1854">
        <v>0</v>
      </c>
      <c r="V1854">
        <v>0</v>
      </c>
      <c r="W1854">
        <v>0.93869049196968068</v>
      </c>
      <c r="X1854">
        <v>45653.337524271839</v>
      </c>
      <c r="Y1854" t="b">
        <v>0</v>
      </c>
      <c r="Z1854" t="b">
        <v>0</v>
      </c>
      <c r="AA1854" s="1" t="s">
        <v>66</v>
      </c>
      <c r="AB1854" s="1" t="s">
        <v>66</v>
      </c>
      <c r="AC1854" s="1" t="s">
        <v>73</v>
      </c>
      <c r="AD1854" t="s">
        <v>66</v>
      </c>
    </row>
    <row r="1855" spans="1:30" x14ac:dyDescent="0.25">
      <c r="A1855">
        <v>31</v>
      </c>
      <c r="B1855" s="1" t="s">
        <v>361</v>
      </c>
      <c r="C1855" s="1" t="s">
        <v>365</v>
      </c>
      <c r="D1855" s="1" t="s">
        <v>71</v>
      </c>
      <c r="E1855" s="1" t="s">
        <v>32</v>
      </c>
      <c r="F1855" s="1" t="s">
        <v>32</v>
      </c>
      <c r="G1855" s="1" t="s">
        <v>417</v>
      </c>
      <c r="H1855" s="1" t="s">
        <v>418</v>
      </c>
      <c r="I1855" s="1" t="s">
        <v>91</v>
      </c>
      <c r="J1855" s="1" t="s">
        <v>92</v>
      </c>
      <c r="K1855">
        <v>60</v>
      </c>
      <c r="L1855" s="1" t="s">
        <v>727</v>
      </c>
      <c r="M1855" s="1" t="s">
        <v>441</v>
      </c>
      <c r="N1855">
        <v>132</v>
      </c>
      <c r="O1855">
        <v>65</v>
      </c>
      <c r="P1855">
        <v>8580</v>
      </c>
      <c r="Q1855">
        <v>0</v>
      </c>
      <c r="R1855">
        <v>0.81872757111597372</v>
      </c>
      <c r="S1855">
        <v>15604.682560175053</v>
      </c>
      <c r="T1855" s="1" t="s">
        <v>40</v>
      </c>
      <c r="U1855">
        <v>1</v>
      </c>
      <c r="V1855">
        <v>0</v>
      </c>
      <c r="W1855">
        <v>0.93984300226731721</v>
      </c>
      <c r="X1855">
        <v>14665.951706783368</v>
      </c>
      <c r="Y1855" t="b">
        <v>0</v>
      </c>
      <c r="Z1855" t="b">
        <v>0</v>
      </c>
      <c r="AA1855" s="1" t="s">
        <v>62</v>
      </c>
      <c r="AB1855" s="1" t="s">
        <v>55</v>
      </c>
      <c r="AC1855" s="1" t="s">
        <v>73</v>
      </c>
      <c r="AD1855" t="s">
        <v>850</v>
      </c>
    </row>
    <row r="1856" spans="1:30" x14ac:dyDescent="0.25">
      <c r="A1856">
        <v>32</v>
      </c>
      <c r="B1856" s="1" t="s">
        <v>181</v>
      </c>
      <c r="C1856" s="1" t="s">
        <v>182</v>
      </c>
      <c r="D1856" s="1" t="s">
        <v>183</v>
      </c>
      <c r="E1856" s="1" t="s">
        <v>32</v>
      </c>
      <c r="F1856" s="1" t="s">
        <v>32</v>
      </c>
      <c r="G1856" s="1" t="s">
        <v>417</v>
      </c>
      <c r="H1856" s="1" t="s">
        <v>418</v>
      </c>
      <c r="I1856" s="1" t="s">
        <v>91</v>
      </c>
      <c r="J1856" s="1" t="s">
        <v>92</v>
      </c>
      <c r="K1856">
        <v>60</v>
      </c>
      <c r="L1856" s="1" t="s">
        <v>727</v>
      </c>
      <c r="M1856" s="1" t="s">
        <v>441</v>
      </c>
      <c r="N1856">
        <v>225</v>
      </c>
      <c r="O1856">
        <v>65</v>
      </c>
      <c r="P1856">
        <v>14625</v>
      </c>
      <c r="Q1856">
        <v>0</v>
      </c>
      <c r="R1856">
        <v>1.0422144716293598</v>
      </c>
      <c r="S1856">
        <v>29867.386647579391</v>
      </c>
      <c r="T1856" s="1" t="s">
        <v>40</v>
      </c>
      <c r="U1856">
        <v>0</v>
      </c>
      <c r="V1856">
        <v>0</v>
      </c>
      <c r="W1856">
        <v>0.94901982975681953</v>
      </c>
      <c r="X1856">
        <v>28344.7421915669</v>
      </c>
      <c r="Y1856" t="b">
        <v>0</v>
      </c>
      <c r="Z1856" t="b">
        <v>0</v>
      </c>
      <c r="AA1856" s="1" t="s">
        <v>66</v>
      </c>
      <c r="AB1856" s="1" t="s">
        <v>66</v>
      </c>
      <c r="AC1856" s="1" t="s">
        <v>73</v>
      </c>
      <c r="AD1856" t="s">
        <v>66</v>
      </c>
    </row>
    <row r="1857" spans="1:30" x14ac:dyDescent="0.25">
      <c r="A1857">
        <v>36</v>
      </c>
      <c r="B1857" s="1" t="s">
        <v>128</v>
      </c>
      <c r="C1857" s="1" t="s">
        <v>382</v>
      </c>
      <c r="D1857" s="1" t="s">
        <v>329</v>
      </c>
      <c r="E1857" s="1" t="s">
        <v>32</v>
      </c>
      <c r="F1857" s="1" t="s">
        <v>32</v>
      </c>
      <c r="G1857" s="1" t="s">
        <v>417</v>
      </c>
      <c r="H1857" s="1" t="s">
        <v>418</v>
      </c>
      <c r="I1857" s="1" t="s">
        <v>91</v>
      </c>
      <c r="J1857" s="1" t="s">
        <v>92</v>
      </c>
      <c r="K1857">
        <v>60</v>
      </c>
      <c r="L1857" s="1" t="s">
        <v>727</v>
      </c>
      <c r="M1857" s="1" t="s">
        <v>441</v>
      </c>
      <c r="N1857">
        <v>287</v>
      </c>
      <c r="O1857">
        <v>65</v>
      </c>
      <c r="P1857">
        <v>18655</v>
      </c>
      <c r="Q1857">
        <v>0</v>
      </c>
      <c r="R1857">
        <v>0.62393232597184556</v>
      </c>
      <c r="S1857">
        <v>30294.457541004776</v>
      </c>
      <c r="T1857" s="1" t="s">
        <v>40</v>
      </c>
      <c r="U1857">
        <v>0</v>
      </c>
      <c r="V1857">
        <v>0</v>
      </c>
      <c r="W1857">
        <v>0.93637719669657682</v>
      </c>
      <c r="X1857">
        <v>28367.039227689525</v>
      </c>
      <c r="Y1857" t="b">
        <v>0</v>
      </c>
      <c r="Z1857" t="b">
        <v>0</v>
      </c>
      <c r="AA1857" s="1" t="s">
        <v>66</v>
      </c>
      <c r="AB1857" s="1" t="s">
        <v>66</v>
      </c>
      <c r="AC1857" s="1" t="s">
        <v>73</v>
      </c>
      <c r="AD1857" t="s">
        <v>66</v>
      </c>
    </row>
    <row r="1858" spans="1:30" x14ac:dyDescent="0.25">
      <c r="A1858">
        <v>39</v>
      </c>
      <c r="B1858" s="1" t="s">
        <v>151</v>
      </c>
      <c r="C1858" s="1" t="s">
        <v>152</v>
      </c>
      <c r="D1858" s="1" t="s">
        <v>71</v>
      </c>
      <c r="E1858" s="1" t="s">
        <v>32</v>
      </c>
      <c r="F1858" s="1" t="s">
        <v>32</v>
      </c>
      <c r="G1858" s="1" t="s">
        <v>417</v>
      </c>
      <c r="H1858" s="1" t="s">
        <v>418</v>
      </c>
      <c r="I1858" s="1" t="s">
        <v>91</v>
      </c>
      <c r="J1858" s="1" t="s">
        <v>92</v>
      </c>
      <c r="K1858">
        <v>128</v>
      </c>
      <c r="L1858" s="1" t="s">
        <v>728</v>
      </c>
      <c r="M1858" s="1" t="s">
        <v>441</v>
      </c>
      <c r="N1858">
        <v>17</v>
      </c>
      <c r="O1858">
        <v>65</v>
      </c>
      <c r="P1858">
        <v>1105</v>
      </c>
      <c r="Q1858">
        <v>0</v>
      </c>
      <c r="R1858">
        <v>0.73098301987360081</v>
      </c>
      <c r="S1858">
        <v>1912.7362369603288</v>
      </c>
      <c r="T1858" s="1" t="s">
        <v>40</v>
      </c>
      <c r="U1858">
        <v>0</v>
      </c>
      <c r="V1858">
        <v>0</v>
      </c>
      <c r="W1858">
        <v>0.93401662780979189</v>
      </c>
      <c r="X1858">
        <v>1786.5274499352774</v>
      </c>
      <c r="Y1858" t="b">
        <v>1</v>
      </c>
      <c r="Z1858" t="b">
        <v>0</v>
      </c>
      <c r="AA1858" s="1" t="s">
        <v>66</v>
      </c>
      <c r="AB1858" s="1" t="s">
        <v>66</v>
      </c>
      <c r="AC1858" s="1" t="s">
        <v>73</v>
      </c>
      <c r="AD1858" t="s">
        <v>66</v>
      </c>
    </row>
    <row r="1859" spans="1:30" x14ac:dyDescent="0.25">
      <c r="A1859">
        <v>16</v>
      </c>
      <c r="B1859" s="1" t="s">
        <v>305</v>
      </c>
      <c r="C1859" s="1" t="s">
        <v>32</v>
      </c>
      <c r="D1859" s="1" t="s">
        <v>32</v>
      </c>
      <c r="E1859" s="1" t="s">
        <v>32</v>
      </c>
      <c r="F1859" s="1" t="s">
        <v>32</v>
      </c>
      <c r="G1859" s="1" t="s">
        <v>442</v>
      </c>
      <c r="H1859" s="1" t="s">
        <v>443</v>
      </c>
      <c r="I1859" s="1" t="s">
        <v>91</v>
      </c>
      <c r="J1859" s="1" t="s">
        <v>92</v>
      </c>
      <c r="K1859">
        <v>216</v>
      </c>
      <c r="L1859" s="1" t="s">
        <v>729</v>
      </c>
      <c r="M1859" s="1" t="s">
        <v>441</v>
      </c>
      <c r="N1859">
        <v>1675</v>
      </c>
      <c r="O1859">
        <v>65</v>
      </c>
      <c r="P1859">
        <v>108875</v>
      </c>
      <c r="Q1859">
        <v>0</v>
      </c>
      <c r="R1859">
        <v>0.62064657578576921</v>
      </c>
      <c r="S1859">
        <v>176447.89593867562</v>
      </c>
      <c r="T1859" s="1" t="s">
        <v>40</v>
      </c>
      <c r="U1859">
        <v>0</v>
      </c>
      <c r="V1859">
        <v>1</v>
      </c>
      <c r="W1859">
        <v>0.93759984648563832</v>
      </c>
      <c r="X1859">
        <v>165437.52014481614</v>
      </c>
      <c r="Y1859" t="b">
        <v>1</v>
      </c>
      <c r="Z1859" t="b">
        <v>0</v>
      </c>
      <c r="AA1859" s="1" t="s">
        <v>66</v>
      </c>
      <c r="AB1859" s="1" t="s">
        <v>66</v>
      </c>
      <c r="AC1859" s="1" t="s">
        <v>42</v>
      </c>
      <c r="AD1859" t="s">
        <v>66</v>
      </c>
    </row>
    <row r="1860" spans="1:30" x14ac:dyDescent="0.25">
      <c r="A1860">
        <v>16</v>
      </c>
      <c r="B1860" s="1" t="s">
        <v>305</v>
      </c>
      <c r="C1860" s="1" t="s">
        <v>32</v>
      </c>
      <c r="D1860" s="1" t="s">
        <v>32</v>
      </c>
      <c r="E1860" s="1" t="s">
        <v>32</v>
      </c>
      <c r="F1860" s="1" t="s">
        <v>32</v>
      </c>
      <c r="G1860" s="1" t="s">
        <v>442</v>
      </c>
      <c r="H1860" s="1" t="s">
        <v>443</v>
      </c>
      <c r="I1860" s="1" t="s">
        <v>91</v>
      </c>
      <c r="J1860" s="1" t="s">
        <v>92</v>
      </c>
      <c r="K1860">
        <v>213</v>
      </c>
      <c r="L1860" s="1" t="s">
        <v>730</v>
      </c>
      <c r="M1860" s="1" t="s">
        <v>441</v>
      </c>
      <c r="N1860">
        <v>59</v>
      </c>
      <c r="O1860">
        <v>120</v>
      </c>
      <c r="P1860">
        <v>7080</v>
      </c>
      <c r="Q1860">
        <v>0</v>
      </c>
      <c r="R1860">
        <v>0.62064657578576921</v>
      </c>
      <c r="S1860">
        <v>11474.177756563246</v>
      </c>
      <c r="T1860" s="1" t="s">
        <v>40</v>
      </c>
      <c r="U1860">
        <v>0</v>
      </c>
      <c r="V1860">
        <v>1</v>
      </c>
      <c r="W1860">
        <v>0.93759984648563832</v>
      </c>
      <c r="X1860">
        <v>10758.187303102624</v>
      </c>
      <c r="Y1860" t="b">
        <v>1</v>
      </c>
      <c r="Z1860" t="b">
        <v>0</v>
      </c>
      <c r="AA1860" s="1" t="s">
        <v>66</v>
      </c>
      <c r="AB1860" s="1" t="s">
        <v>66</v>
      </c>
      <c r="AC1860" s="1" t="s">
        <v>42</v>
      </c>
      <c r="AD1860" t="s">
        <v>66</v>
      </c>
    </row>
    <row r="1861" spans="1:30" x14ac:dyDescent="0.25">
      <c r="A1861">
        <v>1</v>
      </c>
      <c r="B1861" s="1" t="s">
        <v>184</v>
      </c>
      <c r="C1861" s="1" t="s">
        <v>595</v>
      </c>
      <c r="D1861" s="1" t="s">
        <v>596</v>
      </c>
      <c r="E1861" s="1" t="s">
        <v>715</v>
      </c>
      <c r="F1861" s="1" t="s">
        <v>716</v>
      </c>
      <c r="G1861" s="1" t="s">
        <v>204</v>
      </c>
      <c r="H1861" s="1" t="s">
        <v>205</v>
      </c>
      <c r="I1861" s="1" t="s">
        <v>204</v>
      </c>
      <c r="J1861" s="1" t="s">
        <v>205</v>
      </c>
      <c r="K1861">
        <v>389</v>
      </c>
      <c r="L1861" s="1" t="s">
        <v>206</v>
      </c>
      <c r="M1861" s="1" t="s">
        <v>38</v>
      </c>
      <c r="N1861" t="s">
        <v>39</v>
      </c>
      <c r="O1861" t="s">
        <v>39</v>
      </c>
      <c r="P1861">
        <v>34011.300000000003</v>
      </c>
      <c r="Q1861">
        <v>54812.041551155664</v>
      </c>
      <c r="R1861">
        <v>0.61158325471698105</v>
      </c>
      <c r="S1861">
        <v>0</v>
      </c>
      <c r="T1861" s="1" t="s">
        <v>194</v>
      </c>
      <c r="U1861">
        <v>1</v>
      </c>
      <c r="V1861">
        <v>1</v>
      </c>
      <c r="W1861">
        <v>0.93780287257067163</v>
      </c>
      <c r="X1861">
        <v>0</v>
      </c>
      <c r="Y1861" t="b">
        <v>0</v>
      </c>
      <c r="Z1861" t="b">
        <v>0</v>
      </c>
      <c r="AA1861" s="1" t="s">
        <v>54</v>
      </c>
      <c r="AB1861" s="1" t="s">
        <v>599</v>
      </c>
      <c r="AC1861" s="1" t="s">
        <v>42</v>
      </c>
      <c r="AD1861" t="s">
        <v>850</v>
      </c>
    </row>
    <row r="1862" spans="1:30" x14ac:dyDescent="0.25">
      <c r="A1862">
        <v>7</v>
      </c>
      <c r="B1862" s="1" t="s">
        <v>29</v>
      </c>
      <c r="C1862" s="1" t="s">
        <v>43</v>
      </c>
      <c r="D1862" s="1" t="s">
        <v>44</v>
      </c>
      <c r="E1862" s="1" t="s">
        <v>32</v>
      </c>
      <c r="F1862" s="1" t="s">
        <v>32</v>
      </c>
      <c r="G1862" s="1" t="s">
        <v>569</v>
      </c>
      <c r="H1862" s="1" t="s">
        <v>570</v>
      </c>
      <c r="I1862" s="1" t="s">
        <v>91</v>
      </c>
      <c r="J1862" s="1" t="s">
        <v>92</v>
      </c>
      <c r="K1862">
        <v>307</v>
      </c>
      <c r="L1862" s="1" t="s">
        <v>731</v>
      </c>
      <c r="M1862" s="1" t="s">
        <v>441</v>
      </c>
      <c r="N1862">
        <v>5</v>
      </c>
      <c r="O1862">
        <v>150</v>
      </c>
      <c r="P1862">
        <v>750</v>
      </c>
      <c r="Q1862">
        <v>0</v>
      </c>
      <c r="R1862">
        <v>0.60882316575975093</v>
      </c>
      <c r="S1862">
        <v>1206.6173743198133</v>
      </c>
      <c r="T1862" s="1" t="s">
        <v>40</v>
      </c>
      <c r="U1862">
        <v>1</v>
      </c>
      <c r="V1862">
        <v>1</v>
      </c>
      <c r="W1862">
        <v>0.93783079843594719</v>
      </c>
      <c r="X1862">
        <v>1131.6029355650367</v>
      </c>
      <c r="Y1862" t="b">
        <v>0</v>
      </c>
      <c r="Z1862" t="b">
        <v>0</v>
      </c>
      <c r="AA1862" s="1" t="s">
        <v>41</v>
      </c>
      <c r="AB1862" s="1" t="s">
        <v>44</v>
      </c>
      <c r="AC1862" s="1" t="s">
        <v>42</v>
      </c>
      <c r="AD1862" t="s">
        <v>850</v>
      </c>
    </row>
    <row r="1863" spans="1:30" x14ac:dyDescent="0.25">
      <c r="A1863">
        <v>7</v>
      </c>
      <c r="B1863" s="1" t="s">
        <v>29</v>
      </c>
      <c r="C1863" s="1" t="s">
        <v>43</v>
      </c>
      <c r="D1863" s="1" t="s">
        <v>44</v>
      </c>
      <c r="E1863" s="1" t="s">
        <v>32</v>
      </c>
      <c r="F1863" s="1" t="s">
        <v>32</v>
      </c>
      <c r="G1863" s="1" t="s">
        <v>569</v>
      </c>
      <c r="H1863" s="1" t="s">
        <v>570</v>
      </c>
      <c r="I1863" s="1" t="s">
        <v>91</v>
      </c>
      <c r="J1863" s="1" t="s">
        <v>92</v>
      </c>
      <c r="K1863">
        <v>303</v>
      </c>
      <c r="L1863" s="1" t="s">
        <v>732</v>
      </c>
      <c r="M1863" s="1" t="s">
        <v>441</v>
      </c>
      <c r="N1863">
        <v>13</v>
      </c>
      <c r="O1863">
        <v>200</v>
      </c>
      <c r="P1863">
        <v>2600</v>
      </c>
      <c r="Q1863">
        <v>0</v>
      </c>
      <c r="R1863">
        <v>0.60882316575975093</v>
      </c>
      <c r="S1863">
        <v>4182.9402309753523</v>
      </c>
      <c r="T1863" s="1" t="s">
        <v>40</v>
      </c>
      <c r="U1863">
        <v>1</v>
      </c>
      <c r="V1863">
        <v>1</v>
      </c>
      <c r="W1863">
        <v>0.93783079843594719</v>
      </c>
      <c r="X1863">
        <v>3922.8901766254598</v>
      </c>
      <c r="Y1863" t="b">
        <v>0</v>
      </c>
      <c r="Z1863" t="b">
        <v>0</v>
      </c>
      <c r="AA1863" s="1" t="s">
        <v>41</v>
      </c>
      <c r="AB1863" s="1" t="s">
        <v>44</v>
      </c>
      <c r="AC1863" s="1" t="s">
        <v>42</v>
      </c>
      <c r="AD1863" t="s">
        <v>850</v>
      </c>
    </row>
    <row r="1864" spans="1:30" x14ac:dyDescent="0.25">
      <c r="A1864">
        <v>7</v>
      </c>
      <c r="B1864" s="1" t="s">
        <v>29</v>
      </c>
      <c r="C1864" s="1" t="s">
        <v>43</v>
      </c>
      <c r="D1864" s="1" t="s">
        <v>44</v>
      </c>
      <c r="E1864" s="1" t="s">
        <v>32</v>
      </c>
      <c r="F1864" s="1" t="s">
        <v>32</v>
      </c>
      <c r="G1864" s="1" t="s">
        <v>569</v>
      </c>
      <c r="H1864" s="1" t="s">
        <v>570</v>
      </c>
      <c r="I1864" s="1" t="s">
        <v>91</v>
      </c>
      <c r="J1864" s="1" t="s">
        <v>92</v>
      </c>
      <c r="K1864">
        <v>302</v>
      </c>
      <c r="L1864" s="1" t="s">
        <v>733</v>
      </c>
      <c r="M1864" s="1" t="s">
        <v>441</v>
      </c>
      <c r="N1864">
        <v>33</v>
      </c>
      <c r="O1864">
        <v>150</v>
      </c>
      <c r="P1864">
        <v>4950</v>
      </c>
      <c r="Q1864">
        <v>0</v>
      </c>
      <c r="R1864">
        <v>0.60882316575975093</v>
      </c>
      <c r="S1864">
        <v>7963.6746705107671</v>
      </c>
      <c r="T1864" s="1" t="s">
        <v>40</v>
      </c>
      <c r="U1864">
        <v>1</v>
      </c>
      <c r="V1864">
        <v>1</v>
      </c>
      <c r="W1864">
        <v>0.93783079843594719</v>
      </c>
      <c r="X1864">
        <v>7468.579374729241</v>
      </c>
      <c r="Y1864" t="b">
        <v>0</v>
      </c>
      <c r="Z1864" t="b">
        <v>0</v>
      </c>
      <c r="AA1864" s="1" t="s">
        <v>41</v>
      </c>
      <c r="AB1864" s="1" t="s">
        <v>44</v>
      </c>
      <c r="AC1864" s="1" t="s">
        <v>42</v>
      </c>
      <c r="AD1864" t="s">
        <v>850</v>
      </c>
    </row>
    <row r="1865" spans="1:30" x14ac:dyDescent="0.25">
      <c r="A1865">
        <v>1</v>
      </c>
      <c r="B1865" s="1" t="s">
        <v>184</v>
      </c>
      <c r="C1865" s="1" t="s">
        <v>595</v>
      </c>
      <c r="D1865" s="1" t="s">
        <v>596</v>
      </c>
      <c r="E1865" s="1" t="s">
        <v>715</v>
      </c>
      <c r="F1865" s="1" t="s">
        <v>716</v>
      </c>
      <c r="G1865" s="1" t="s">
        <v>207</v>
      </c>
      <c r="H1865" s="1" t="s">
        <v>208</v>
      </c>
      <c r="I1865" s="1" t="s">
        <v>191</v>
      </c>
      <c r="J1865" s="1" t="s">
        <v>192</v>
      </c>
      <c r="K1865">
        <v>98</v>
      </c>
      <c r="L1865" s="1" t="s">
        <v>209</v>
      </c>
      <c r="M1865" s="1" t="s">
        <v>38</v>
      </c>
      <c r="N1865" t="s">
        <v>39</v>
      </c>
      <c r="O1865" t="s">
        <v>39</v>
      </c>
      <c r="P1865">
        <v>64000</v>
      </c>
      <c r="Q1865">
        <v>103141.32830188678</v>
      </c>
      <c r="R1865">
        <v>0.61158325471698105</v>
      </c>
      <c r="S1865">
        <v>0</v>
      </c>
      <c r="T1865" s="1" t="s">
        <v>194</v>
      </c>
      <c r="U1865">
        <v>1</v>
      </c>
      <c r="V1865">
        <v>1</v>
      </c>
      <c r="W1865">
        <v>0.93780287257067163</v>
      </c>
      <c r="X1865">
        <v>0</v>
      </c>
      <c r="Y1865" t="b">
        <v>0</v>
      </c>
      <c r="Z1865" t="b">
        <v>0</v>
      </c>
      <c r="AA1865" s="1" t="s">
        <v>54</v>
      </c>
      <c r="AB1865" s="1" t="s">
        <v>599</v>
      </c>
      <c r="AC1865" s="1" t="s">
        <v>42</v>
      </c>
      <c r="AD1865" t="s">
        <v>850</v>
      </c>
    </row>
    <row r="1866" spans="1:30" x14ac:dyDescent="0.25">
      <c r="A1866">
        <v>7</v>
      </c>
      <c r="B1866" s="1" t="s">
        <v>29</v>
      </c>
      <c r="C1866" s="1" t="s">
        <v>43</v>
      </c>
      <c r="D1866" s="1" t="s">
        <v>44</v>
      </c>
      <c r="E1866" s="1" t="s">
        <v>32</v>
      </c>
      <c r="F1866" s="1" t="s">
        <v>32</v>
      </c>
      <c r="G1866" s="1" t="s">
        <v>569</v>
      </c>
      <c r="H1866" s="1" t="s">
        <v>570</v>
      </c>
      <c r="I1866" s="1" t="s">
        <v>91</v>
      </c>
      <c r="J1866" s="1" t="s">
        <v>92</v>
      </c>
      <c r="K1866">
        <v>301</v>
      </c>
      <c r="L1866" s="1" t="s">
        <v>734</v>
      </c>
      <c r="M1866" s="1" t="s">
        <v>441</v>
      </c>
      <c r="N1866">
        <v>1</v>
      </c>
      <c r="O1866">
        <v>500</v>
      </c>
      <c r="P1866">
        <v>500</v>
      </c>
      <c r="Q1866">
        <v>0</v>
      </c>
      <c r="R1866">
        <v>0.60882316575975093</v>
      </c>
      <c r="S1866">
        <v>804.41158287987548</v>
      </c>
      <c r="T1866" s="1" t="s">
        <v>40</v>
      </c>
      <c r="U1866">
        <v>1</v>
      </c>
      <c r="V1866">
        <v>1</v>
      </c>
      <c r="W1866">
        <v>0.93783079843594719</v>
      </c>
      <c r="X1866">
        <v>754.4019570433577</v>
      </c>
      <c r="Y1866" t="b">
        <v>0</v>
      </c>
      <c r="Z1866" t="b">
        <v>0</v>
      </c>
      <c r="AA1866" s="1" t="s">
        <v>41</v>
      </c>
      <c r="AB1866" s="1" t="s">
        <v>44</v>
      </c>
      <c r="AC1866" s="1" t="s">
        <v>42</v>
      </c>
      <c r="AD1866" t="s">
        <v>850</v>
      </c>
    </row>
    <row r="1867" spans="1:30" x14ac:dyDescent="0.25">
      <c r="A1867">
        <v>7</v>
      </c>
      <c r="B1867" s="1" t="s">
        <v>29</v>
      </c>
      <c r="C1867" s="1" t="s">
        <v>43</v>
      </c>
      <c r="D1867" s="1" t="s">
        <v>44</v>
      </c>
      <c r="E1867" s="1" t="s">
        <v>32</v>
      </c>
      <c r="F1867" s="1" t="s">
        <v>32</v>
      </c>
      <c r="G1867" s="1" t="s">
        <v>531</v>
      </c>
      <c r="H1867" s="1" t="s">
        <v>532</v>
      </c>
      <c r="I1867" s="1" t="s">
        <v>91</v>
      </c>
      <c r="J1867" s="1" t="s">
        <v>92</v>
      </c>
      <c r="K1867">
        <v>304</v>
      </c>
      <c r="L1867" s="1" t="s">
        <v>735</v>
      </c>
      <c r="M1867" s="1" t="s">
        <v>441</v>
      </c>
      <c r="N1867">
        <v>3288</v>
      </c>
      <c r="O1867">
        <v>12</v>
      </c>
      <c r="P1867">
        <v>39456</v>
      </c>
      <c r="Q1867">
        <v>0</v>
      </c>
      <c r="R1867">
        <v>0.60882316575975093</v>
      </c>
      <c r="S1867">
        <v>63477.726828216735</v>
      </c>
      <c r="T1867" s="1" t="s">
        <v>40</v>
      </c>
      <c r="U1867">
        <v>1</v>
      </c>
      <c r="V1867">
        <v>1</v>
      </c>
      <c r="W1867">
        <v>0.93783079843594719</v>
      </c>
      <c r="X1867">
        <v>59531.367234205449</v>
      </c>
      <c r="Y1867" t="b">
        <v>0</v>
      </c>
      <c r="Z1867" t="b">
        <v>0</v>
      </c>
      <c r="AA1867" s="1" t="s">
        <v>41</v>
      </c>
      <c r="AB1867" s="1" t="s">
        <v>44</v>
      </c>
      <c r="AC1867" s="1" t="s">
        <v>42</v>
      </c>
      <c r="AD1867" t="s">
        <v>850</v>
      </c>
    </row>
    <row r="1868" spans="1:30" x14ac:dyDescent="0.25">
      <c r="A1868">
        <v>1</v>
      </c>
      <c r="B1868" s="1" t="s">
        <v>184</v>
      </c>
      <c r="C1868" s="1" t="s">
        <v>595</v>
      </c>
      <c r="D1868" s="1" t="s">
        <v>596</v>
      </c>
      <c r="E1868" s="1" t="s">
        <v>715</v>
      </c>
      <c r="F1868" s="1" t="s">
        <v>716</v>
      </c>
      <c r="G1868" s="1" t="s">
        <v>210</v>
      </c>
      <c r="H1868" s="1" t="s">
        <v>211</v>
      </c>
      <c r="I1868" s="1" t="s">
        <v>191</v>
      </c>
      <c r="J1868" s="1" t="s">
        <v>192</v>
      </c>
      <c r="K1868">
        <v>100</v>
      </c>
      <c r="L1868" s="1" t="s">
        <v>212</v>
      </c>
      <c r="M1868" s="1" t="s">
        <v>38</v>
      </c>
      <c r="N1868" t="s">
        <v>39</v>
      </c>
      <c r="O1868" t="s">
        <v>39</v>
      </c>
      <c r="P1868">
        <v>3100</v>
      </c>
      <c r="Q1868">
        <v>4995.9080896226415</v>
      </c>
      <c r="R1868">
        <v>0.61158325471698105</v>
      </c>
      <c r="S1868">
        <v>0</v>
      </c>
      <c r="T1868" s="1" t="s">
        <v>194</v>
      </c>
      <c r="U1868">
        <v>1</v>
      </c>
      <c r="V1868">
        <v>1</v>
      </c>
      <c r="W1868">
        <v>0.93780287257067163</v>
      </c>
      <c r="X1868">
        <v>0</v>
      </c>
      <c r="Y1868" t="b">
        <v>0</v>
      </c>
      <c r="Z1868" t="b">
        <v>0</v>
      </c>
      <c r="AA1868" s="1" t="s">
        <v>54</v>
      </c>
      <c r="AB1868" s="1" t="s">
        <v>599</v>
      </c>
      <c r="AC1868" s="1" t="s">
        <v>42</v>
      </c>
      <c r="AD1868" t="s">
        <v>850</v>
      </c>
    </row>
    <row r="1869" spans="1:30" x14ac:dyDescent="0.25">
      <c r="A1869">
        <v>4</v>
      </c>
      <c r="B1869" s="1" t="s">
        <v>131</v>
      </c>
      <c r="C1869" s="1" t="s">
        <v>166</v>
      </c>
      <c r="D1869" s="1" t="s">
        <v>105</v>
      </c>
      <c r="E1869" s="1" t="s">
        <v>32</v>
      </c>
      <c r="F1869" s="1" t="s">
        <v>32</v>
      </c>
      <c r="G1869" s="1" t="s">
        <v>572</v>
      </c>
      <c r="H1869" s="1" t="s">
        <v>573</v>
      </c>
      <c r="I1869" s="1" t="s">
        <v>91</v>
      </c>
      <c r="J1869" s="1" t="s">
        <v>92</v>
      </c>
      <c r="K1869">
        <v>142</v>
      </c>
      <c r="L1869" s="1" t="s">
        <v>607</v>
      </c>
      <c r="M1869" s="1" t="s">
        <v>441</v>
      </c>
      <c r="N1869">
        <v>308</v>
      </c>
      <c r="O1869">
        <v>75</v>
      </c>
      <c r="P1869">
        <v>23100</v>
      </c>
      <c r="Q1869">
        <v>0</v>
      </c>
      <c r="R1869">
        <v>0.60990146274489099</v>
      </c>
      <c r="S1869">
        <v>37188.723789406984</v>
      </c>
      <c r="T1869" s="1" t="s">
        <v>40</v>
      </c>
      <c r="U1869">
        <v>0</v>
      </c>
      <c r="V1869">
        <v>1</v>
      </c>
      <c r="W1869">
        <v>0.9376777496183254</v>
      </c>
      <c r="X1869">
        <v>34871.038834028623</v>
      </c>
      <c r="Y1869" t="b">
        <v>0</v>
      </c>
      <c r="Z1869" t="b">
        <v>0</v>
      </c>
      <c r="AA1869" s="1" t="s">
        <v>66</v>
      </c>
      <c r="AB1869" s="1" t="s">
        <v>66</v>
      </c>
      <c r="AC1869" s="1" t="s">
        <v>42</v>
      </c>
      <c r="AD1869" t="s">
        <v>66</v>
      </c>
    </row>
    <row r="1870" spans="1:30" x14ac:dyDescent="0.25">
      <c r="A1870">
        <v>5</v>
      </c>
      <c r="B1870" s="1" t="s">
        <v>145</v>
      </c>
      <c r="C1870" s="1" t="s">
        <v>237</v>
      </c>
      <c r="D1870" s="1" t="s">
        <v>105</v>
      </c>
      <c r="E1870" s="1" t="s">
        <v>32</v>
      </c>
      <c r="F1870" s="1" t="s">
        <v>32</v>
      </c>
      <c r="G1870" s="1" t="s">
        <v>572</v>
      </c>
      <c r="H1870" s="1" t="s">
        <v>573</v>
      </c>
      <c r="I1870" s="1" t="s">
        <v>91</v>
      </c>
      <c r="J1870" s="1" t="s">
        <v>92</v>
      </c>
      <c r="K1870">
        <v>142</v>
      </c>
      <c r="L1870" s="1" t="s">
        <v>607</v>
      </c>
      <c r="M1870" s="1" t="s">
        <v>441</v>
      </c>
      <c r="N1870">
        <v>94</v>
      </c>
      <c r="O1870">
        <v>75</v>
      </c>
      <c r="P1870">
        <v>7050</v>
      </c>
      <c r="Q1870">
        <v>0</v>
      </c>
      <c r="R1870">
        <v>0.61142605781315451</v>
      </c>
      <c r="S1870">
        <v>11360.55370758274</v>
      </c>
      <c r="T1870" s="1" t="s">
        <v>40</v>
      </c>
      <c r="U1870">
        <v>0</v>
      </c>
      <c r="V1870">
        <v>1</v>
      </c>
      <c r="W1870">
        <v>0.93760519374367279</v>
      </c>
      <c r="X1870">
        <v>10651.714160033514</v>
      </c>
      <c r="Y1870" t="b">
        <v>0</v>
      </c>
      <c r="Z1870" t="b">
        <v>0</v>
      </c>
      <c r="AA1870" s="1" t="s">
        <v>66</v>
      </c>
      <c r="AB1870" s="1" t="s">
        <v>66</v>
      </c>
      <c r="AC1870" s="1" t="s">
        <v>42</v>
      </c>
      <c r="AD1870" t="s">
        <v>66</v>
      </c>
    </row>
    <row r="1871" spans="1:30" x14ac:dyDescent="0.25">
      <c r="A1871">
        <v>20</v>
      </c>
      <c r="B1871" s="1" t="s">
        <v>316</v>
      </c>
      <c r="C1871" s="1" t="s">
        <v>319</v>
      </c>
      <c r="D1871" s="1" t="s">
        <v>105</v>
      </c>
      <c r="E1871" s="1" t="s">
        <v>32</v>
      </c>
      <c r="F1871" s="1" t="s">
        <v>32</v>
      </c>
      <c r="G1871" s="1" t="s">
        <v>572</v>
      </c>
      <c r="H1871" s="1" t="s">
        <v>573</v>
      </c>
      <c r="I1871" s="1" t="s">
        <v>91</v>
      </c>
      <c r="J1871" s="1" t="s">
        <v>92</v>
      </c>
      <c r="K1871">
        <v>142</v>
      </c>
      <c r="L1871" s="1" t="s">
        <v>607</v>
      </c>
      <c r="M1871" s="1" t="s">
        <v>441</v>
      </c>
      <c r="N1871">
        <v>125</v>
      </c>
      <c r="O1871">
        <v>75</v>
      </c>
      <c r="P1871">
        <v>9375</v>
      </c>
      <c r="Q1871">
        <v>0</v>
      </c>
      <c r="R1871">
        <v>0.85420873979310619</v>
      </c>
      <c r="S1871">
        <v>17383.206935560371</v>
      </c>
      <c r="T1871" s="1" t="s">
        <v>40</v>
      </c>
      <c r="U1871">
        <v>0</v>
      </c>
      <c r="V1871">
        <v>0</v>
      </c>
      <c r="W1871">
        <v>0.94538491392226898</v>
      </c>
      <c r="X1871">
        <v>16433.821592467732</v>
      </c>
      <c r="Y1871" t="b">
        <v>0</v>
      </c>
      <c r="Z1871" t="b">
        <v>0</v>
      </c>
      <c r="AA1871" s="1" t="s">
        <v>66</v>
      </c>
      <c r="AB1871" s="1" t="s">
        <v>66</v>
      </c>
      <c r="AC1871" s="1" t="s">
        <v>73</v>
      </c>
      <c r="AD1871" t="s">
        <v>66</v>
      </c>
    </row>
    <row r="1872" spans="1:30" x14ac:dyDescent="0.25">
      <c r="A1872">
        <v>21</v>
      </c>
      <c r="B1872" s="1" t="s">
        <v>69</v>
      </c>
      <c r="C1872" s="1" t="s">
        <v>176</v>
      </c>
      <c r="D1872" s="1" t="s">
        <v>177</v>
      </c>
      <c r="E1872" s="1" t="s">
        <v>32</v>
      </c>
      <c r="F1872" s="1" t="s">
        <v>32</v>
      </c>
      <c r="G1872" s="1" t="s">
        <v>572</v>
      </c>
      <c r="H1872" s="1" t="s">
        <v>573</v>
      </c>
      <c r="I1872" s="1" t="s">
        <v>91</v>
      </c>
      <c r="J1872" s="1" t="s">
        <v>92</v>
      </c>
      <c r="K1872">
        <v>142</v>
      </c>
      <c r="L1872" s="1" t="s">
        <v>607</v>
      </c>
      <c r="M1872" s="1" t="s">
        <v>441</v>
      </c>
      <c r="N1872">
        <v>40</v>
      </c>
      <c r="O1872">
        <v>75</v>
      </c>
      <c r="P1872">
        <v>3000</v>
      </c>
      <c r="Q1872">
        <v>0</v>
      </c>
      <c r="R1872">
        <v>0.86483182198212116</v>
      </c>
      <c r="S1872">
        <v>5594.4954659463638</v>
      </c>
      <c r="T1872" s="1" t="s">
        <v>40</v>
      </c>
      <c r="U1872">
        <v>0</v>
      </c>
      <c r="V1872">
        <v>0</v>
      </c>
      <c r="W1872">
        <v>0.94482048898013438</v>
      </c>
      <c r="X1872">
        <v>5285.7939417325879</v>
      </c>
      <c r="Y1872" t="b">
        <v>0</v>
      </c>
      <c r="Z1872" t="b">
        <v>0</v>
      </c>
      <c r="AA1872" s="1" t="s">
        <v>66</v>
      </c>
      <c r="AB1872" s="1" t="s">
        <v>66</v>
      </c>
      <c r="AC1872" s="1" t="s">
        <v>73</v>
      </c>
      <c r="AD1872" t="s">
        <v>66</v>
      </c>
    </row>
    <row r="1873" spans="1:30" x14ac:dyDescent="0.25">
      <c r="A1873">
        <v>21</v>
      </c>
      <c r="B1873" s="1" t="s">
        <v>69</v>
      </c>
      <c r="C1873" s="1" t="s">
        <v>320</v>
      </c>
      <c r="D1873" s="1" t="s">
        <v>321</v>
      </c>
      <c r="E1873" s="1" t="s">
        <v>32</v>
      </c>
      <c r="F1873" s="1" t="s">
        <v>32</v>
      </c>
      <c r="G1873" s="1" t="s">
        <v>572</v>
      </c>
      <c r="H1873" s="1" t="s">
        <v>573</v>
      </c>
      <c r="I1873" s="1" t="s">
        <v>91</v>
      </c>
      <c r="J1873" s="1" t="s">
        <v>92</v>
      </c>
      <c r="K1873">
        <v>142</v>
      </c>
      <c r="L1873" s="1" t="s">
        <v>607</v>
      </c>
      <c r="M1873" s="1" t="s">
        <v>441</v>
      </c>
      <c r="N1873">
        <v>15</v>
      </c>
      <c r="O1873">
        <v>75</v>
      </c>
      <c r="P1873">
        <v>1125</v>
      </c>
      <c r="Q1873">
        <v>0</v>
      </c>
      <c r="R1873">
        <v>1.4971117166212533</v>
      </c>
      <c r="S1873">
        <v>2809.2506811989101</v>
      </c>
      <c r="T1873" s="1" t="s">
        <v>40</v>
      </c>
      <c r="U1873">
        <v>0</v>
      </c>
      <c r="V1873">
        <v>0</v>
      </c>
      <c r="W1873">
        <v>0.89088210903059661</v>
      </c>
      <c r="X1873">
        <v>2502.7111716621253</v>
      </c>
      <c r="Y1873" t="b">
        <v>0</v>
      </c>
      <c r="Z1873" t="b">
        <v>0</v>
      </c>
      <c r="AA1873" s="1" t="s">
        <v>66</v>
      </c>
      <c r="AB1873" s="1" t="s">
        <v>66</v>
      </c>
      <c r="AC1873" s="1" t="s">
        <v>73</v>
      </c>
      <c r="AD1873" t="s">
        <v>66</v>
      </c>
    </row>
    <row r="1874" spans="1:30" x14ac:dyDescent="0.25">
      <c r="A1874">
        <v>21</v>
      </c>
      <c r="B1874" s="1" t="s">
        <v>69</v>
      </c>
      <c r="C1874" s="1" t="s">
        <v>135</v>
      </c>
      <c r="D1874" s="1" t="s">
        <v>105</v>
      </c>
      <c r="E1874" s="1" t="s">
        <v>32</v>
      </c>
      <c r="F1874" s="1" t="s">
        <v>32</v>
      </c>
      <c r="G1874" s="1" t="s">
        <v>572</v>
      </c>
      <c r="H1874" s="1" t="s">
        <v>573</v>
      </c>
      <c r="I1874" s="1" t="s">
        <v>91</v>
      </c>
      <c r="J1874" s="1" t="s">
        <v>92</v>
      </c>
      <c r="K1874">
        <v>142</v>
      </c>
      <c r="L1874" s="1" t="s">
        <v>607</v>
      </c>
      <c r="M1874" s="1" t="s">
        <v>441</v>
      </c>
      <c r="N1874">
        <v>90</v>
      </c>
      <c r="O1874">
        <v>75</v>
      </c>
      <c r="P1874">
        <v>6750</v>
      </c>
      <c r="Q1874">
        <v>0</v>
      </c>
      <c r="R1874">
        <v>0.85389854395110565</v>
      </c>
      <c r="S1874">
        <v>12513.815171669963</v>
      </c>
      <c r="T1874" s="1" t="s">
        <v>40</v>
      </c>
      <c r="U1874">
        <v>0</v>
      </c>
      <c r="V1874">
        <v>0</v>
      </c>
      <c r="W1874">
        <v>0.94570085343520061</v>
      </c>
      <c r="X1874">
        <v>11834.325687578645</v>
      </c>
      <c r="Y1874" t="b">
        <v>0</v>
      </c>
      <c r="Z1874" t="b">
        <v>0</v>
      </c>
      <c r="AA1874" s="1" t="s">
        <v>66</v>
      </c>
      <c r="AB1874" s="1" t="s">
        <v>66</v>
      </c>
      <c r="AC1874" s="1" t="s">
        <v>73</v>
      </c>
      <c r="AD1874" t="s">
        <v>66</v>
      </c>
    </row>
    <row r="1875" spans="1:30" x14ac:dyDescent="0.25">
      <c r="A1875">
        <v>22</v>
      </c>
      <c r="B1875" s="1" t="s">
        <v>136</v>
      </c>
      <c r="C1875" s="1" t="s">
        <v>326</v>
      </c>
      <c r="D1875" s="1" t="s">
        <v>321</v>
      </c>
      <c r="E1875" s="1" t="s">
        <v>32</v>
      </c>
      <c r="F1875" s="1" t="s">
        <v>32</v>
      </c>
      <c r="G1875" s="1" t="s">
        <v>572</v>
      </c>
      <c r="H1875" s="1" t="s">
        <v>573</v>
      </c>
      <c r="I1875" s="1" t="s">
        <v>91</v>
      </c>
      <c r="J1875" s="1" t="s">
        <v>92</v>
      </c>
      <c r="K1875">
        <v>142</v>
      </c>
      <c r="L1875" s="1" t="s">
        <v>607</v>
      </c>
      <c r="M1875" s="1" t="s">
        <v>441</v>
      </c>
      <c r="N1875">
        <v>20</v>
      </c>
      <c r="O1875">
        <v>75</v>
      </c>
      <c r="P1875">
        <v>1500</v>
      </c>
      <c r="Q1875">
        <v>0</v>
      </c>
      <c r="R1875">
        <v>0.95185731343283586</v>
      </c>
      <c r="S1875">
        <v>2927.7859701492539</v>
      </c>
      <c r="T1875" s="1" t="s">
        <v>40</v>
      </c>
      <c r="U1875">
        <v>0</v>
      </c>
      <c r="V1875">
        <v>0</v>
      </c>
      <c r="W1875">
        <v>0.93882596629738957</v>
      </c>
      <c r="X1875">
        <v>2748.6814925373133</v>
      </c>
      <c r="Y1875" t="b">
        <v>0</v>
      </c>
      <c r="Z1875" t="b">
        <v>0</v>
      </c>
      <c r="AA1875" s="1" t="s">
        <v>66</v>
      </c>
      <c r="AB1875" s="1" t="s">
        <v>66</v>
      </c>
      <c r="AC1875" s="1" t="s">
        <v>73</v>
      </c>
      <c r="AD1875" t="s">
        <v>66</v>
      </c>
    </row>
    <row r="1876" spans="1:30" x14ac:dyDescent="0.25">
      <c r="A1876">
        <v>22</v>
      </c>
      <c r="B1876" s="1" t="s">
        <v>136</v>
      </c>
      <c r="C1876" s="1" t="s">
        <v>137</v>
      </c>
      <c r="D1876" s="1" t="s">
        <v>105</v>
      </c>
      <c r="E1876" s="1" t="s">
        <v>32</v>
      </c>
      <c r="F1876" s="1" t="s">
        <v>32</v>
      </c>
      <c r="G1876" s="1" t="s">
        <v>572</v>
      </c>
      <c r="H1876" s="1" t="s">
        <v>573</v>
      </c>
      <c r="I1876" s="1" t="s">
        <v>91</v>
      </c>
      <c r="J1876" s="1" t="s">
        <v>92</v>
      </c>
      <c r="K1876">
        <v>142</v>
      </c>
      <c r="L1876" s="1" t="s">
        <v>607</v>
      </c>
      <c r="M1876" s="1" t="s">
        <v>441</v>
      </c>
      <c r="N1876">
        <v>40</v>
      </c>
      <c r="O1876">
        <v>75</v>
      </c>
      <c r="P1876">
        <v>3000</v>
      </c>
      <c r="Q1876">
        <v>0</v>
      </c>
      <c r="R1876">
        <v>0.85124977011494252</v>
      </c>
      <c r="S1876">
        <v>5553.7493103448278</v>
      </c>
      <c r="T1876" s="1" t="s">
        <v>40</v>
      </c>
      <c r="U1876">
        <v>0</v>
      </c>
      <c r="V1876">
        <v>0</v>
      </c>
      <c r="W1876">
        <v>0.94598243758658718</v>
      </c>
      <c r="X1876">
        <v>5253.7493103448278</v>
      </c>
      <c r="Y1876" t="b">
        <v>0</v>
      </c>
      <c r="Z1876" t="b">
        <v>0</v>
      </c>
      <c r="AA1876" s="1" t="s">
        <v>66</v>
      </c>
      <c r="AB1876" s="1" t="s">
        <v>66</v>
      </c>
      <c r="AC1876" s="1" t="s">
        <v>73</v>
      </c>
      <c r="AD1876" t="s">
        <v>66</v>
      </c>
    </row>
    <row r="1877" spans="1:30" x14ac:dyDescent="0.25">
      <c r="A1877">
        <v>23</v>
      </c>
      <c r="B1877" s="1" t="s">
        <v>178</v>
      </c>
      <c r="C1877" s="1" t="s">
        <v>330</v>
      </c>
      <c r="D1877" s="1" t="s">
        <v>105</v>
      </c>
      <c r="E1877" s="1" t="s">
        <v>32</v>
      </c>
      <c r="F1877" s="1" t="s">
        <v>32</v>
      </c>
      <c r="G1877" s="1" t="s">
        <v>572</v>
      </c>
      <c r="H1877" s="1" t="s">
        <v>573</v>
      </c>
      <c r="I1877" s="1" t="s">
        <v>91</v>
      </c>
      <c r="J1877" s="1" t="s">
        <v>92</v>
      </c>
      <c r="K1877">
        <v>142</v>
      </c>
      <c r="L1877" s="1" t="s">
        <v>607</v>
      </c>
      <c r="M1877" s="1" t="s">
        <v>441</v>
      </c>
      <c r="N1877">
        <v>20</v>
      </c>
      <c r="O1877">
        <v>75</v>
      </c>
      <c r="P1877">
        <v>1500</v>
      </c>
      <c r="Q1877">
        <v>0</v>
      </c>
      <c r="R1877">
        <v>0.85517256346179138</v>
      </c>
      <c r="S1877">
        <v>2782.7588451926872</v>
      </c>
      <c r="T1877" s="1" t="s">
        <v>40</v>
      </c>
      <c r="U1877">
        <v>0</v>
      </c>
      <c r="V1877">
        <v>0</v>
      </c>
      <c r="W1877">
        <v>0.94540895322943974</v>
      </c>
      <c r="X1877">
        <v>2630.8451269235829</v>
      </c>
      <c r="Y1877" t="b">
        <v>0</v>
      </c>
      <c r="Z1877" t="b">
        <v>0</v>
      </c>
      <c r="AA1877" s="1" t="s">
        <v>66</v>
      </c>
      <c r="AB1877" s="1" t="s">
        <v>66</v>
      </c>
      <c r="AC1877" s="1" t="s">
        <v>73</v>
      </c>
      <c r="AD1877" t="s">
        <v>66</v>
      </c>
    </row>
    <row r="1878" spans="1:30" x14ac:dyDescent="0.25">
      <c r="A1878">
        <v>24</v>
      </c>
      <c r="B1878" s="1" t="s">
        <v>156</v>
      </c>
      <c r="C1878" s="1" t="s">
        <v>333</v>
      </c>
      <c r="D1878" s="1" t="s">
        <v>105</v>
      </c>
      <c r="E1878" s="1" t="s">
        <v>32</v>
      </c>
      <c r="F1878" s="1" t="s">
        <v>32</v>
      </c>
      <c r="G1878" s="1" t="s">
        <v>572</v>
      </c>
      <c r="H1878" s="1" t="s">
        <v>573</v>
      </c>
      <c r="I1878" s="1" t="s">
        <v>91</v>
      </c>
      <c r="J1878" s="1" t="s">
        <v>92</v>
      </c>
      <c r="K1878">
        <v>142</v>
      </c>
      <c r="L1878" s="1" t="s">
        <v>607</v>
      </c>
      <c r="M1878" s="1" t="s">
        <v>441</v>
      </c>
      <c r="N1878">
        <v>39</v>
      </c>
      <c r="O1878">
        <v>75</v>
      </c>
      <c r="P1878">
        <v>2925</v>
      </c>
      <c r="Q1878">
        <v>0</v>
      </c>
      <c r="R1878">
        <v>0.66022781021484034</v>
      </c>
      <c r="S1878">
        <v>4856.1663448784084</v>
      </c>
      <c r="T1878" s="1" t="s">
        <v>40</v>
      </c>
      <c r="U1878">
        <v>0</v>
      </c>
      <c r="V1878">
        <v>0</v>
      </c>
      <c r="W1878">
        <v>0.9392244191858703</v>
      </c>
      <c r="X1878">
        <v>4561.0300147383941</v>
      </c>
      <c r="Y1878" t="b">
        <v>0</v>
      </c>
      <c r="Z1878" t="b">
        <v>0</v>
      </c>
      <c r="AA1878" s="1" t="s">
        <v>66</v>
      </c>
      <c r="AB1878" s="1" t="s">
        <v>66</v>
      </c>
      <c r="AC1878" s="1" t="s">
        <v>73</v>
      </c>
      <c r="AD1878" t="s">
        <v>66</v>
      </c>
    </row>
    <row r="1879" spans="1:30" x14ac:dyDescent="0.25">
      <c r="A1879">
        <v>29</v>
      </c>
      <c r="B1879" s="1" t="s">
        <v>348</v>
      </c>
      <c r="C1879" s="1" t="s">
        <v>351</v>
      </c>
      <c r="D1879" s="1" t="s">
        <v>339</v>
      </c>
      <c r="E1879" s="1" t="s">
        <v>32</v>
      </c>
      <c r="F1879" s="1" t="s">
        <v>32</v>
      </c>
      <c r="G1879" s="1" t="s">
        <v>572</v>
      </c>
      <c r="H1879" s="1" t="s">
        <v>573</v>
      </c>
      <c r="I1879" s="1" t="s">
        <v>91</v>
      </c>
      <c r="J1879" s="1" t="s">
        <v>92</v>
      </c>
      <c r="K1879">
        <v>142</v>
      </c>
      <c r="L1879" s="1" t="s">
        <v>607</v>
      </c>
      <c r="M1879" s="1" t="s">
        <v>441</v>
      </c>
      <c r="N1879">
        <v>40</v>
      </c>
      <c r="O1879">
        <v>75</v>
      </c>
      <c r="P1879">
        <v>3000</v>
      </c>
      <c r="Q1879">
        <v>0</v>
      </c>
      <c r="R1879">
        <v>1.2230742857142858</v>
      </c>
      <c r="S1879">
        <v>6669.2228571428568</v>
      </c>
      <c r="T1879" s="1" t="s">
        <v>40</v>
      </c>
      <c r="U1879">
        <v>0</v>
      </c>
      <c r="V1879">
        <v>0</v>
      </c>
      <c r="W1879">
        <v>0.93573892524637692</v>
      </c>
      <c r="X1879">
        <v>6240.6514285714284</v>
      </c>
      <c r="Y1879" t="b">
        <v>0</v>
      </c>
      <c r="Z1879" t="b">
        <v>0</v>
      </c>
      <c r="AA1879" s="1" t="s">
        <v>66</v>
      </c>
      <c r="AB1879" s="1" t="s">
        <v>66</v>
      </c>
      <c r="AC1879" s="1" t="s">
        <v>73</v>
      </c>
      <c r="AD1879" t="s">
        <v>66</v>
      </c>
    </row>
    <row r="1880" spans="1:30" x14ac:dyDescent="0.25">
      <c r="A1880">
        <v>31</v>
      </c>
      <c r="B1880" s="1" t="s">
        <v>361</v>
      </c>
      <c r="C1880" s="1" t="s">
        <v>366</v>
      </c>
      <c r="D1880" s="1" t="s">
        <v>367</v>
      </c>
      <c r="E1880" s="1" t="s">
        <v>32</v>
      </c>
      <c r="F1880" s="1" t="s">
        <v>32</v>
      </c>
      <c r="G1880" s="1" t="s">
        <v>572</v>
      </c>
      <c r="H1880" s="1" t="s">
        <v>573</v>
      </c>
      <c r="I1880" s="1" t="s">
        <v>91</v>
      </c>
      <c r="J1880" s="1" t="s">
        <v>92</v>
      </c>
      <c r="K1880">
        <v>142</v>
      </c>
      <c r="L1880" s="1" t="s">
        <v>607</v>
      </c>
      <c r="M1880" s="1" t="s">
        <v>441</v>
      </c>
      <c r="N1880">
        <v>270</v>
      </c>
      <c r="O1880">
        <v>75</v>
      </c>
      <c r="P1880">
        <v>20250</v>
      </c>
      <c r="Q1880">
        <v>0</v>
      </c>
      <c r="R1880">
        <v>0.82183274161735698</v>
      </c>
      <c r="S1880">
        <v>36892.113017751479</v>
      </c>
      <c r="T1880" s="1" t="s">
        <v>40</v>
      </c>
      <c r="U1880">
        <v>1</v>
      </c>
      <c r="V1880">
        <v>0</v>
      </c>
      <c r="W1880">
        <v>0.93504167942375904</v>
      </c>
      <c r="X1880">
        <v>34495.663313609468</v>
      </c>
      <c r="Y1880" t="b">
        <v>0</v>
      </c>
      <c r="Z1880" t="b">
        <v>0</v>
      </c>
      <c r="AA1880" s="1" t="s">
        <v>62</v>
      </c>
      <c r="AB1880" s="1" t="s">
        <v>173</v>
      </c>
      <c r="AC1880" s="1" t="s">
        <v>73</v>
      </c>
      <c r="AD1880" t="s">
        <v>850</v>
      </c>
    </row>
    <row r="1881" spans="1:30" x14ac:dyDescent="0.25">
      <c r="A1881">
        <v>33</v>
      </c>
      <c r="B1881" s="1" t="s">
        <v>116</v>
      </c>
      <c r="C1881" s="1" t="s">
        <v>117</v>
      </c>
      <c r="D1881" s="1" t="s">
        <v>118</v>
      </c>
      <c r="E1881" s="1" t="s">
        <v>32</v>
      </c>
      <c r="F1881" s="1" t="s">
        <v>32</v>
      </c>
      <c r="G1881" s="1" t="s">
        <v>572</v>
      </c>
      <c r="H1881" s="1" t="s">
        <v>573</v>
      </c>
      <c r="I1881" s="1" t="s">
        <v>91</v>
      </c>
      <c r="J1881" s="1" t="s">
        <v>92</v>
      </c>
      <c r="K1881">
        <v>142</v>
      </c>
      <c r="L1881" s="1" t="s">
        <v>607</v>
      </c>
      <c r="M1881" s="1" t="s">
        <v>441</v>
      </c>
      <c r="N1881">
        <v>65</v>
      </c>
      <c r="O1881">
        <v>75</v>
      </c>
      <c r="P1881">
        <v>4875</v>
      </c>
      <c r="Q1881">
        <v>0</v>
      </c>
      <c r="R1881">
        <v>0.94422281481481474</v>
      </c>
      <c r="S1881">
        <v>9478.0862222222222</v>
      </c>
      <c r="T1881" s="1" t="s">
        <v>40</v>
      </c>
      <c r="U1881">
        <v>0</v>
      </c>
      <c r="V1881">
        <v>0</v>
      </c>
      <c r="W1881">
        <v>0.93904067084522547</v>
      </c>
      <c r="X1881">
        <v>8900.3084444444448</v>
      </c>
      <c r="Y1881" t="b">
        <v>1</v>
      </c>
      <c r="Z1881" t="b">
        <v>0</v>
      </c>
      <c r="AA1881" s="1" t="s">
        <v>66</v>
      </c>
      <c r="AB1881" s="1" t="s">
        <v>66</v>
      </c>
      <c r="AC1881" s="1" t="s">
        <v>73</v>
      </c>
      <c r="AD1881" t="s">
        <v>66</v>
      </c>
    </row>
    <row r="1882" spans="1:30" x14ac:dyDescent="0.25">
      <c r="A1882">
        <v>37</v>
      </c>
      <c r="B1882" s="1" t="s">
        <v>384</v>
      </c>
      <c r="C1882" s="1" t="s">
        <v>385</v>
      </c>
      <c r="D1882" s="1" t="s">
        <v>242</v>
      </c>
      <c r="E1882" s="1" t="s">
        <v>32</v>
      </c>
      <c r="F1882" s="1" t="s">
        <v>32</v>
      </c>
      <c r="G1882" s="1" t="s">
        <v>572</v>
      </c>
      <c r="H1882" s="1" t="s">
        <v>573</v>
      </c>
      <c r="I1882" s="1" t="s">
        <v>91</v>
      </c>
      <c r="J1882" s="1" t="s">
        <v>92</v>
      </c>
      <c r="K1882">
        <v>142</v>
      </c>
      <c r="L1882" s="1" t="s">
        <v>607</v>
      </c>
      <c r="M1882" s="1" t="s">
        <v>441</v>
      </c>
      <c r="N1882">
        <v>350</v>
      </c>
      <c r="O1882">
        <v>75</v>
      </c>
      <c r="P1882">
        <v>26250</v>
      </c>
      <c r="Q1882">
        <v>0</v>
      </c>
      <c r="R1882">
        <v>0.6915223100303951</v>
      </c>
      <c r="S1882">
        <v>44402.460638297875</v>
      </c>
      <c r="T1882" s="1" t="s">
        <v>40</v>
      </c>
      <c r="U1882">
        <v>0</v>
      </c>
      <c r="V1882">
        <v>1</v>
      </c>
      <c r="W1882">
        <v>0.94034258164674744</v>
      </c>
      <c r="X1882">
        <v>41753.52446808511</v>
      </c>
      <c r="Y1882" t="b">
        <v>0</v>
      </c>
      <c r="Z1882" t="b">
        <v>0</v>
      </c>
      <c r="AA1882" s="1" t="s">
        <v>66</v>
      </c>
      <c r="AB1882" s="1" t="s">
        <v>66</v>
      </c>
      <c r="AC1882" s="1" t="s">
        <v>42</v>
      </c>
      <c r="AD1882" t="s">
        <v>66</v>
      </c>
    </row>
    <row r="1883" spans="1:30" x14ac:dyDescent="0.25">
      <c r="A1883">
        <v>37</v>
      </c>
      <c r="B1883" s="1" t="s">
        <v>384</v>
      </c>
      <c r="C1883" s="1" t="s">
        <v>386</v>
      </c>
      <c r="D1883" s="1" t="s">
        <v>387</v>
      </c>
      <c r="E1883" s="1" t="s">
        <v>32</v>
      </c>
      <c r="F1883" s="1" t="s">
        <v>32</v>
      </c>
      <c r="G1883" s="1" t="s">
        <v>572</v>
      </c>
      <c r="H1883" s="1" t="s">
        <v>573</v>
      </c>
      <c r="I1883" s="1" t="s">
        <v>91</v>
      </c>
      <c r="J1883" s="1" t="s">
        <v>92</v>
      </c>
      <c r="K1883">
        <v>142</v>
      </c>
      <c r="L1883" s="1" t="s">
        <v>607</v>
      </c>
      <c r="M1883" s="1" t="s">
        <v>441</v>
      </c>
      <c r="N1883">
        <v>120</v>
      </c>
      <c r="O1883">
        <v>75</v>
      </c>
      <c r="P1883">
        <v>9000</v>
      </c>
      <c r="Q1883">
        <v>0</v>
      </c>
      <c r="R1883">
        <v>0.75154405594405604</v>
      </c>
      <c r="S1883">
        <v>15763.896503496504</v>
      </c>
      <c r="T1883" s="1" t="s">
        <v>40</v>
      </c>
      <c r="U1883">
        <v>0</v>
      </c>
      <c r="V1883">
        <v>1</v>
      </c>
      <c r="W1883">
        <v>0.94011277961343198</v>
      </c>
      <c r="X1883">
        <v>14819.840559440559</v>
      </c>
      <c r="Y1883" t="b">
        <v>0</v>
      </c>
      <c r="Z1883" t="b">
        <v>0</v>
      </c>
      <c r="AA1883" s="1" t="s">
        <v>66</v>
      </c>
      <c r="AB1883" s="1" t="s">
        <v>66</v>
      </c>
      <c r="AC1883" s="1" t="s">
        <v>42</v>
      </c>
      <c r="AD1883" t="s">
        <v>66</v>
      </c>
    </row>
    <row r="1884" spans="1:30" x14ac:dyDescent="0.25">
      <c r="A1884">
        <v>3</v>
      </c>
      <c r="B1884" s="1" t="s">
        <v>75</v>
      </c>
      <c r="C1884" s="1" t="s">
        <v>76</v>
      </c>
      <c r="D1884" s="1" t="s">
        <v>77</v>
      </c>
      <c r="E1884" s="1" t="s">
        <v>32</v>
      </c>
      <c r="F1884" s="1" t="s">
        <v>32</v>
      </c>
      <c r="G1884" s="1" t="s">
        <v>572</v>
      </c>
      <c r="H1884" s="1" t="s">
        <v>573</v>
      </c>
      <c r="I1884" s="1" t="s">
        <v>91</v>
      </c>
      <c r="J1884" s="1" t="s">
        <v>92</v>
      </c>
      <c r="K1884">
        <v>51</v>
      </c>
      <c r="L1884" s="1" t="s">
        <v>736</v>
      </c>
      <c r="M1884" s="1" t="s">
        <v>441</v>
      </c>
      <c r="N1884">
        <v>1700</v>
      </c>
      <c r="O1884">
        <v>75</v>
      </c>
      <c r="P1884">
        <v>127500</v>
      </c>
      <c r="Q1884">
        <v>0</v>
      </c>
      <c r="R1884">
        <v>0.61023433849497422</v>
      </c>
      <c r="S1884">
        <v>205304.8781581092</v>
      </c>
      <c r="T1884" s="1" t="s">
        <v>40</v>
      </c>
      <c r="U1884">
        <v>0</v>
      </c>
      <c r="V1884">
        <v>1</v>
      </c>
      <c r="W1884">
        <v>0.93757668577618647</v>
      </c>
      <c r="X1884">
        <v>192489.06723716381</v>
      </c>
      <c r="Y1884" t="b">
        <v>0</v>
      </c>
      <c r="Z1884" t="b">
        <v>0</v>
      </c>
      <c r="AA1884" s="1" t="s">
        <v>66</v>
      </c>
      <c r="AB1884" s="1" t="s">
        <v>66</v>
      </c>
      <c r="AC1884" s="1" t="s">
        <v>42</v>
      </c>
      <c r="AD1884" t="s">
        <v>66</v>
      </c>
    </row>
    <row r="1885" spans="1:30" x14ac:dyDescent="0.25">
      <c r="A1885">
        <v>5</v>
      </c>
      <c r="B1885" s="1" t="s">
        <v>145</v>
      </c>
      <c r="C1885" s="1" t="s">
        <v>146</v>
      </c>
      <c r="D1885" s="1" t="s">
        <v>44</v>
      </c>
      <c r="E1885" s="1" t="s">
        <v>32</v>
      </c>
      <c r="F1885" s="1" t="s">
        <v>32</v>
      </c>
      <c r="G1885" s="1" t="s">
        <v>572</v>
      </c>
      <c r="H1885" s="1" t="s">
        <v>573</v>
      </c>
      <c r="I1885" s="1" t="s">
        <v>91</v>
      </c>
      <c r="J1885" s="1" t="s">
        <v>92</v>
      </c>
      <c r="K1885">
        <v>51</v>
      </c>
      <c r="L1885" s="1" t="s">
        <v>736</v>
      </c>
      <c r="M1885" s="1" t="s">
        <v>441</v>
      </c>
      <c r="N1885">
        <v>895</v>
      </c>
      <c r="O1885">
        <v>75</v>
      </c>
      <c r="P1885">
        <v>67125</v>
      </c>
      <c r="Q1885">
        <v>0</v>
      </c>
      <c r="R1885">
        <v>0.61426500237004267</v>
      </c>
      <c r="S1885">
        <v>108357.53828408911</v>
      </c>
      <c r="T1885" s="1" t="s">
        <v>40</v>
      </c>
      <c r="U1885">
        <v>0</v>
      </c>
      <c r="V1885">
        <v>1</v>
      </c>
      <c r="W1885">
        <v>0.93735736075285181</v>
      </c>
      <c r="X1885">
        <v>101569.73610364986</v>
      </c>
      <c r="Y1885" t="b">
        <v>0</v>
      </c>
      <c r="Z1885" t="b">
        <v>0</v>
      </c>
      <c r="AA1885" s="1" t="s">
        <v>66</v>
      </c>
      <c r="AB1885" s="1" t="s">
        <v>66</v>
      </c>
      <c r="AC1885" s="1" t="s">
        <v>42</v>
      </c>
      <c r="AD1885" t="s">
        <v>66</v>
      </c>
    </row>
    <row r="1886" spans="1:30" x14ac:dyDescent="0.25">
      <c r="A1886">
        <v>11</v>
      </c>
      <c r="B1886" s="1" t="s">
        <v>58</v>
      </c>
      <c r="C1886" s="1" t="s">
        <v>252</v>
      </c>
      <c r="D1886" s="1" t="s">
        <v>253</v>
      </c>
      <c r="E1886" s="1" t="s">
        <v>32</v>
      </c>
      <c r="F1886" s="1" t="s">
        <v>32</v>
      </c>
      <c r="G1886" s="1" t="s">
        <v>572</v>
      </c>
      <c r="H1886" s="1" t="s">
        <v>573</v>
      </c>
      <c r="I1886" s="1" t="s">
        <v>91</v>
      </c>
      <c r="J1886" s="1" t="s">
        <v>92</v>
      </c>
      <c r="K1886">
        <v>51</v>
      </c>
      <c r="L1886" s="1" t="s">
        <v>736</v>
      </c>
      <c r="M1886" s="1" t="s">
        <v>441</v>
      </c>
      <c r="N1886">
        <v>1540</v>
      </c>
      <c r="O1886">
        <v>75</v>
      </c>
      <c r="P1886">
        <v>115500</v>
      </c>
      <c r="Q1886">
        <v>0</v>
      </c>
      <c r="R1886">
        <v>0.61104665055107144</v>
      </c>
      <c r="S1886">
        <v>186075.88813864876</v>
      </c>
      <c r="T1886" s="1" t="s">
        <v>40</v>
      </c>
      <c r="U1886">
        <v>1</v>
      </c>
      <c r="V1886">
        <v>1</v>
      </c>
      <c r="W1886">
        <v>0.93743771683108224</v>
      </c>
      <c r="X1886">
        <v>174434.55573401076</v>
      </c>
      <c r="Y1886" t="b">
        <v>0</v>
      </c>
      <c r="Z1886" t="b">
        <v>0</v>
      </c>
      <c r="AA1886" s="1" t="s">
        <v>62</v>
      </c>
      <c r="AB1886" s="1" t="s">
        <v>55</v>
      </c>
      <c r="AC1886" s="1" t="s">
        <v>42</v>
      </c>
      <c r="AD1886" t="s">
        <v>850</v>
      </c>
    </row>
    <row r="1887" spans="1:30" x14ac:dyDescent="0.25">
      <c r="A1887">
        <v>11</v>
      </c>
      <c r="B1887" s="1" t="s">
        <v>58</v>
      </c>
      <c r="C1887" s="1" t="s">
        <v>266</v>
      </c>
      <c r="D1887" s="1" t="s">
        <v>267</v>
      </c>
      <c r="E1887" s="1" t="s">
        <v>32</v>
      </c>
      <c r="F1887" s="1" t="s">
        <v>32</v>
      </c>
      <c r="G1887" s="1" t="s">
        <v>572</v>
      </c>
      <c r="H1887" s="1" t="s">
        <v>573</v>
      </c>
      <c r="I1887" s="1" t="s">
        <v>91</v>
      </c>
      <c r="J1887" s="1" t="s">
        <v>92</v>
      </c>
      <c r="K1887">
        <v>51</v>
      </c>
      <c r="L1887" s="1" t="s">
        <v>736</v>
      </c>
      <c r="M1887" s="1" t="s">
        <v>441</v>
      </c>
      <c r="N1887">
        <v>600</v>
      </c>
      <c r="O1887">
        <v>75</v>
      </c>
      <c r="P1887">
        <v>45000</v>
      </c>
      <c r="Q1887">
        <v>0</v>
      </c>
      <c r="R1887">
        <v>0.61351805236564083</v>
      </c>
      <c r="S1887">
        <v>72608.312356453825</v>
      </c>
      <c r="T1887" s="1" t="s">
        <v>40</v>
      </c>
      <c r="U1887">
        <v>1</v>
      </c>
      <c r="V1887">
        <v>1</v>
      </c>
      <c r="W1887">
        <v>0.93736884466699133</v>
      </c>
      <c r="X1887">
        <v>68060.769866789153</v>
      </c>
      <c r="Y1887" t="b">
        <v>0</v>
      </c>
      <c r="Z1887" t="b">
        <v>0</v>
      </c>
      <c r="AA1887" s="1" t="s">
        <v>62</v>
      </c>
      <c r="AB1887" s="1" t="s">
        <v>55</v>
      </c>
      <c r="AC1887" s="1" t="s">
        <v>42</v>
      </c>
      <c r="AD1887" t="s">
        <v>850</v>
      </c>
    </row>
    <row r="1888" spans="1:30" x14ac:dyDescent="0.25">
      <c r="A1888">
        <v>12</v>
      </c>
      <c r="B1888" s="1" t="s">
        <v>63</v>
      </c>
      <c r="C1888" s="1" t="s">
        <v>276</v>
      </c>
      <c r="D1888" s="1" t="s">
        <v>277</v>
      </c>
      <c r="E1888" s="1" t="s">
        <v>32</v>
      </c>
      <c r="F1888" s="1" t="s">
        <v>32</v>
      </c>
      <c r="G1888" s="1" t="s">
        <v>572</v>
      </c>
      <c r="H1888" s="1" t="s">
        <v>573</v>
      </c>
      <c r="I1888" s="1" t="s">
        <v>91</v>
      </c>
      <c r="J1888" s="1" t="s">
        <v>92</v>
      </c>
      <c r="K1888">
        <v>51</v>
      </c>
      <c r="L1888" s="1" t="s">
        <v>736</v>
      </c>
      <c r="M1888" s="1" t="s">
        <v>441</v>
      </c>
      <c r="N1888">
        <v>565</v>
      </c>
      <c r="O1888">
        <v>75</v>
      </c>
      <c r="P1888">
        <v>42375</v>
      </c>
      <c r="Q1888">
        <v>0</v>
      </c>
      <c r="R1888">
        <v>0.62367148381844084</v>
      </c>
      <c r="S1888">
        <v>68803.07912680642</v>
      </c>
      <c r="T1888" s="1" t="s">
        <v>40</v>
      </c>
      <c r="U1888">
        <v>0</v>
      </c>
      <c r="V1888">
        <v>1</v>
      </c>
      <c r="W1888">
        <v>0.93732056444586742</v>
      </c>
      <c r="X1888">
        <v>64490.540962751875</v>
      </c>
      <c r="Y1888" t="b">
        <v>0</v>
      </c>
      <c r="Z1888" t="b">
        <v>0</v>
      </c>
      <c r="AA1888" s="1" t="s">
        <v>66</v>
      </c>
      <c r="AB1888" s="1" t="s">
        <v>66</v>
      </c>
      <c r="AC1888" s="1" t="s">
        <v>42</v>
      </c>
      <c r="AD1888" t="s">
        <v>66</v>
      </c>
    </row>
    <row r="1889" spans="1:30" x14ac:dyDescent="0.25">
      <c r="A1889">
        <v>21</v>
      </c>
      <c r="B1889" s="1" t="s">
        <v>69</v>
      </c>
      <c r="C1889" s="1" t="s">
        <v>70</v>
      </c>
      <c r="D1889" s="1" t="s">
        <v>71</v>
      </c>
      <c r="E1889" s="1" t="s">
        <v>32</v>
      </c>
      <c r="F1889" s="1" t="s">
        <v>32</v>
      </c>
      <c r="G1889" s="1" t="s">
        <v>572</v>
      </c>
      <c r="H1889" s="1" t="s">
        <v>573</v>
      </c>
      <c r="I1889" s="1" t="s">
        <v>91</v>
      </c>
      <c r="J1889" s="1" t="s">
        <v>92</v>
      </c>
      <c r="K1889">
        <v>51</v>
      </c>
      <c r="L1889" s="1" t="s">
        <v>736</v>
      </c>
      <c r="M1889" s="1" t="s">
        <v>441</v>
      </c>
      <c r="N1889">
        <v>720</v>
      </c>
      <c r="O1889">
        <v>75</v>
      </c>
      <c r="P1889">
        <v>54000</v>
      </c>
      <c r="Q1889">
        <v>0</v>
      </c>
      <c r="R1889">
        <v>0.8551278476091746</v>
      </c>
      <c r="S1889">
        <v>100176.90377089543</v>
      </c>
      <c r="T1889" s="1" t="s">
        <v>40</v>
      </c>
      <c r="U1889">
        <v>0</v>
      </c>
      <c r="V1889">
        <v>0</v>
      </c>
      <c r="W1889">
        <v>0.94551558933104707</v>
      </c>
      <c r="X1889">
        <v>94718.824206297781</v>
      </c>
      <c r="Y1889" t="b">
        <v>0</v>
      </c>
      <c r="Z1889" t="b">
        <v>0</v>
      </c>
      <c r="AA1889" s="1" t="s">
        <v>66</v>
      </c>
      <c r="AB1889" s="1" t="s">
        <v>66</v>
      </c>
      <c r="AC1889" s="1" t="s">
        <v>73</v>
      </c>
      <c r="AD1889" t="s">
        <v>66</v>
      </c>
    </row>
    <row r="1890" spans="1:30" x14ac:dyDescent="0.25">
      <c r="A1890">
        <v>23</v>
      </c>
      <c r="B1890" s="1" t="s">
        <v>178</v>
      </c>
      <c r="C1890" s="1" t="s">
        <v>327</v>
      </c>
      <c r="D1890" s="1" t="s">
        <v>44</v>
      </c>
      <c r="E1890" s="1" t="s">
        <v>32</v>
      </c>
      <c r="F1890" s="1" t="s">
        <v>32</v>
      </c>
      <c r="G1890" s="1" t="s">
        <v>572</v>
      </c>
      <c r="H1890" s="1" t="s">
        <v>573</v>
      </c>
      <c r="I1890" s="1" t="s">
        <v>91</v>
      </c>
      <c r="J1890" s="1" t="s">
        <v>92</v>
      </c>
      <c r="K1890">
        <v>51</v>
      </c>
      <c r="L1890" s="1" t="s">
        <v>736</v>
      </c>
      <c r="M1890" s="1" t="s">
        <v>441</v>
      </c>
      <c r="N1890">
        <v>168</v>
      </c>
      <c r="O1890">
        <v>75</v>
      </c>
      <c r="P1890">
        <v>12600</v>
      </c>
      <c r="Q1890">
        <v>0</v>
      </c>
      <c r="R1890">
        <v>0.8545407604251839</v>
      </c>
      <c r="S1890">
        <v>23367.213581357315</v>
      </c>
      <c r="T1890" s="1" t="s">
        <v>40</v>
      </c>
      <c r="U1890">
        <v>0</v>
      </c>
      <c r="V1890">
        <v>0</v>
      </c>
      <c r="W1890">
        <v>0.94599011548569867</v>
      </c>
      <c r="X1890">
        <v>22105.153074407193</v>
      </c>
      <c r="Y1890" t="b">
        <v>0</v>
      </c>
      <c r="Z1890" t="b">
        <v>0</v>
      </c>
      <c r="AA1890" s="1" t="s">
        <v>66</v>
      </c>
      <c r="AB1890" s="1" t="s">
        <v>66</v>
      </c>
      <c r="AC1890" s="1" t="s">
        <v>73</v>
      </c>
      <c r="AD1890" t="s">
        <v>66</v>
      </c>
    </row>
    <row r="1891" spans="1:30" x14ac:dyDescent="0.25">
      <c r="A1891">
        <v>32</v>
      </c>
      <c r="B1891" s="1" t="s">
        <v>181</v>
      </c>
      <c r="C1891" s="1" t="s">
        <v>182</v>
      </c>
      <c r="D1891" s="1" t="s">
        <v>183</v>
      </c>
      <c r="E1891" s="1" t="s">
        <v>32</v>
      </c>
      <c r="F1891" s="1" t="s">
        <v>32</v>
      </c>
      <c r="G1891" s="1" t="s">
        <v>572</v>
      </c>
      <c r="H1891" s="1" t="s">
        <v>573</v>
      </c>
      <c r="I1891" s="1" t="s">
        <v>91</v>
      </c>
      <c r="J1891" s="1" t="s">
        <v>92</v>
      </c>
      <c r="K1891">
        <v>51</v>
      </c>
      <c r="L1891" s="1" t="s">
        <v>736</v>
      </c>
      <c r="M1891" s="1" t="s">
        <v>441</v>
      </c>
      <c r="N1891">
        <v>238</v>
      </c>
      <c r="O1891">
        <v>75</v>
      </c>
      <c r="P1891">
        <v>17850</v>
      </c>
      <c r="Q1891">
        <v>0</v>
      </c>
      <c r="R1891">
        <v>1.0422144716293598</v>
      </c>
      <c r="S1891">
        <v>36453.528318584074</v>
      </c>
      <c r="T1891" s="1" t="s">
        <v>40</v>
      </c>
      <c r="U1891">
        <v>0</v>
      </c>
      <c r="V1891">
        <v>0</v>
      </c>
      <c r="W1891">
        <v>0.94901982975681953</v>
      </c>
      <c r="X1891">
        <v>34595.12123893806</v>
      </c>
      <c r="Y1891" t="b">
        <v>0</v>
      </c>
      <c r="Z1891" t="b">
        <v>0</v>
      </c>
      <c r="AA1891" s="1" t="s">
        <v>66</v>
      </c>
      <c r="AB1891" s="1" t="s">
        <v>66</v>
      </c>
      <c r="AC1891" s="1" t="s">
        <v>73</v>
      </c>
      <c r="AD1891" t="s">
        <v>66</v>
      </c>
    </row>
    <row r="1892" spans="1:30" x14ac:dyDescent="0.25">
      <c r="A1892">
        <v>34</v>
      </c>
      <c r="B1892" s="1" t="s">
        <v>374</v>
      </c>
      <c r="C1892" s="1" t="s">
        <v>375</v>
      </c>
      <c r="D1892" s="1" t="s">
        <v>376</v>
      </c>
      <c r="E1892" s="1" t="s">
        <v>32</v>
      </c>
      <c r="F1892" s="1" t="s">
        <v>32</v>
      </c>
      <c r="G1892" s="1" t="s">
        <v>572</v>
      </c>
      <c r="H1892" s="1" t="s">
        <v>573</v>
      </c>
      <c r="I1892" s="1" t="s">
        <v>91</v>
      </c>
      <c r="J1892" s="1" t="s">
        <v>92</v>
      </c>
      <c r="K1892">
        <v>51</v>
      </c>
      <c r="L1892" s="1" t="s">
        <v>736</v>
      </c>
      <c r="M1892" s="1" t="s">
        <v>441</v>
      </c>
      <c r="N1892">
        <v>345</v>
      </c>
      <c r="O1892">
        <v>75</v>
      </c>
      <c r="P1892">
        <v>25875</v>
      </c>
      <c r="Q1892">
        <v>0</v>
      </c>
      <c r="R1892">
        <v>1.449142338494394</v>
      </c>
      <c r="S1892">
        <v>63371.558008542444</v>
      </c>
      <c r="T1892" s="1" t="s">
        <v>40</v>
      </c>
      <c r="U1892">
        <v>0</v>
      </c>
      <c r="V1892">
        <v>0</v>
      </c>
      <c r="W1892">
        <v>0.95640083295336664</v>
      </c>
      <c r="X1892">
        <v>60608.610864922586</v>
      </c>
      <c r="Y1892" t="b">
        <v>1</v>
      </c>
      <c r="Z1892" t="b">
        <v>0</v>
      </c>
      <c r="AA1892" s="1" t="s">
        <v>66</v>
      </c>
      <c r="AB1892" s="1" t="s">
        <v>66</v>
      </c>
      <c r="AC1892" s="1" t="s">
        <v>73</v>
      </c>
      <c r="AD1892" t="s">
        <v>66</v>
      </c>
    </row>
    <row r="1893" spans="1:30" x14ac:dyDescent="0.25">
      <c r="A1893">
        <v>36</v>
      </c>
      <c r="B1893" s="1" t="s">
        <v>128</v>
      </c>
      <c r="C1893" s="1" t="s">
        <v>382</v>
      </c>
      <c r="D1893" s="1" t="s">
        <v>329</v>
      </c>
      <c r="E1893" s="1" t="s">
        <v>32</v>
      </c>
      <c r="F1893" s="1" t="s">
        <v>32</v>
      </c>
      <c r="G1893" s="1" t="s">
        <v>572</v>
      </c>
      <c r="H1893" s="1" t="s">
        <v>573</v>
      </c>
      <c r="I1893" s="1" t="s">
        <v>91</v>
      </c>
      <c r="J1893" s="1" t="s">
        <v>92</v>
      </c>
      <c r="K1893">
        <v>51</v>
      </c>
      <c r="L1893" s="1" t="s">
        <v>736</v>
      </c>
      <c r="M1893" s="1" t="s">
        <v>441</v>
      </c>
      <c r="N1893">
        <v>223</v>
      </c>
      <c r="O1893">
        <v>75</v>
      </c>
      <c r="P1893">
        <v>16725</v>
      </c>
      <c r="Q1893">
        <v>0</v>
      </c>
      <c r="R1893">
        <v>0.62393232597184556</v>
      </c>
      <c r="S1893">
        <v>27160.268151879114</v>
      </c>
      <c r="T1893" s="1" t="s">
        <v>40</v>
      </c>
      <c r="U1893">
        <v>0</v>
      </c>
      <c r="V1893">
        <v>0</v>
      </c>
      <c r="W1893">
        <v>0.93637719669657682</v>
      </c>
      <c r="X1893">
        <v>25432.255753583879</v>
      </c>
      <c r="Y1893" t="b">
        <v>0</v>
      </c>
      <c r="Z1893" t="b">
        <v>0</v>
      </c>
      <c r="AA1893" s="1" t="s">
        <v>66</v>
      </c>
      <c r="AB1893" s="1" t="s">
        <v>66</v>
      </c>
      <c r="AC1893" s="1" t="s">
        <v>73</v>
      </c>
      <c r="AD1893" t="s">
        <v>66</v>
      </c>
    </row>
    <row r="1894" spans="1:30" x14ac:dyDescent="0.25">
      <c r="A1894">
        <v>36</v>
      </c>
      <c r="B1894" s="1" t="s">
        <v>128</v>
      </c>
      <c r="C1894" s="1" t="s">
        <v>129</v>
      </c>
      <c r="D1894" s="1" t="s">
        <v>130</v>
      </c>
      <c r="E1894" s="1" t="s">
        <v>32</v>
      </c>
      <c r="F1894" s="1" t="s">
        <v>32</v>
      </c>
      <c r="G1894" s="1" t="s">
        <v>572</v>
      </c>
      <c r="H1894" s="1" t="s">
        <v>573</v>
      </c>
      <c r="I1894" s="1" t="s">
        <v>91</v>
      </c>
      <c r="J1894" s="1" t="s">
        <v>92</v>
      </c>
      <c r="K1894">
        <v>51</v>
      </c>
      <c r="L1894" s="1" t="s">
        <v>736</v>
      </c>
      <c r="M1894" s="1" t="s">
        <v>441</v>
      </c>
      <c r="N1894">
        <v>165</v>
      </c>
      <c r="O1894">
        <v>75</v>
      </c>
      <c r="P1894">
        <v>12375</v>
      </c>
      <c r="Q1894">
        <v>0</v>
      </c>
      <c r="R1894">
        <v>0.62779656211235157</v>
      </c>
      <c r="S1894">
        <v>20143.982456140351</v>
      </c>
      <c r="T1894" s="1" t="s">
        <v>40</v>
      </c>
      <c r="U1894">
        <v>0</v>
      </c>
      <c r="V1894">
        <v>0</v>
      </c>
      <c r="W1894">
        <v>0.93468076749227269</v>
      </c>
      <c r="X1894">
        <v>18828.192982456141</v>
      </c>
      <c r="Y1894" t="b">
        <v>0</v>
      </c>
      <c r="Z1894" t="b">
        <v>0</v>
      </c>
      <c r="AA1894" s="1" t="s">
        <v>66</v>
      </c>
      <c r="AB1894" s="1" t="s">
        <v>66</v>
      </c>
      <c r="AC1894" s="1" t="s">
        <v>73</v>
      </c>
      <c r="AD1894" t="s">
        <v>66</v>
      </c>
    </row>
    <row r="1895" spans="1:30" x14ac:dyDescent="0.25">
      <c r="A1895">
        <v>1</v>
      </c>
      <c r="B1895" s="1" t="s">
        <v>184</v>
      </c>
      <c r="C1895" s="1" t="s">
        <v>595</v>
      </c>
      <c r="D1895" s="1" t="s">
        <v>596</v>
      </c>
      <c r="E1895" s="1" t="s">
        <v>715</v>
      </c>
      <c r="F1895" s="1" t="s">
        <v>716</v>
      </c>
      <c r="G1895" s="1" t="s">
        <v>89</v>
      </c>
      <c r="H1895" s="1" t="s">
        <v>90</v>
      </c>
      <c r="I1895" s="1" t="s">
        <v>91</v>
      </c>
      <c r="J1895" s="1" t="s">
        <v>92</v>
      </c>
      <c r="K1895">
        <v>10</v>
      </c>
      <c r="L1895" s="1" t="s">
        <v>497</v>
      </c>
      <c r="M1895" s="1" t="s">
        <v>441</v>
      </c>
      <c r="N1895">
        <v>325</v>
      </c>
      <c r="O1895">
        <v>100</v>
      </c>
      <c r="P1895">
        <v>32500</v>
      </c>
      <c r="Q1895">
        <v>52376.455778301883</v>
      </c>
      <c r="R1895">
        <v>0.61158325471698105</v>
      </c>
      <c r="S1895">
        <v>52376.455778301883</v>
      </c>
      <c r="T1895" s="1" t="s">
        <v>40</v>
      </c>
      <c r="U1895">
        <v>1</v>
      </c>
      <c r="V1895">
        <v>1</v>
      </c>
      <c r="W1895">
        <v>0.93780287257067163</v>
      </c>
      <c r="X1895">
        <v>49118.790683962259</v>
      </c>
      <c r="Y1895" t="b">
        <v>0</v>
      </c>
      <c r="Z1895" t="b">
        <v>1</v>
      </c>
      <c r="AA1895" s="1" t="s">
        <v>54</v>
      </c>
      <c r="AB1895" s="1" t="s">
        <v>599</v>
      </c>
      <c r="AC1895" s="1" t="s">
        <v>42</v>
      </c>
      <c r="AD1895" t="s">
        <v>850</v>
      </c>
    </row>
    <row r="1896" spans="1:30" x14ac:dyDescent="0.25">
      <c r="A1896">
        <v>3</v>
      </c>
      <c r="B1896" s="1" t="s">
        <v>75</v>
      </c>
      <c r="C1896" s="1" t="s">
        <v>76</v>
      </c>
      <c r="D1896" s="1" t="s">
        <v>77</v>
      </c>
      <c r="E1896" s="1" t="s">
        <v>32</v>
      </c>
      <c r="F1896" s="1" t="s">
        <v>32</v>
      </c>
      <c r="G1896" s="1" t="s">
        <v>572</v>
      </c>
      <c r="H1896" s="1" t="s">
        <v>573</v>
      </c>
      <c r="I1896" s="1" t="s">
        <v>91</v>
      </c>
      <c r="J1896" s="1" t="s">
        <v>92</v>
      </c>
      <c r="K1896">
        <v>33</v>
      </c>
      <c r="L1896" s="1" t="s">
        <v>737</v>
      </c>
      <c r="M1896" s="1" t="s">
        <v>441</v>
      </c>
      <c r="N1896">
        <v>30</v>
      </c>
      <c r="O1896">
        <v>65</v>
      </c>
      <c r="P1896">
        <v>1950</v>
      </c>
      <c r="Q1896">
        <v>0</v>
      </c>
      <c r="R1896">
        <v>0.61023433849497422</v>
      </c>
      <c r="S1896">
        <v>3139.9569600651998</v>
      </c>
      <c r="T1896" s="1" t="s">
        <v>40</v>
      </c>
      <c r="U1896">
        <v>0</v>
      </c>
      <c r="V1896">
        <v>1</v>
      </c>
      <c r="W1896">
        <v>0.93757668577618647</v>
      </c>
      <c r="X1896">
        <v>2943.9504400977994</v>
      </c>
      <c r="Y1896" t="b">
        <v>0</v>
      </c>
      <c r="Z1896" t="b">
        <v>0</v>
      </c>
      <c r="AA1896" s="1" t="s">
        <v>66</v>
      </c>
      <c r="AB1896" s="1" t="s">
        <v>66</v>
      </c>
      <c r="AC1896" s="1" t="s">
        <v>42</v>
      </c>
      <c r="AD1896" t="s">
        <v>66</v>
      </c>
    </row>
    <row r="1897" spans="1:30" x14ac:dyDescent="0.25">
      <c r="A1897">
        <v>3</v>
      </c>
      <c r="B1897" s="1" t="s">
        <v>75</v>
      </c>
      <c r="C1897" s="1" t="s">
        <v>79</v>
      </c>
      <c r="D1897" s="1" t="s">
        <v>60</v>
      </c>
      <c r="E1897" s="1" t="s">
        <v>32</v>
      </c>
      <c r="F1897" s="1" t="s">
        <v>32</v>
      </c>
      <c r="G1897" s="1" t="s">
        <v>572</v>
      </c>
      <c r="H1897" s="1" t="s">
        <v>573</v>
      </c>
      <c r="I1897" s="1" t="s">
        <v>91</v>
      </c>
      <c r="J1897" s="1" t="s">
        <v>92</v>
      </c>
      <c r="K1897">
        <v>33</v>
      </c>
      <c r="L1897" s="1" t="s">
        <v>737</v>
      </c>
      <c r="M1897" s="1" t="s">
        <v>441</v>
      </c>
      <c r="N1897">
        <v>100</v>
      </c>
      <c r="O1897">
        <v>65</v>
      </c>
      <c r="P1897">
        <v>6500</v>
      </c>
      <c r="Q1897">
        <v>0</v>
      </c>
      <c r="R1897">
        <v>0.61354871794871801</v>
      </c>
      <c r="S1897">
        <v>10488.066666666668</v>
      </c>
      <c r="T1897" s="1" t="s">
        <v>40</v>
      </c>
      <c r="U1897">
        <v>0</v>
      </c>
      <c r="V1897">
        <v>1</v>
      </c>
      <c r="W1897">
        <v>0.93643569517101977</v>
      </c>
      <c r="X1897">
        <v>9821.4000000000015</v>
      </c>
      <c r="Y1897" t="b">
        <v>0</v>
      </c>
      <c r="Z1897" t="b">
        <v>0</v>
      </c>
      <c r="AA1897" s="1" t="s">
        <v>66</v>
      </c>
      <c r="AB1897" s="1" t="s">
        <v>66</v>
      </c>
      <c r="AC1897" s="1" t="s">
        <v>42</v>
      </c>
      <c r="AD1897" t="s">
        <v>66</v>
      </c>
    </row>
    <row r="1898" spans="1:30" x14ac:dyDescent="0.25">
      <c r="A1898">
        <v>6</v>
      </c>
      <c r="B1898" s="1" t="s">
        <v>112</v>
      </c>
      <c r="C1898" s="1" t="s">
        <v>167</v>
      </c>
      <c r="D1898" s="1" t="s">
        <v>71</v>
      </c>
      <c r="E1898" s="1" t="s">
        <v>32</v>
      </c>
      <c r="F1898" s="1" t="s">
        <v>32</v>
      </c>
      <c r="G1898" s="1" t="s">
        <v>572</v>
      </c>
      <c r="H1898" s="1" t="s">
        <v>573</v>
      </c>
      <c r="I1898" s="1" t="s">
        <v>91</v>
      </c>
      <c r="J1898" s="1" t="s">
        <v>92</v>
      </c>
      <c r="K1898">
        <v>33</v>
      </c>
      <c r="L1898" s="1" t="s">
        <v>737</v>
      </c>
      <c r="M1898" s="1" t="s">
        <v>441</v>
      </c>
      <c r="N1898">
        <v>210</v>
      </c>
      <c r="O1898">
        <v>65</v>
      </c>
      <c r="P1898">
        <v>13650</v>
      </c>
      <c r="Q1898">
        <v>0</v>
      </c>
      <c r="R1898">
        <v>0.65521535714285706</v>
      </c>
      <c r="S1898">
        <v>22593.689624999999</v>
      </c>
      <c r="T1898" s="1" t="s">
        <v>40</v>
      </c>
      <c r="U1898">
        <v>0</v>
      </c>
      <c r="V1898">
        <v>1</v>
      </c>
      <c r="W1898">
        <v>0.93526953657087786</v>
      </c>
      <c r="X1898">
        <v>21131.189624999999</v>
      </c>
      <c r="Y1898" t="b">
        <v>1</v>
      </c>
      <c r="Z1898" t="b">
        <v>0</v>
      </c>
      <c r="AA1898" s="1" t="s">
        <v>66</v>
      </c>
      <c r="AB1898" s="1" t="s">
        <v>66</v>
      </c>
      <c r="AC1898" s="1" t="s">
        <v>42</v>
      </c>
      <c r="AD1898" t="s">
        <v>66</v>
      </c>
    </row>
    <row r="1899" spans="1:30" x14ac:dyDescent="0.25">
      <c r="A1899">
        <v>21</v>
      </c>
      <c r="B1899" s="1" t="s">
        <v>69</v>
      </c>
      <c r="C1899" s="1" t="s">
        <v>70</v>
      </c>
      <c r="D1899" s="1" t="s">
        <v>71</v>
      </c>
      <c r="E1899" s="1" t="s">
        <v>32</v>
      </c>
      <c r="F1899" s="1" t="s">
        <v>32</v>
      </c>
      <c r="G1899" s="1" t="s">
        <v>572</v>
      </c>
      <c r="H1899" s="1" t="s">
        <v>573</v>
      </c>
      <c r="I1899" s="1" t="s">
        <v>91</v>
      </c>
      <c r="J1899" s="1" t="s">
        <v>92</v>
      </c>
      <c r="K1899">
        <v>33</v>
      </c>
      <c r="L1899" s="1" t="s">
        <v>737</v>
      </c>
      <c r="M1899" s="1" t="s">
        <v>441</v>
      </c>
      <c r="N1899">
        <v>120</v>
      </c>
      <c r="O1899">
        <v>65</v>
      </c>
      <c r="P1899">
        <v>7800</v>
      </c>
      <c r="Q1899">
        <v>0</v>
      </c>
      <c r="R1899">
        <v>0.8551278476091746</v>
      </c>
      <c r="S1899">
        <v>14469.997211351561</v>
      </c>
      <c r="T1899" s="1" t="s">
        <v>40</v>
      </c>
      <c r="U1899">
        <v>0</v>
      </c>
      <c r="V1899">
        <v>0</v>
      </c>
      <c r="W1899">
        <v>0.94551558933104707</v>
      </c>
      <c r="X1899">
        <v>13681.60794090968</v>
      </c>
      <c r="Y1899" t="b">
        <v>0</v>
      </c>
      <c r="Z1899" t="b">
        <v>0</v>
      </c>
      <c r="AA1899" s="1" t="s">
        <v>66</v>
      </c>
      <c r="AB1899" s="1" t="s">
        <v>66</v>
      </c>
      <c r="AC1899" s="1" t="s">
        <v>73</v>
      </c>
      <c r="AD1899" t="s">
        <v>66</v>
      </c>
    </row>
    <row r="1900" spans="1:30" x14ac:dyDescent="0.25">
      <c r="A1900">
        <v>21</v>
      </c>
      <c r="B1900" s="1" t="s">
        <v>69</v>
      </c>
      <c r="C1900" s="1" t="s">
        <v>320</v>
      </c>
      <c r="D1900" s="1" t="s">
        <v>321</v>
      </c>
      <c r="E1900" s="1" t="s">
        <v>32</v>
      </c>
      <c r="F1900" s="1" t="s">
        <v>32</v>
      </c>
      <c r="G1900" s="1" t="s">
        <v>572</v>
      </c>
      <c r="H1900" s="1" t="s">
        <v>573</v>
      </c>
      <c r="I1900" s="1" t="s">
        <v>91</v>
      </c>
      <c r="J1900" s="1" t="s">
        <v>92</v>
      </c>
      <c r="K1900">
        <v>33</v>
      </c>
      <c r="L1900" s="1" t="s">
        <v>737</v>
      </c>
      <c r="M1900" s="1" t="s">
        <v>441</v>
      </c>
      <c r="N1900">
        <v>4</v>
      </c>
      <c r="O1900">
        <v>65</v>
      </c>
      <c r="P1900">
        <v>260</v>
      </c>
      <c r="Q1900">
        <v>0</v>
      </c>
      <c r="R1900">
        <v>1.4971117166212533</v>
      </c>
      <c r="S1900">
        <v>649.24904632152584</v>
      </c>
      <c r="T1900" s="1" t="s">
        <v>40</v>
      </c>
      <c r="U1900">
        <v>0</v>
      </c>
      <c r="V1900">
        <v>0</v>
      </c>
      <c r="W1900">
        <v>0.89088210903059661</v>
      </c>
      <c r="X1900">
        <v>578.40435967302449</v>
      </c>
      <c r="Y1900" t="b">
        <v>0</v>
      </c>
      <c r="Z1900" t="b">
        <v>0</v>
      </c>
      <c r="AA1900" s="1" t="s">
        <v>66</v>
      </c>
      <c r="AB1900" s="1" t="s">
        <v>66</v>
      </c>
      <c r="AC1900" s="1" t="s">
        <v>73</v>
      </c>
      <c r="AD1900" t="s">
        <v>66</v>
      </c>
    </row>
    <row r="1901" spans="1:30" x14ac:dyDescent="0.25">
      <c r="A1901">
        <v>21</v>
      </c>
      <c r="B1901" s="1" t="s">
        <v>69</v>
      </c>
      <c r="C1901" s="1" t="s">
        <v>135</v>
      </c>
      <c r="D1901" s="1" t="s">
        <v>105</v>
      </c>
      <c r="E1901" s="1" t="s">
        <v>32</v>
      </c>
      <c r="F1901" s="1" t="s">
        <v>32</v>
      </c>
      <c r="G1901" s="1" t="s">
        <v>572</v>
      </c>
      <c r="H1901" s="1" t="s">
        <v>573</v>
      </c>
      <c r="I1901" s="1" t="s">
        <v>91</v>
      </c>
      <c r="J1901" s="1" t="s">
        <v>92</v>
      </c>
      <c r="K1901">
        <v>33</v>
      </c>
      <c r="L1901" s="1" t="s">
        <v>737</v>
      </c>
      <c r="M1901" s="1" t="s">
        <v>441</v>
      </c>
      <c r="N1901">
        <v>60</v>
      </c>
      <c r="O1901">
        <v>65</v>
      </c>
      <c r="P1901">
        <v>3900</v>
      </c>
      <c r="Q1901">
        <v>0</v>
      </c>
      <c r="R1901">
        <v>0.85389854395110565</v>
      </c>
      <c r="S1901">
        <v>7230.2043214093119</v>
      </c>
      <c r="T1901" s="1" t="s">
        <v>40</v>
      </c>
      <c r="U1901">
        <v>0</v>
      </c>
      <c r="V1901">
        <v>0</v>
      </c>
      <c r="W1901">
        <v>0.94570085343520061</v>
      </c>
      <c r="X1901">
        <v>6837.6103972676619</v>
      </c>
      <c r="Y1901" t="b">
        <v>0</v>
      </c>
      <c r="Z1901" t="b">
        <v>0</v>
      </c>
      <c r="AA1901" s="1" t="s">
        <v>66</v>
      </c>
      <c r="AB1901" s="1" t="s">
        <v>66</v>
      </c>
      <c r="AC1901" s="1" t="s">
        <v>73</v>
      </c>
      <c r="AD1901" t="s">
        <v>66</v>
      </c>
    </row>
    <row r="1902" spans="1:30" x14ac:dyDescent="0.25">
      <c r="A1902">
        <v>7</v>
      </c>
      <c r="B1902" s="1" t="s">
        <v>29</v>
      </c>
      <c r="C1902" s="1" t="s">
        <v>30</v>
      </c>
      <c r="D1902" s="1" t="s">
        <v>31</v>
      </c>
      <c r="E1902" s="1" t="s">
        <v>32</v>
      </c>
      <c r="F1902" s="1" t="s">
        <v>32</v>
      </c>
      <c r="G1902" s="1" t="s">
        <v>513</v>
      </c>
      <c r="H1902" s="1" t="s">
        <v>514</v>
      </c>
      <c r="I1902" s="1" t="s">
        <v>160</v>
      </c>
      <c r="J1902" s="1" t="s">
        <v>161</v>
      </c>
      <c r="K1902">
        <v>367</v>
      </c>
      <c r="L1902" s="1" t="s">
        <v>738</v>
      </c>
      <c r="M1902" s="1" t="s">
        <v>441</v>
      </c>
      <c r="N1902">
        <v>180</v>
      </c>
      <c r="O1902">
        <v>40</v>
      </c>
      <c r="P1902">
        <v>7200</v>
      </c>
      <c r="Q1902">
        <v>0</v>
      </c>
      <c r="R1902">
        <v>0.61163824655979571</v>
      </c>
      <c r="S1902">
        <v>11603.795375230529</v>
      </c>
      <c r="T1902" s="1" t="s">
        <v>40</v>
      </c>
      <c r="U1902">
        <v>1</v>
      </c>
      <c r="V1902">
        <v>1</v>
      </c>
      <c r="W1902">
        <v>0.93750240967821841</v>
      </c>
      <c r="X1902">
        <v>10878.586125691589</v>
      </c>
      <c r="Y1902" t="b">
        <v>0</v>
      </c>
      <c r="Z1902" t="b">
        <v>0</v>
      </c>
      <c r="AA1902" s="1" t="s">
        <v>41</v>
      </c>
      <c r="AB1902" s="1" t="s">
        <v>31</v>
      </c>
      <c r="AC1902" s="1" t="s">
        <v>42</v>
      </c>
      <c r="AD1902" t="s">
        <v>850</v>
      </c>
    </row>
    <row r="1903" spans="1:30" x14ac:dyDescent="0.25">
      <c r="A1903">
        <v>7</v>
      </c>
      <c r="B1903" s="1" t="s">
        <v>29</v>
      </c>
      <c r="C1903" s="1" t="s">
        <v>30</v>
      </c>
      <c r="D1903" s="1" t="s">
        <v>31</v>
      </c>
      <c r="E1903" s="1" t="s">
        <v>32</v>
      </c>
      <c r="F1903" s="1" t="s">
        <v>32</v>
      </c>
      <c r="G1903" s="1" t="s">
        <v>216</v>
      </c>
      <c r="H1903" s="1" t="s">
        <v>217</v>
      </c>
      <c r="I1903" s="1" t="s">
        <v>106</v>
      </c>
      <c r="J1903" s="1" t="s">
        <v>107</v>
      </c>
      <c r="K1903">
        <v>382</v>
      </c>
      <c r="L1903" s="1" t="s">
        <v>739</v>
      </c>
      <c r="M1903" s="1" t="s">
        <v>441</v>
      </c>
      <c r="N1903">
        <v>2</v>
      </c>
      <c r="O1903">
        <v>10000</v>
      </c>
      <c r="P1903">
        <v>20000</v>
      </c>
      <c r="Q1903">
        <v>0</v>
      </c>
      <c r="R1903">
        <v>0.61163824655979571</v>
      </c>
      <c r="S1903">
        <v>32232.764931195918</v>
      </c>
      <c r="T1903" s="1" t="s">
        <v>40</v>
      </c>
      <c r="U1903">
        <v>1</v>
      </c>
      <c r="V1903">
        <v>1</v>
      </c>
      <c r="W1903">
        <v>0.93750240967821841</v>
      </c>
      <c r="X1903">
        <v>30218.294793587746</v>
      </c>
      <c r="Y1903" t="b">
        <v>0</v>
      </c>
      <c r="Z1903" t="b">
        <v>0</v>
      </c>
      <c r="AA1903" s="1" t="s">
        <v>41</v>
      </c>
      <c r="AB1903" s="1" t="s">
        <v>31</v>
      </c>
      <c r="AC1903" s="1" t="s">
        <v>42</v>
      </c>
      <c r="AD1903" t="s">
        <v>850</v>
      </c>
    </row>
    <row r="1904" spans="1:30" x14ac:dyDescent="0.25">
      <c r="A1904">
        <v>7</v>
      </c>
      <c r="B1904" s="1" t="s">
        <v>29</v>
      </c>
      <c r="C1904" s="1" t="s">
        <v>30</v>
      </c>
      <c r="D1904" s="1" t="s">
        <v>31</v>
      </c>
      <c r="E1904" s="1" t="s">
        <v>32</v>
      </c>
      <c r="F1904" s="1" t="s">
        <v>32</v>
      </c>
      <c r="G1904" s="1" t="s">
        <v>494</v>
      </c>
      <c r="H1904" s="1" t="s">
        <v>495</v>
      </c>
      <c r="I1904" s="1" t="s">
        <v>106</v>
      </c>
      <c r="J1904" s="1" t="s">
        <v>107</v>
      </c>
      <c r="K1904">
        <v>383</v>
      </c>
      <c r="L1904" s="1" t="s">
        <v>740</v>
      </c>
      <c r="M1904" s="1" t="s">
        <v>441</v>
      </c>
      <c r="N1904">
        <v>1200</v>
      </c>
      <c r="O1904">
        <v>35</v>
      </c>
      <c r="P1904">
        <v>42000</v>
      </c>
      <c r="Q1904">
        <v>0</v>
      </c>
      <c r="R1904">
        <v>0.61163824655979571</v>
      </c>
      <c r="S1904">
        <v>67688.80635551142</v>
      </c>
      <c r="T1904" s="1" t="s">
        <v>40</v>
      </c>
      <c r="U1904">
        <v>1</v>
      </c>
      <c r="V1904">
        <v>1</v>
      </c>
      <c r="W1904">
        <v>0.93750240967821841</v>
      </c>
      <c r="X1904">
        <v>63458.419066534261</v>
      </c>
      <c r="Y1904" t="b">
        <v>0</v>
      </c>
      <c r="Z1904" t="b">
        <v>0</v>
      </c>
      <c r="AA1904" s="1" t="s">
        <v>41</v>
      </c>
      <c r="AB1904" s="1" t="s">
        <v>31</v>
      </c>
      <c r="AC1904" s="1" t="s">
        <v>42</v>
      </c>
      <c r="AD1904" t="s">
        <v>850</v>
      </c>
    </row>
    <row r="1905" spans="1:30" x14ac:dyDescent="0.25">
      <c r="A1905">
        <v>21</v>
      </c>
      <c r="B1905" s="1" t="s">
        <v>69</v>
      </c>
      <c r="C1905" s="1" t="s">
        <v>70</v>
      </c>
      <c r="D1905" s="1" t="s">
        <v>71</v>
      </c>
      <c r="E1905" s="1" t="s">
        <v>32</v>
      </c>
      <c r="F1905" s="1" t="s">
        <v>32</v>
      </c>
      <c r="G1905" s="1" t="s">
        <v>494</v>
      </c>
      <c r="H1905" s="1" t="s">
        <v>495</v>
      </c>
      <c r="I1905" s="1" t="s">
        <v>91</v>
      </c>
      <c r="J1905" s="1" t="s">
        <v>92</v>
      </c>
      <c r="K1905">
        <v>169</v>
      </c>
      <c r="L1905" s="1" t="s">
        <v>741</v>
      </c>
      <c r="M1905" s="1" t="s">
        <v>441</v>
      </c>
      <c r="N1905">
        <v>50</v>
      </c>
      <c r="O1905">
        <v>65</v>
      </c>
      <c r="P1905">
        <v>3250</v>
      </c>
      <c r="Q1905">
        <v>0</v>
      </c>
      <c r="R1905">
        <v>0.8551278476091746</v>
      </c>
      <c r="S1905">
        <v>6029.1655047298173</v>
      </c>
      <c r="T1905" s="1" t="s">
        <v>40</v>
      </c>
      <c r="U1905">
        <v>0</v>
      </c>
      <c r="V1905">
        <v>0</v>
      </c>
      <c r="W1905">
        <v>0.94551558933104707</v>
      </c>
      <c r="X1905">
        <v>5700.6699753790326</v>
      </c>
      <c r="Y1905" t="b">
        <v>0</v>
      </c>
      <c r="Z1905" t="b">
        <v>0</v>
      </c>
      <c r="AA1905" s="1" t="s">
        <v>66</v>
      </c>
      <c r="AB1905" s="1" t="s">
        <v>66</v>
      </c>
      <c r="AC1905" s="1" t="s">
        <v>73</v>
      </c>
      <c r="AD1905" t="s">
        <v>66</v>
      </c>
    </row>
    <row r="1906" spans="1:30" x14ac:dyDescent="0.25">
      <c r="A1906">
        <v>1</v>
      </c>
      <c r="B1906" s="1" t="s">
        <v>184</v>
      </c>
      <c r="C1906" s="1" t="s">
        <v>595</v>
      </c>
      <c r="D1906" s="1" t="s">
        <v>596</v>
      </c>
      <c r="E1906" s="1" t="s">
        <v>715</v>
      </c>
      <c r="F1906" s="1" t="s">
        <v>716</v>
      </c>
      <c r="G1906" s="1" t="s">
        <v>213</v>
      </c>
      <c r="H1906" s="1" t="s">
        <v>214</v>
      </c>
      <c r="I1906" s="1" t="s">
        <v>91</v>
      </c>
      <c r="J1906" s="1" t="s">
        <v>92</v>
      </c>
      <c r="K1906">
        <v>9</v>
      </c>
      <c r="L1906" s="1" t="s">
        <v>509</v>
      </c>
      <c r="M1906" s="1" t="s">
        <v>441</v>
      </c>
      <c r="N1906">
        <v>325</v>
      </c>
      <c r="O1906">
        <v>1000</v>
      </c>
      <c r="P1906">
        <v>325000</v>
      </c>
      <c r="Q1906">
        <v>523764.55778301886</v>
      </c>
      <c r="R1906">
        <v>0.61158325471698105</v>
      </c>
      <c r="S1906">
        <v>523764.55778301886</v>
      </c>
      <c r="T1906" s="1" t="s">
        <v>40</v>
      </c>
      <c r="U1906">
        <v>1</v>
      </c>
      <c r="V1906">
        <v>1</v>
      </c>
      <c r="W1906">
        <v>0.93780287257067163</v>
      </c>
      <c r="X1906">
        <v>491187.90683962259</v>
      </c>
      <c r="Y1906" t="b">
        <v>0</v>
      </c>
      <c r="Z1906" t="b">
        <v>1</v>
      </c>
      <c r="AA1906" s="1" t="s">
        <v>54</v>
      </c>
      <c r="AB1906" s="1" t="s">
        <v>599</v>
      </c>
      <c r="AC1906" s="1" t="s">
        <v>42</v>
      </c>
      <c r="AD1906" t="s">
        <v>850</v>
      </c>
    </row>
    <row r="1907" spans="1:30" x14ac:dyDescent="0.25">
      <c r="A1907">
        <v>26</v>
      </c>
      <c r="B1907" s="1" t="s">
        <v>99</v>
      </c>
      <c r="C1907" s="1" t="s">
        <v>337</v>
      </c>
      <c r="D1907" s="1" t="s">
        <v>242</v>
      </c>
      <c r="E1907" s="1" t="s">
        <v>32</v>
      </c>
      <c r="F1907" s="1" t="s">
        <v>32</v>
      </c>
      <c r="G1907" s="1" t="s">
        <v>438</v>
      </c>
      <c r="H1907" s="1" t="s">
        <v>439</v>
      </c>
      <c r="I1907" s="1" t="s">
        <v>160</v>
      </c>
      <c r="J1907" s="1" t="s">
        <v>161</v>
      </c>
      <c r="K1907">
        <v>199</v>
      </c>
      <c r="L1907" s="1" t="s">
        <v>742</v>
      </c>
      <c r="M1907" s="1" t="s">
        <v>441</v>
      </c>
      <c r="N1907">
        <v>80</v>
      </c>
      <c r="O1907">
        <v>45</v>
      </c>
      <c r="P1907">
        <v>3600</v>
      </c>
      <c r="Q1907">
        <v>0</v>
      </c>
      <c r="R1907">
        <v>1.1022362799263352</v>
      </c>
      <c r="S1907">
        <v>7568.0506077348064</v>
      </c>
      <c r="T1907" s="1" t="s">
        <v>40</v>
      </c>
      <c r="U1907">
        <v>0</v>
      </c>
      <c r="V1907">
        <v>0</v>
      </c>
      <c r="W1907">
        <v>0.95181838720723866</v>
      </c>
      <c r="X1907">
        <v>7203.4097237569058</v>
      </c>
      <c r="Y1907" t="b">
        <v>0</v>
      </c>
      <c r="Z1907" t="b">
        <v>0</v>
      </c>
      <c r="AA1907" s="1" t="s">
        <v>66</v>
      </c>
      <c r="AB1907" s="1" t="s">
        <v>66</v>
      </c>
      <c r="AC1907" s="1" t="s">
        <v>73</v>
      </c>
      <c r="AD1907" t="s">
        <v>66</v>
      </c>
    </row>
    <row r="1908" spans="1:30" x14ac:dyDescent="0.25">
      <c r="A1908">
        <v>26</v>
      </c>
      <c r="B1908" s="1" t="s">
        <v>99</v>
      </c>
      <c r="C1908" s="1" t="s">
        <v>338</v>
      </c>
      <c r="D1908" s="1" t="s">
        <v>339</v>
      </c>
      <c r="E1908" s="1" t="s">
        <v>32</v>
      </c>
      <c r="F1908" s="1" t="s">
        <v>32</v>
      </c>
      <c r="G1908" s="1" t="s">
        <v>438</v>
      </c>
      <c r="H1908" s="1" t="s">
        <v>439</v>
      </c>
      <c r="I1908" s="1" t="s">
        <v>160</v>
      </c>
      <c r="J1908" s="1" t="s">
        <v>161</v>
      </c>
      <c r="K1908">
        <v>199</v>
      </c>
      <c r="L1908" s="1" t="s">
        <v>742</v>
      </c>
      <c r="M1908" s="1" t="s">
        <v>441</v>
      </c>
      <c r="N1908">
        <v>30</v>
      </c>
      <c r="O1908">
        <v>45</v>
      </c>
      <c r="P1908">
        <v>1350</v>
      </c>
      <c r="Q1908">
        <v>0</v>
      </c>
      <c r="R1908">
        <v>1.1367501006036216</v>
      </c>
      <c r="S1908">
        <v>2884.612635814889</v>
      </c>
      <c r="T1908" s="1" t="s">
        <v>40</v>
      </c>
      <c r="U1908">
        <v>0</v>
      </c>
      <c r="V1908">
        <v>0</v>
      </c>
      <c r="W1908">
        <v>0.95291746016440471</v>
      </c>
      <c r="X1908">
        <v>2748.7977464788728</v>
      </c>
      <c r="Y1908" t="b">
        <v>0</v>
      </c>
      <c r="Z1908" t="b">
        <v>0</v>
      </c>
      <c r="AA1908" s="1" t="s">
        <v>66</v>
      </c>
      <c r="AB1908" s="1" t="s">
        <v>66</v>
      </c>
      <c r="AC1908" s="1" t="s">
        <v>73</v>
      </c>
      <c r="AD1908" t="s">
        <v>66</v>
      </c>
    </row>
    <row r="1909" spans="1:30" x14ac:dyDescent="0.25">
      <c r="A1909">
        <v>41</v>
      </c>
      <c r="B1909" s="1" t="s">
        <v>397</v>
      </c>
      <c r="C1909" s="1" t="s">
        <v>398</v>
      </c>
      <c r="D1909" s="1" t="s">
        <v>399</v>
      </c>
      <c r="E1909" s="1" t="s">
        <v>32</v>
      </c>
      <c r="F1909" s="1" t="s">
        <v>32</v>
      </c>
      <c r="G1909" s="1" t="s">
        <v>438</v>
      </c>
      <c r="H1909" s="1" t="s">
        <v>439</v>
      </c>
      <c r="I1909" s="1" t="s">
        <v>160</v>
      </c>
      <c r="J1909" s="1" t="s">
        <v>161</v>
      </c>
      <c r="K1909">
        <v>403</v>
      </c>
      <c r="L1909" s="1" t="s">
        <v>743</v>
      </c>
      <c r="M1909" s="1" t="s">
        <v>441</v>
      </c>
      <c r="N1909">
        <v>1000</v>
      </c>
      <c r="O1909">
        <v>1200</v>
      </c>
      <c r="P1909">
        <v>1200000</v>
      </c>
      <c r="Q1909">
        <v>0</v>
      </c>
      <c r="R1909">
        <v>0.60878675714285713</v>
      </c>
      <c r="S1909">
        <v>1930544.1085714286</v>
      </c>
      <c r="T1909" s="1" t="s">
        <v>40</v>
      </c>
      <c r="U1909">
        <v>1</v>
      </c>
      <c r="V1909">
        <v>1</v>
      </c>
      <c r="W1909">
        <v>0.93784135805692725</v>
      </c>
      <c r="X1909">
        <v>1810544.1085714286</v>
      </c>
      <c r="Y1909" t="b">
        <v>0</v>
      </c>
      <c r="Z1909" t="b">
        <v>1</v>
      </c>
      <c r="AA1909" s="1" t="s">
        <v>66</v>
      </c>
      <c r="AB1909" s="1" t="s">
        <v>66</v>
      </c>
      <c r="AC1909" s="1" t="s">
        <v>42</v>
      </c>
      <c r="AD1909" t="s">
        <v>850</v>
      </c>
    </row>
    <row r="1910" spans="1:30" x14ac:dyDescent="0.25">
      <c r="A1910">
        <v>23</v>
      </c>
      <c r="B1910" s="1" t="s">
        <v>178</v>
      </c>
      <c r="C1910" s="1" t="s">
        <v>330</v>
      </c>
      <c r="D1910" s="1" t="s">
        <v>105</v>
      </c>
      <c r="E1910" s="1" t="s">
        <v>32</v>
      </c>
      <c r="F1910" s="1" t="s">
        <v>32</v>
      </c>
      <c r="G1910" s="1" t="s">
        <v>438</v>
      </c>
      <c r="H1910" s="1" t="s">
        <v>439</v>
      </c>
      <c r="I1910" s="1" t="s">
        <v>160</v>
      </c>
      <c r="J1910" s="1" t="s">
        <v>161</v>
      </c>
      <c r="K1910">
        <v>104</v>
      </c>
      <c r="L1910" s="1" t="s">
        <v>744</v>
      </c>
      <c r="M1910" s="1" t="s">
        <v>441</v>
      </c>
      <c r="N1910">
        <v>70</v>
      </c>
      <c r="O1910">
        <v>150</v>
      </c>
      <c r="P1910">
        <v>10500</v>
      </c>
      <c r="Q1910">
        <v>0</v>
      </c>
      <c r="R1910">
        <v>0.85517256346179138</v>
      </c>
      <c r="S1910">
        <v>19479.311916348812</v>
      </c>
      <c r="T1910" s="1" t="s">
        <v>40</v>
      </c>
      <c r="U1910">
        <v>0</v>
      </c>
      <c r="V1910">
        <v>0</v>
      </c>
      <c r="W1910">
        <v>0.94540895322943974</v>
      </c>
      <c r="X1910">
        <v>18415.915888465082</v>
      </c>
      <c r="Y1910" t="b">
        <v>0</v>
      </c>
      <c r="Z1910" t="b">
        <v>0</v>
      </c>
      <c r="AA1910" s="1" t="s">
        <v>66</v>
      </c>
      <c r="AB1910" s="1" t="s">
        <v>66</v>
      </c>
      <c r="AC1910" s="1" t="s">
        <v>73</v>
      </c>
      <c r="AD1910" t="s">
        <v>66</v>
      </c>
    </row>
    <row r="1911" spans="1:30" x14ac:dyDescent="0.25">
      <c r="A1911">
        <v>1</v>
      </c>
      <c r="B1911" s="1" t="s">
        <v>184</v>
      </c>
      <c r="C1911" s="1" t="s">
        <v>595</v>
      </c>
      <c r="D1911" s="1" t="s">
        <v>596</v>
      </c>
      <c r="E1911" s="1" t="s">
        <v>715</v>
      </c>
      <c r="F1911" s="1" t="s">
        <v>716</v>
      </c>
      <c r="G1911" s="1" t="s">
        <v>213</v>
      </c>
      <c r="H1911" s="1" t="s">
        <v>214</v>
      </c>
      <c r="I1911" s="1" t="s">
        <v>91</v>
      </c>
      <c r="J1911" s="1" t="s">
        <v>92</v>
      </c>
      <c r="K1911">
        <v>90</v>
      </c>
      <c r="L1911" s="1" t="s">
        <v>745</v>
      </c>
      <c r="M1911" s="1" t="s">
        <v>441</v>
      </c>
      <c r="N1911">
        <v>30</v>
      </c>
      <c r="O1911">
        <v>2200</v>
      </c>
      <c r="P1911">
        <v>66000</v>
      </c>
      <c r="Q1911">
        <v>106364.49481132075</v>
      </c>
      <c r="R1911">
        <v>0.61158325471698105</v>
      </c>
      <c r="S1911">
        <v>106364.49481132075</v>
      </c>
      <c r="T1911" s="1" t="s">
        <v>40</v>
      </c>
      <c r="U1911">
        <v>1</v>
      </c>
      <c r="V1911">
        <v>1</v>
      </c>
      <c r="W1911">
        <v>0.93780287257067163</v>
      </c>
      <c r="X1911">
        <v>99748.928773584892</v>
      </c>
      <c r="Y1911" t="b">
        <v>0</v>
      </c>
      <c r="Z1911" t="b">
        <v>1</v>
      </c>
      <c r="AA1911" s="1" t="s">
        <v>54</v>
      </c>
      <c r="AB1911" s="1" t="s">
        <v>599</v>
      </c>
      <c r="AC1911" s="1" t="s">
        <v>42</v>
      </c>
      <c r="AD1911" t="s">
        <v>850</v>
      </c>
    </row>
    <row r="1912" spans="1:30" x14ac:dyDescent="0.25">
      <c r="A1912">
        <v>3</v>
      </c>
      <c r="B1912" s="1" t="s">
        <v>75</v>
      </c>
      <c r="C1912" s="1" t="s">
        <v>231</v>
      </c>
      <c r="D1912" s="1" t="s">
        <v>232</v>
      </c>
      <c r="E1912" s="1" t="s">
        <v>32</v>
      </c>
      <c r="F1912" s="1" t="s">
        <v>32</v>
      </c>
      <c r="G1912" s="1" t="s">
        <v>438</v>
      </c>
      <c r="H1912" s="1" t="s">
        <v>439</v>
      </c>
      <c r="I1912" s="1" t="s">
        <v>91</v>
      </c>
      <c r="J1912" s="1" t="s">
        <v>92</v>
      </c>
      <c r="K1912">
        <v>74</v>
      </c>
      <c r="L1912" s="1" t="s">
        <v>746</v>
      </c>
      <c r="M1912" s="1" t="s">
        <v>441</v>
      </c>
      <c r="N1912">
        <v>80</v>
      </c>
      <c r="O1912">
        <v>1250</v>
      </c>
      <c r="P1912">
        <v>100000</v>
      </c>
      <c r="Q1912">
        <v>0</v>
      </c>
      <c r="R1912">
        <v>0.61665601694915262</v>
      </c>
      <c r="S1912">
        <v>161665.60169491527</v>
      </c>
      <c r="T1912" s="1" t="s">
        <v>40</v>
      </c>
      <c r="U1912">
        <v>0</v>
      </c>
      <c r="V1912">
        <v>1</v>
      </c>
      <c r="W1912">
        <v>0.93709551432830507</v>
      </c>
      <c r="X1912">
        <v>151496.11016949153</v>
      </c>
      <c r="Y1912" t="b">
        <v>0</v>
      </c>
      <c r="Z1912" t="b">
        <v>0</v>
      </c>
      <c r="AA1912" s="1" t="s">
        <v>66</v>
      </c>
      <c r="AB1912" s="1" t="s">
        <v>66</v>
      </c>
      <c r="AC1912" s="1" t="s">
        <v>42</v>
      </c>
      <c r="AD1912" t="s">
        <v>66</v>
      </c>
    </row>
    <row r="1913" spans="1:30" x14ac:dyDescent="0.25">
      <c r="A1913">
        <v>11</v>
      </c>
      <c r="B1913" s="1" t="s">
        <v>58</v>
      </c>
      <c r="C1913" s="1" t="s">
        <v>272</v>
      </c>
      <c r="D1913" s="1" t="s">
        <v>273</v>
      </c>
      <c r="E1913" s="1" t="s">
        <v>32</v>
      </c>
      <c r="F1913" s="1" t="s">
        <v>32</v>
      </c>
      <c r="G1913" s="1" t="s">
        <v>438</v>
      </c>
      <c r="H1913" s="1" t="s">
        <v>439</v>
      </c>
      <c r="I1913" s="1" t="s">
        <v>91</v>
      </c>
      <c r="J1913" s="1" t="s">
        <v>92</v>
      </c>
      <c r="K1913">
        <v>74</v>
      </c>
      <c r="L1913" s="1" t="s">
        <v>746</v>
      </c>
      <c r="M1913" s="1" t="s">
        <v>441</v>
      </c>
      <c r="N1913">
        <v>36</v>
      </c>
      <c r="O1913">
        <v>1250</v>
      </c>
      <c r="P1913">
        <v>45000</v>
      </c>
      <c r="Q1913">
        <v>0</v>
      </c>
      <c r="R1913">
        <v>0.61621539999999997</v>
      </c>
      <c r="S1913">
        <v>72729.692999999999</v>
      </c>
      <c r="T1913" s="1" t="s">
        <v>40</v>
      </c>
      <c r="U1913">
        <v>1</v>
      </c>
      <c r="V1913">
        <v>1</v>
      </c>
      <c r="W1913">
        <v>0.93812705905413352</v>
      </c>
      <c r="X1913">
        <v>68229.692999999999</v>
      </c>
      <c r="Y1913" t="b">
        <v>0</v>
      </c>
      <c r="Z1913" t="b">
        <v>0</v>
      </c>
      <c r="AA1913" s="1" t="s">
        <v>54</v>
      </c>
      <c r="AB1913" s="1" t="s">
        <v>55</v>
      </c>
      <c r="AC1913" s="1" t="s">
        <v>42</v>
      </c>
      <c r="AD1913" t="s">
        <v>850</v>
      </c>
    </row>
    <row r="1914" spans="1:30" x14ac:dyDescent="0.25">
      <c r="A1914">
        <v>1</v>
      </c>
      <c r="B1914" s="1" t="s">
        <v>184</v>
      </c>
      <c r="C1914" s="1" t="s">
        <v>595</v>
      </c>
      <c r="D1914" s="1" t="s">
        <v>596</v>
      </c>
      <c r="E1914" s="1" t="s">
        <v>747</v>
      </c>
      <c r="F1914" s="1" t="s">
        <v>748</v>
      </c>
      <c r="G1914" s="1" t="s">
        <v>189</v>
      </c>
      <c r="H1914" s="1" t="s">
        <v>190</v>
      </c>
      <c r="I1914" s="1" t="s">
        <v>191</v>
      </c>
      <c r="J1914" s="1" t="s">
        <v>192</v>
      </c>
      <c r="K1914">
        <v>97</v>
      </c>
      <c r="L1914" s="1" t="s">
        <v>193</v>
      </c>
      <c r="M1914" s="1" t="s">
        <v>38</v>
      </c>
      <c r="N1914" t="s">
        <v>39</v>
      </c>
      <c r="O1914" t="s">
        <v>39</v>
      </c>
      <c r="P1914">
        <v>3500</v>
      </c>
      <c r="Q1914">
        <v>5743.7739599383667</v>
      </c>
      <c r="R1914">
        <v>0.64107827426810471</v>
      </c>
      <c r="S1914">
        <v>0</v>
      </c>
      <c r="T1914" s="1" t="s">
        <v>194</v>
      </c>
      <c r="U1914">
        <v>1</v>
      </c>
      <c r="V1914">
        <v>1</v>
      </c>
      <c r="W1914">
        <v>0.93427599088802338</v>
      </c>
      <c r="X1914">
        <v>0</v>
      </c>
      <c r="Y1914" t="b">
        <v>0</v>
      </c>
      <c r="Z1914" t="b">
        <v>0</v>
      </c>
      <c r="AA1914" s="1" t="s">
        <v>54</v>
      </c>
      <c r="AB1914" s="1" t="s">
        <v>599</v>
      </c>
      <c r="AC1914" s="1" t="s">
        <v>42</v>
      </c>
      <c r="AD1914" t="s">
        <v>850</v>
      </c>
    </row>
    <row r="1915" spans="1:30" x14ac:dyDescent="0.25">
      <c r="A1915">
        <v>4</v>
      </c>
      <c r="B1915" s="1" t="s">
        <v>131</v>
      </c>
      <c r="C1915" s="1" t="s">
        <v>233</v>
      </c>
      <c r="D1915" s="1" t="s">
        <v>234</v>
      </c>
      <c r="E1915" s="1" t="s">
        <v>32</v>
      </c>
      <c r="F1915" s="1" t="s">
        <v>32</v>
      </c>
      <c r="G1915" s="1" t="s">
        <v>438</v>
      </c>
      <c r="H1915" s="1" t="s">
        <v>439</v>
      </c>
      <c r="I1915" s="1" t="s">
        <v>160</v>
      </c>
      <c r="J1915" s="1" t="s">
        <v>161</v>
      </c>
      <c r="K1915">
        <v>45</v>
      </c>
      <c r="L1915" s="1" t="s">
        <v>586</v>
      </c>
      <c r="M1915" s="1" t="s">
        <v>441</v>
      </c>
      <c r="N1915">
        <v>33</v>
      </c>
      <c r="O1915">
        <v>1000</v>
      </c>
      <c r="P1915">
        <v>33000</v>
      </c>
      <c r="Q1915">
        <v>0</v>
      </c>
      <c r="R1915">
        <v>0.63173060606060605</v>
      </c>
      <c r="S1915">
        <v>53847.11</v>
      </c>
      <c r="T1915" s="1" t="s">
        <v>40</v>
      </c>
      <c r="U1915">
        <v>0</v>
      </c>
      <c r="V1915">
        <v>1</v>
      </c>
      <c r="W1915">
        <v>0.93500115419379048</v>
      </c>
      <c r="X1915">
        <v>50347.11</v>
      </c>
      <c r="Y1915" t="b">
        <v>0</v>
      </c>
      <c r="Z1915" t="b">
        <v>0</v>
      </c>
      <c r="AA1915" s="1" t="s">
        <v>66</v>
      </c>
      <c r="AB1915" s="1" t="s">
        <v>66</v>
      </c>
      <c r="AC1915" s="1" t="s">
        <v>42</v>
      </c>
      <c r="AD1915" t="s">
        <v>66</v>
      </c>
    </row>
    <row r="1916" spans="1:30" x14ac:dyDescent="0.25">
      <c r="A1916">
        <v>4</v>
      </c>
      <c r="B1916" s="1" t="s">
        <v>131</v>
      </c>
      <c r="C1916" s="1" t="s">
        <v>235</v>
      </c>
      <c r="D1916" s="1" t="s">
        <v>236</v>
      </c>
      <c r="E1916" s="1" t="s">
        <v>32</v>
      </c>
      <c r="F1916" s="1" t="s">
        <v>32</v>
      </c>
      <c r="G1916" s="1" t="s">
        <v>438</v>
      </c>
      <c r="H1916" s="1" t="s">
        <v>439</v>
      </c>
      <c r="I1916" s="1" t="s">
        <v>160</v>
      </c>
      <c r="J1916" s="1" t="s">
        <v>161</v>
      </c>
      <c r="K1916">
        <v>45</v>
      </c>
      <c r="L1916" s="1" t="s">
        <v>586</v>
      </c>
      <c r="M1916" s="1" t="s">
        <v>441</v>
      </c>
      <c r="N1916">
        <v>24</v>
      </c>
      <c r="O1916">
        <v>1000</v>
      </c>
      <c r="P1916">
        <v>24000</v>
      </c>
      <c r="Q1916">
        <v>0</v>
      </c>
      <c r="R1916">
        <v>0.65938208333333337</v>
      </c>
      <c r="S1916">
        <v>39825.170000000006</v>
      </c>
      <c r="T1916" s="1" t="s">
        <v>40</v>
      </c>
      <c r="U1916">
        <v>0</v>
      </c>
      <c r="V1916">
        <v>1</v>
      </c>
      <c r="W1916">
        <v>0.93722562891759154</v>
      </c>
      <c r="X1916">
        <v>37325.170000000006</v>
      </c>
      <c r="Y1916" t="b">
        <v>0</v>
      </c>
      <c r="Z1916" t="b">
        <v>0</v>
      </c>
      <c r="AA1916" s="1" t="s">
        <v>66</v>
      </c>
      <c r="AB1916" s="1" t="s">
        <v>66</v>
      </c>
      <c r="AC1916" s="1" t="s">
        <v>42</v>
      </c>
      <c r="AD1916" t="s">
        <v>66</v>
      </c>
    </row>
    <row r="1917" spans="1:30" x14ac:dyDescent="0.25">
      <c r="A1917">
        <v>11</v>
      </c>
      <c r="B1917" s="1" t="s">
        <v>58</v>
      </c>
      <c r="C1917" s="1" t="s">
        <v>82</v>
      </c>
      <c r="D1917" s="1" t="s">
        <v>83</v>
      </c>
      <c r="E1917" s="1" t="s">
        <v>32</v>
      </c>
      <c r="F1917" s="1" t="s">
        <v>32</v>
      </c>
      <c r="G1917" s="1" t="s">
        <v>438</v>
      </c>
      <c r="H1917" s="1" t="s">
        <v>439</v>
      </c>
      <c r="I1917" s="1" t="s">
        <v>160</v>
      </c>
      <c r="J1917" s="1" t="s">
        <v>161</v>
      </c>
      <c r="K1917">
        <v>45</v>
      </c>
      <c r="L1917" s="1" t="s">
        <v>586</v>
      </c>
      <c r="M1917" s="1" t="s">
        <v>441</v>
      </c>
      <c r="N1917">
        <v>18</v>
      </c>
      <c r="O1917">
        <v>1000</v>
      </c>
      <c r="P1917">
        <v>18000</v>
      </c>
      <c r="Q1917">
        <v>0</v>
      </c>
      <c r="R1917">
        <v>0.62580367647058821</v>
      </c>
      <c r="S1917">
        <v>29264.466176470589</v>
      </c>
      <c r="T1917" s="1" t="s">
        <v>40</v>
      </c>
      <c r="U1917">
        <v>1</v>
      </c>
      <c r="V1917">
        <v>1</v>
      </c>
      <c r="W1917">
        <v>0.93668289845791197</v>
      </c>
      <c r="X1917">
        <v>27411.525000000001</v>
      </c>
      <c r="Y1917" t="b">
        <v>0</v>
      </c>
      <c r="Z1917" t="b">
        <v>0</v>
      </c>
      <c r="AA1917" s="1" t="s">
        <v>54</v>
      </c>
      <c r="AB1917" s="1" t="s">
        <v>55</v>
      </c>
      <c r="AC1917" s="1" t="s">
        <v>42</v>
      </c>
      <c r="AD1917" t="s">
        <v>850</v>
      </c>
    </row>
    <row r="1918" spans="1:30" x14ac:dyDescent="0.25">
      <c r="A1918">
        <v>26</v>
      </c>
      <c r="B1918" s="1" t="s">
        <v>99</v>
      </c>
      <c r="C1918" s="1" t="s">
        <v>337</v>
      </c>
      <c r="D1918" s="1" t="s">
        <v>242</v>
      </c>
      <c r="E1918" s="1" t="s">
        <v>32</v>
      </c>
      <c r="F1918" s="1" t="s">
        <v>32</v>
      </c>
      <c r="G1918" s="1" t="s">
        <v>438</v>
      </c>
      <c r="H1918" s="1" t="s">
        <v>439</v>
      </c>
      <c r="I1918" s="1" t="s">
        <v>160</v>
      </c>
      <c r="J1918" s="1" t="s">
        <v>161</v>
      </c>
      <c r="K1918">
        <v>45</v>
      </c>
      <c r="L1918" s="1" t="s">
        <v>586</v>
      </c>
      <c r="M1918" s="1" t="s">
        <v>441</v>
      </c>
      <c r="N1918">
        <v>80</v>
      </c>
      <c r="O1918">
        <v>1000</v>
      </c>
      <c r="P1918">
        <v>80000</v>
      </c>
      <c r="Q1918">
        <v>0</v>
      </c>
      <c r="R1918">
        <v>1.1022362799263352</v>
      </c>
      <c r="S1918">
        <v>168178.90239410679</v>
      </c>
      <c r="T1918" s="1" t="s">
        <v>40</v>
      </c>
      <c r="U1918">
        <v>0</v>
      </c>
      <c r="V1918">
        <v>0</v>
      </c>
      <c r="W1918">
        <v>0.95181838720723866</v>
      </c>
      <c r="X1918">
        <v>160075.77163904233</v>
      </c>
      <c r="Y1918" t="b">
        <v>0</v>
      </c>
      <c r="Z1918" t="b">
        <v>0</v>
      </c>
      <c r="AA1918" s="1" t="s">
        <v>66</v>
      </c>
      <c r="AB1918" s="1" t="s">
        <v>66</v>
      </c>
      <c r="AC1918" s="1" t="s">
        <v>73</v>
      </c>
      <c r="AD1918" t="s">
        <v>66</v>
      </c>
    </row>
    <row r="1919" spans="1:30" x14ac:dyDescent="0.25">
      <c r="A1919">
        <v>1</v>
      </c>
      <c r="B1919" s="1" t="s">
        <v>184</v>
      </c>
      <c r="C1919" s="1" t="s">
        <v>595</v>
      </c>
      <c r="D1919" s="1" t="s">
        <v>596</v>
      </c>
      <c r="E1919" s="1" t="s">
        <v>747</v>
      </c>
      <c r="F1919" s="1" t="s">
        <v>748</v>
      </c>
      <c r="G1919" s="1" t="s">
        <v>196</v>
      </c>
      <c r="H1919" s="1" t="s">
        <v>197</v>
      </c>
      <c r="I1919" s="1" t="s">
        <v>191</v>
      </c>
      <c r="J1919" s="1" t="s">
        <v>192</v>
      </c>
      <c r="K1919">
        <v>114</v>
      </c>
      <c r="L1919" s="1" t="s">
        <v>198</v>
      </c>
      <c r="M1919" s="1" t="s">
        <v>38</v>
      </c>
      <c r="N1919" t="s">
        <v>39</v>
      </c>
      <c r="O1919" t="s">
        <v>39</v>
      </c>
      <c r="P1919">
        <v>4900</v>
      </c>
      <c r="Q1919">
        <v>8041.2835439137134</v>
      </c>
      <c r="R1919">
        <v>0.64107827426810471</v>
      </c>
      <c r="S1919">
        <v>0</v>
      </c>
      <c r="T1919" s="1" t="s">
        <v>194</v>
      </c>
      <c r="U1919">
        <v>1</v>
      </c>
      <c r="V1919">
        <v>1</v>
      </c>
      <c r="W1919">
        <v>0.93427599088802338</v>
      </c>
      <c r="X1919">
        <v>0</v>
      </c>
      <c r="Y1919" t="b">
        <v>0</v>
      </c>
      <c r="Z1919" t="b">
        <v>0</v>
      </c>
      <c r="AA1919" s="1" t="s">
        <v>54</v>
      </c>
      <c r="AB1919" s="1" t="s">
        <v>599</v>
      </c>
      <c r="AC1919" s="1" t="s">
        <v>42</v>
      </c>
      <c r="AD1919" t="s">
        <v>850</v>
      </c>
    </row>
    <row r="1920" spans="1:30" x14ac:dyDescent="0.25">
      <c r="A1920">
        <v>2</v>
      </c>
      <c r="B1920" s="1" t="s">
        <v>86</v>
      </c>
      <c r="C1920" s="1" t="s">
        <v>226</v>
      </c>
      <c r="D1920" s="1" t="s">
        <v>105</v>
      </c>
      <c r="E1920" s="1" t="s">
        <v>32</v>
      </c>
      <c r="F1920" s="1" t="s">
        <v>32</v>
      </c>
      <c r="G1920" s="1" t="s">
        <v>438</v>
      </c>
      <c r="H1920" s="1" t="s">
        <v>439</v>
      </c>
      <c r="I1920" s="1" t="s">
        <v>91</v>
      </c>
      <c r="J1920" s="1" t="s">
        <v>92</v>
      </c>
      <c r="K1920">
        <v>249</v>
      </c>
      <c r="L1920" s="1" t="s">
        <v>749</v>
      </c>
      <c r="M1920" s="1" t="s">
        <v>441</v>
      </c>
      <c r="N1920">
        <v>50</v>
      </c>
      <c r="O1920">
        <v>200</v>
      </c>
      <c r="P1920">
        <v>10000</v>
      </c>
      <c r="Q1920">
        <v>0</v>
      </c>
      <c r="R1920">
        <v>0.61287047812817896</v>
      </c>
      <c r="S1920">
        <v>16128.704781281789</v>
      </c>
      <c r="T1920" s="1" t="s">
        <v>40</v>
      </c>
      <c r="U1920">
        <v>0</v>
      </c>
      <c r="V1920">
        <v>1</v>
      </c>
      <c r="W1920">
        <v>0.93692649150934704</v>
      </c>
      <c r="X1920">
        <v>15111.410783316378</v>
      </c>
      <c r="Y1920" t="b">
        <v>0</v>
      </c>
      <c r="Z1920" t="b">
        <v>0</v>
      </c>
      <c r="AA1920" s="1" t="s">
        <v>66</v>
      </c>
      <c r="AB1920" s="1" t="s">
        <v>66</v>
      </c>
      <c r="AC1920" s="1" t="s">
        <v>42</v>
      </c>
      <c r="AD1920" t="s">
        <v>66</v>
      </c>
    </row>
    <row r="1921" spans="1:30" x14ac:dyDescent="0.25">
      <c r="A1921">
        <v>1</v>
      </c>
      <c r="B1921" s="1" t="s">
        <v>184</v>
      </c>
      <c r="C1921" s="1" t="s">
        <v>595</v>
      </c>
      <c r="D1921" s="1" t="s">
        <v>596</v>
      </c>
      <c r="E1921" s="1" t="s">
        <v>747</v>
      </c>
      <c r="F1921" s="1" t="s">
        <v>748</v>
      </c>
      <c r="G1921" s="1" t="s">
        <v>199</v>
      </c>
      <c r="H1921" s="1" t="s">
        <v>200</v>
      </c>
      <c r="I1921" s="1" t="s">
        <v>191</v>
      </c>
      <c r="J1921" s="1" t="s">
        <v>192</v>
      </c>
      <c r="K1921">
        <v>116</v>
      </c>
      <c r="L1921" s="1" t="s">
        <v>200</v>
      </c>
      <c r="M1921" s="1" t="s">
        <v>38</v>
      </c>
      <c r="N1921" t="s">
        <v>39</v>
      </c>
      <c r="O1921" t="s">
        <v>39</v>
      </c>
      <c r="P1921" t="s">
        <v>46</v>
      </c>
      <c r="Q1921">
        <v>0</v>
      </c>
      <c r="R1921">
        <v>0.64107827426810471</v>
      </c>
      <c r="S1921">
        <v>0</v>
      </c>
      <c r="T1921" s="1" t="s">
        <v>194</v>
      </c>
      <c r="U1921">
        <v>1</v>
      </c>
      <c r="V1921">
        <v>1</v>
      </c>
      <c r="W1921">
        <v>0.93427599088802338</v>
      </c>
      <c r="X1921">
        <v>0</v>
      </c>
      <c r="Y1921" t="b">
        <v>0</v>
      </c>
      <c r="Z1921" t="b">
        <v>0</v>
      </c>
      <c r="AA1921" s="1" t="s">
        <v>54</v>
      </c>
      <c r="AB1921" s="1" t="s">
        <v>599</v>
      </c>
      <c r="AC1921" s="1" t="s">
        <v>42</v>
      </c>
      <c r="AD1921" t="s">
        <v>850</v>
      </c>
    </row>
    <row r="1922" spans="1:30" x14ac:dyDescent="0.25">
      <c r="A1922">
        <v>11</v>
      </c>
      <c r="B1922" s="1" t="s">
        <v>58</v>
      </c>
      <c r="C1922" s="1" t="s">
        <v>248</v>
      </c>
      <c r="D1922" s="1" t="s">
        <v>249</v>
      </c>
      <c r="E1922" s="1" t="s">
        <v>32</v>
      </c>
      <c r="F1922" s="1" t="s">
        <v>32</v>
      </c>
      <c r="G1922" s="1" t="s">
        <v>438</v>
      </c>
      <c r="H1922" s="1" t="s">
        <v>439</v>
      </c>
      <c r="I1922" s="1" t="s">
        <v>160</v>
      </c>
      <c r="J1922" s="1" t="s">
        <v>161</v>
      </c>
      <c r="K1922">
        <v>50</v>
      </c>
      <c r="L1922" s="1" t="s">
        <v>440</v>
      </c>
      <c r="M1922" s="1" t="s">
        <v>441</v>
      </c>
      <c r="N1922">
        <v>22</v>
      </c>
      <c r="O1922">
        <v>250</v>
      </c>
      <c r="P1922">
        <v>5500</v>
      </c>
      <c r="Q1922">
        <v>0</v>
      </c>
      <c r="R1922">
        <v>0.62453670360110802</v>
      </c>
      <c r="S1922">
        <v>8934.9518698060947</v>
      </c>
      <c r="T1922" s="1" t="s">
        <v>40</v>
      </c>
      <c r="U1922">
        <v>1</v>
      </c>
      <c r="V1922">
        <v>1</v>
      </c>
      <c r="W1922">
        <v>0.93605677476339944</v>
      </c>
      <c r="X1922">
        <v>8363.6222299168985</v>
      </c>
      <c r="Y1922" t="b">
        <v>0</v>
      </c>
      <c r="Z1922" t="b">
        <v>0</v>
      </c>
      <c r="AA1922" s="1" t="s">
        <v>54</v>
      </c>
      <c r="AB1922" s="1" t="s">
        <v>55</v>
      </c>
      <c r="AC1922" s="1" t="s">
        <v>42</v>
      </c>
      <c r="AD1922" t="s">
        <v>850</v>
      </c>
    </row>
    <row r="1923" spans="1:30" x14ac:dyDescent="0.25">
      <c r="A1923">
        <v>11</v>
      </c>
      <c r="B1923" s="1" t="s">
        <v>58</v>
      </c>
      <c r="C1923" s="1" t="s">
        <v>252</v>
      </c>
      <c r="D1923" s="1" t="s">
        <v>253</v>
      </c>
      <c r="E1923" s="1" t="s">
        <v>32</v>
      </c>
      <c r="F1923" s="1" t="s">
        <v>32</v>
      </c>
      <c r="G1923" s="1" t="s">
        <v>438</v>
      </c>
      <c r="H1923" s="1" t="s">
        <v>439</v>
      </c>
      <c r="I1923" s="1" t="s">
        <v>160</v>
      </c>
      <c r="J1923" s="1" t="s">
        <v>161</v>
      </c>
      <c r="K1923">
        <v>50</v>
      </c>
      <c r="L1923" s="1" t="s">
        <v>440</v>
      </c>
      <c r="M1923" s="1" t="s">
        <v>441</v>
      </c>
      <c r="N1923">
        <v>30</v>
      </c>
      <c r="O1923">
        <v>250</v>
      </c>
      <c r="P1923">
        <v>7500</v>
      </c>
      <c r="Q1923">
        <v>0</v>
      </c>
      <c r="R1923">
        <v>0.61104665055107144</v>
      </c>
      <c r="S1923">
        <v>12082.849879133037</v>
      </c>
      <c r="T1923" s="1" t="s">
        <v>40</v>
      </c>
      <c r="U1923">
        <v>1</v>
      </c>
      <c r="V1923">
        <v>1</v>
      </c>
      <c r="W1923">
        <v>0.93743771683108224</v>
      </c>
      <c r="X1923">
        <v>11326.919203507192</v>
      </c>
      <c r="Y1923" t="b">
        <v>0</v>
      </c>
      <c r="Z1923" t="b">
        <v>0</v>
      </c>
      <c r="AA1923" s="1" t="s">
        <v>62</v>
      </c>
      <c r="AB1923" s="1" t="s">
        <v>55</v>
      </c>
      <c r="AC1923" s="1" t="s">
        <v>42</v>
      </c>
      <c r="AD1923" t="s">
        <v>850</v>
      </c>
    </row>
    <row r="1924" spans="1:30" x14ac:dyDescent="0.25">
      <c r="A1924">
        <v>15</v>
      </c>
      <c r="B1924" s="1" t="s">
        <v>50</v>
      </c>
      <c r="C1924" s="1" t="s">
        <v>297</v>
      </c>
      <c r="D1924" s="1" t="s">
        <v>71</v>
      </c>
      <c r="E1924" s="1" t="s">
        <v>32</v>
      </c>
      <c r="F1924" s="1" t="s">
        <v>32</v>
      </c>
      <c r="G1924" s="1" t="s">
        <v>438</v>
      </c>
      <c r="H1924" s="1" t="s">
        <v>439</v>
      </c>
      <c r="I1924" s="1" t="s">
        <v>160</v>
      </c>
      <c r="J1924" s="1" t="s">
        <v>161</v>
      </c>
      <c r="K1924">
        <v>50</v>
      </c>
      <c r="L1924" s="1" t="s">
        <v>440</v>
      </c>
      <c r="M1924" s="1" t="s">
        <v>441</v>
      </c>
      <c r="N1924">
        <v>980</v>
      </c>
      <c r="O1924">
        <v>250</v>
      </c>
      <c r="P1924">
        <v>245000</v>
      </c>
      <c r="Q1924">
        <v>0</v>
      </c>
      <c r="R1924">
        <v>0.61164391836734699</v>
      </c>
      <c r="S1924">
        <v>394852.76</v>
      </c>
      <c r="T1924" s="1" t="s">
        <v>40</v>
      </c>
      <c r="U1924">
        <v>1</v>
      </c>
      <c r="V1924">
        <v>1</v>
      </c>
      <c r="W1924">
        <v>0.93795155439713784</v>
      </c>
      <c r="X1924">
        <v>370352.76</v>
      </c>
      <c r="Y1924" t="b">
        <v>0</v>
      </c>
      <c r="Z1924" t="b">
        <v>0</v>
      </c>
      <c r="AA1924" s="1" t="s">
        <v>54</v>
      </c>
      <c r="AB1924" s="1" t="s">
        <v>298</v>
      </c>
      <c r="AC1924" s="1" t="s">
        <v>42</v>
      </c>
      <c r="AD1924" t="s">
        <v>850</v>
      </c>
    </row>
    <row r="1925" spans="1:30" x14ac:dyDescent="0.25">
      <c r="A1925">
        <v>15</v>
      </c>
      <c r="B1925" s="1" t="s">
        <v>50</v>
      </c>
      <c r="C1925" s="1" t="s">
        <v>299</v>
      </c>
      <c r="D1925" s="1" t="s">
        <v>170</v>
      </c>
      <c r="E1925" s="1" t="s">
        <v>32</v>
      </c>
      <c r="F1925" s="1" t="s">
        <v>32</v>
      </c>
      <c r="G1925" s="1" t="s">
        <v>438</v>
      </c>
      <c r="H1925" s="1" t="s">
        <v>439</v>
      </c>
      <c r="I1925" s="1" t="s">
        <v>160</v>
      </c>
      <c r="J1925" s="1" t="s">
        <v>161</v>
      </c>
      <c r="K1925">
        <v>50</v>
      </c>
      <c r="L1925" s="1" t="s">
        <v>440</v>
      </c>
      <c r="M1925" s="1" t="s">
        <v>441</v>
      </c>
      <c r="N1925">
        <v>175</v>
      </c>
      <c r="O1925">
        <v>250</v>
      </c>
      <c r="P1925">
        <v>43750</v>
      </c>
      <c r="Q1925">
        <v>0</v>
      </c>
      <c r="R1925">
        <v>0.64021554285714288</v>
      </c>
      <c r="S1925">
        <v>71759.429999999993</v>
      </c>
      <c r="T1925" s="1" t="s">
        <v>40</v>
      </c>
      <c r="U1925">
        <v>1</v>
      </c>
      <c r="V1925">
        <v>1</v>
      </c>
      <c r="W1925">
        <v>0.9372904717888646</v>
      </c>
      <c r="X1925">
        <v>67259.429999999993</v>
      </c>
      <c r="Y1925" t="b">
        <v>0</v>
      </c>
      <c r="Z1925" t="b">
        <v>0</v>
      </c>
      <c r="AA1925" s="1" t="s">
        <v>54</v>
      </c>
      <c r="AB1925" s="1" t="s">
        <v>298</v>
      </c>
      <c r="AC1925" s="1" t="s">
        <v>42</v>
      </c>
      <c r="AD1925" t="s">
        <v>850</v>
      </c>
    </row>
    <row r="1926" spans="1:30" x14ac:dyDescent="0.25">
      <c r="A1926">
        <v>15</v>
      </c>
      <c r="B1926" s="1" t="s">
        <v>50</v>
      </c>
      <c r="C1926" s="1" t="s">
        <v>300</v>
      </c>
      <c r="D1926" s="1" t="s">
        <v>301</v>
      </c>
      <c r="E1926" s="1" t="s">
        <v>32</v>
      </c>
      <c r="F1926" s="1" t="s">
        <v>32</v>
      </c>
      <c r="G1926" s="1" t="s">
        <v>438</v>
      </c>
      <c r="H1926" s="1" t="s">
        <v>439</v>
      </c>
      <c r="I1926" s="1" t="s">
        <v>160</v>
      </c>
      <c r="J1926" s="1" t="s">
        <v>161</v>
      </c>
      <c r="K1926">
        <v>50</v>
      </c>
      <c r="L1926" s="1" t="s">
        <v>440</v>
      </c>
      <c r="M1926" s="1" t="s">
        <v>441</v>
      </c>
      <c r="N1926">
        <v>560</v>
      </c>
      <c r="O1926">
        <v>250</v>
      </c>
      <c r="P1926">
        <v>140000</v>
      </c>
      <c r="Q1926">
        <v>0</v>
      </c>
      <c r="R1926">
        <v>0.60950107142857135</v>
      </c>
      <c r="S1926">
        <v>225330.15</v>
      </c>
      <c r="T1926" s="1" t="s">
        <v>40</v>
      </c>
      <c r="U1926">
        <v>1</v>
      </c>
      <c r="V1926">
        <v>1</v>
      </c>
      <c r="W1926">
        <v>0.93786894474618687</v>
      </c>
      <c r="X1926">
        <v>211330.15</v>
      </c>
      <c r="Y1926" t="b">
        <v>0</v>
      </c>
      <c r="Z1926" t="b">
        <v>0</v>
      </c>
      <c r="AA1926" s="1" t="s">
        <v>54</v>
      </c>
      <c r="AB1926" s="1" t="s">
        <v>298</v>
      </c>
      <c r="AC1926" s="1" t="s">
        <v>42</v>
      </c>
      <c r="AD1926" t="s">
        <v>850</v>
      </c>
    </row>
    <row r="1927" spans="1:30" x14ac:dyDescent="0.25">
      <c r="A1927">
        <v>28</v>
      </c>
      <c r="B1927" s="1" t="s">
        <v>94</v>
      </c>
      <c r="C1927" s="1" t="s">
        <v>345</v>
      </c>
      <c r="D1927" s="1" t="s">
        <v>329</v>
      </c>
      <c r="E1927" s="1" t="s">
        <v>32</v>
      </c>
      <c r="F1927" s="1" t="s">
        <v>32</v>
      </c>
      <c r="G1927" s="1" t="s">
        <v>438</v>
      </c>
      <c r="H1927" s="1" t="s">
        <v>439</v>
      </c>
      <c r="I1927" s="1" t="s">
        <v>160</v>
      </c>
      <c r="J1927" s="1" t="s">
        <v>161</v>
      </c>
      <c r="K1927">
        <v>50</v>
      </c>
      <c r="L1927" s="1" t="s">
        <v>440</v>
      </c>
      <c r="M1927" s="1" t="s">
        <v>441</v>
      </c>
      <c r="N1927">
        <v>75</v>
      </c>
      <c r="O1927">
        <v>250</v>
      </c>
      <c r="P1927">
        <v>18750</v>
      </c>
      <c r="Q1927">
        <v>0</v>
      </c>
      <c r="R1927">
        <v>0.88554880000000002</v>
      </c>
      <c r="S1927">
        <v>35354.04</v>
      </c>
      <c r="T1927" s="1" t="s">
        <v>40</v>
      </c>
      <c r="U1927">
        <v>0</v>
      </c>
      <c r="V1927">
        <v>0</v>
      </c>
      <c r="W1927">
        <v>0.94342937893377954</v>
      </c>
      <c r="X1927">
        <v>33354.04</v>
      </c>
      <c r="Y1927" t="b">
        <v>0</v>
      </c>
      <c r="Z1927" t="b">
        <v>0</v>
      </c>
      <c r="AA1927" s="1" t="s">
        <v>66</v>
      </c>
      <c r="AB1927" s="1" t="s">
        <v>66</v>
      </c>
      <c r="AC1927" s="1" t="s">
        <v>73</v>
      </c>
      <c r="AD1927" t="s">
        <v>66</v>
      </c>
    </row>
    <row r="1928" spans="1:30" x14ac:dyDescent="0.25">
      <c r="A1928">
        <v>26</v>
      </c>
      <c r="B1928" s="1" t="s">
        <v>99</v>
      </c>
      <c r="C1928" s="1" t="s">
        <v>338</v>
      </c>
      <c r="D1928" s="1" t="s">
        <v>339</v>
      </c>
      <c r="E1928" s="1" t="s">
        <v>32</v>
      </c>
      <c r="F1928" s="1" t="s">
        <v>32</v>
      </c>
      <c r="G1928" s="1" t="s">
        <v>438</v>
      </c>
      <c r="H1928" s="1" t="s">
        <v>439</v>
      </c>
      <c r="I1928" s="1" t="s">
        <v>160</v>
      </c>
      <c r="J1928" s="1" t="s">
        <v>161</v>
      </c>
      <c r="K1928">
        <v>237</v>
      </c>
      <c r="L1928" s="1" t="s">
        <v>750</v>
      </c>
      <c r="M1928" s="1" t="s">
        <v>441</v>
      </c>
      <c r="N1928">
        <v>30</v>
      </c>
      <c r="O1928">
        <v>450</v>
      </c>
      <c r="P1928">
        <v>13500</v>
      </c>
      <c r="Q1928">
        <v>0</v>
      </c>
      <c r="R1928">
        <v>1.1367501006036216</v>
      </c>
      <c r="S1928">
        <v>28846.126358148893</v>
      </c>
      <c r="T1928" s="1" t="s">
        <v>40</v>
      </c>
      <c r="U1928">
        <v>0</v>
      </c>
      <c r="V1928">
        <v>0</v>
      </c>
      <c r="W1928">
        <v>0.95291746016440471</v>
      </c>
      <c r="X1928">
        <v>27487.977464788732</v>
      </c>
      <c r="Y1928" t="b">
        <v>0</v>
      </c>
      <c r="Z1928" t="b">
        <v>0</v>
      </c>
      <c r="AA1928" s="1" t="s">
        <v>66</v>
      </c>
      <c r="AB1928" s="1" t="s">
        <v>66</v>
      </c>
      <c r="AC1928" s="1" t="s">
        <v>73</v>
      </c>
      <c r="AD1928" t="s">
        <v>66</v>
      </c>
    </row>
    <row r="1929" spans="1:30" x14ac:dyDescent="0.25">
      <c r="A1929">
        <v>1</v>
      </c>
      <c r="B1929" s="1" t="s">
        <v>184</v>
      </c>
      <c r="C1929" s="1" t="s">
        <v>595</v>
      </c>
      <c r="D1929" s="1" t="s">
        <v>596</v>
      </c>
      <c r="E1929" s="1" t="s">
        <v>747</v>
      </c>
      <c r="F1929" s="1" t="s">
        <v>748</v>
      </c>
      <c r="G1929" s="1" t="s">
        <v>204</v>
      </c>
      <c r="H1929" s="1" t="s">
        <v>205</v>
      </c>
      <c r="I1929" s="1" t="s">
        <v>191</v>
      </c>
      <c r="J1929" s="1" t="s">
        <v>192</v>
      </c>
      <c r="K1929">
        <v>99</v>
      </c>
      <c r="L1929" s="1" t="s">
        <v>205</v>
      </c>
      <c r="M1929" s="1" t="s">
        <v>38</v>
      </c>
      <c r="N1929" t="s">
        <v>39</v>
      </c>
      <c r="O1929" t="s">
        <v>39</v>
      </c>
      <c r="P1929">
        <v>4500</v>
      </c>
      <c r="Q1929">
        <v>7384.8522342064716</v>
      </c>
      <c r="R1929">
        <v>0.64107827426810471</v>
      </c>
      <c r="S1929">
        <v>0</v>
      </c>
      <c r="T1929" s="1" t="s">
        <v>194</v>
      </c>
      <c r="U1929">
        <v>1</v>
      </c>
      <c r="V1929">
        <v>1</v>
      </c>
      <c r="W1929">
        <v>0.93427599088802338</v>
      </c>
      <c r="X1929">
        <v>0</v>
      </c>
      <c r="Y1929" t="b">
        <v>0</v>
      </c>
      <c r="Z1929" t="b">
        <v>0</v>
      </c>
      <c r="AA1929" s="1" t="s">
        <v>54</v>
      </c>
      <c r="AB1929" s="1" t="s">
        <v>599</v>
      </c>
      <c r="AC1929" s="1" t="s">
        <v>42</v>
      </c>
      <c r="AD1929" t="s">
        <v>850</v>
      </c>
    </row>
    <row r="1930" spans="1:30" x14ac:dyDescent="0.25">
      <c r="A1930">
        <v>2</v>
      </c>
      <c r="B1930" s="1" t="s">
        <v>86</v>
      </c>
      <c r="C1930" s="1" t="s">
        <v>226</v>
      </c>
      <c r="D1930" s="1" t="s">
        <v>105</v>
      </c>
      <c r="E1930" s="1" t="s">
        <v>32</v>
      </c>
      <c r="F1930" s="1" t="s">
        <v>32</v>
      </c>
      <c r="G1930" s="1" t="s">
        <v>412</v>
      </c>
      <c r="H1930" s="1" t="s">
        <v>413</v>
      </c>
      <c r="I1930" s="1" t="s">
        <v>106</v>
      </c>
      <c r="J1930" s="1" t="s">
        <v>107</v>
      </c>
      <c r="K1930">
        <v>248</v>
      </c>
      <c r="L1930" s="1" t="s">
        <v>751</v>
      </c>
      <c r="M1930" s="1" t="s">
        <v>441</v>
      </c>
      <c r="N1930">
        <v>6000</v>
      </c>
      <c r="O1930">
        <v>15</v>
      </c>
      <c r="P1930">
        <v>90000</v>
      </c>
      <c r="Q1930">
        <v>0</v>
      </c>
      <c r="R1930">
        <v>0.61287047812817896</v>
      </c>
      <c r="S1930">
        <v>145158.34303153609</v>
      </c>
      <c r="T1930" s="1" t="s">
        <v>40</v>
      </c>
      <c r="U1930">
        <v>0</v>
      </c>
      <c r="V1930">
        <v>1</v>
      </c>
      <c r="W1930">
        <v>0.93692649150934704</v>
      </c>
      <c r="X1930">
        <v>136002.6970498474</v>
      </c>
      <c r="Y1930" t="b">
        <v>0</v>
      </c>
      <c r="Z1930" t="b">
        <v>0</v>
      </c>
      <c r="AA1930" s="1" t="s">
        <v>66</v>
      </c>
      <c r="AB1930" s="1" t="s">
        <v>66</v>
      </c>
      <c r="AC1930" s="1" t="s">
        <v>42</v>
      </c>
      <c r="AD1930" t="s">
        <v>66</v>
      </c>
    </row>
    <row r="1931" spans="1:30" x14ac:dyDescent="0.25">
      <c r="A1931">
        <v>7</v>
      </c>
      <c r="B1931" s="1" t="s">
        <v>29</v>
      </c>
      <c r="C1931" s="1" t="s">
        <v>30</v>
      </c>
      <c r="D1931" s="1" t="s">
        <v>31</v>
      </c>
      <c r="E1931" s="1" t="s">
        <v>32</v>
      </c>
      <c r="F1931" s="1" t="s">
        <v>32</v>
      </c>
      <c r="G1931" s="1" t="s">
        <v>412</v>
      </c>
      <c r="H1931" s="1" t="s">
        <v>413</v>
      </c>
      <c r="I1931" s="1" t="s">
        <v>106</v>
      </c>
      <c r="J1931" s="1" t="s">
        <v>107</v>
      </c>
      <c r="K1931">
        <v>371</v>
      </c>
      <c r="L1931" s="1" t="s">
        <v>752</v>
      </c>
      <c r="M1931" s="1" t="s">
        <v>441</v>
      </c>
      <c r="N1931">
        <v>1634</v>
      </c>
      <c r="O1931">
        <v>50</v>
      </c>
      <c r="P1931">
        <v>81700</v>
      </c>
      <c r="Q1931">
        <v>0</v>
      </c>
      <c r="R1931">
        <v>0.61163824655979571</v>
      </c>
      <c r="S1931">
        <v>131670.8447439353</v>
      </c>
      <c r="T1931" s="1" t="s">
        <v>40</v>
      </c>
      <c r="U1931">
        <v>1</v>
      </c>
      <c r="V1931">
        <v>1</v>
      </c>
      <c r="W1931">
        <v>0.93750240967821841</v>
      </c>
      <c r="X1931">
        <v>123441.73423180592</v>
      </c>
      <c r="Y1931" t="b">
        <v>0</v>
      </c>
      <c r="Z1931" t="b">
        <v>0</v>
      </c>
      <c r="AA1931" s="1" t="s">
        <v>41</v>
      </c>
      <c r="AB1931" s="1" t="s">
        <v>31</v>
      </c>
      <c r="AC1931" s="1" t="s">
        <v>42</v>
      </c>
      <c r="AD1931" t="s">
        <v>850</v>
      </c>
    </row>
    <row r="1932" spans="1:30" x14ac:dyDescent="0.25">
      <c r="A1932">
        <v>26</v>
      </c>
      <c r="B1932" s="1" t="s">
        <v>99</v>
      </c>
      <c r="C1932" s="1" t="s">
        <v>100</v>
      </c>
      <c r="D1932" s="1" t="s">
        <v>101</v>
      </c>
      <c r="E1932" s="1" t="s">
        <v>32</v>
      </c>
      <c r="F1932" s="1" t="s">
        <v>32</v>
      </c>
      <c r="G1932" s="1" t="s">
        <v>412</v>
      </c>
      <c r="H1932" s="1" t="s">
        <v>413</v>
      </c>
      <c r="I1932" s="1" t="s">
        <v>106</v>
      </c>
      <c r="J1932" s="1" t="s">
        <v>107</v>
      </c>
      <c r="K1932">
        <v>197</v>
      </c>
      <c r="L1932" s="1" t="s">
        <v>753</v>
      </c>
      <c r="M1932" s="1" t="s">
        <v>441</v>
      </c>
      <c r="N1932">
        <v>500</v>
      </c>
      <c r="O1932">
        <v>25</v>
      </c>
      <c r="P1932">
        <v>12500</v>
      </c>
      <c r="Q1932">
        <v>0</v>
      </c>
      <c r="R1932">
        <v>1.0929896606695513</v>
      </c>
      <c r="S1932">
        <v>26162.37075836939</v>
      </c>
      <c r="T1932" s="1" t="s">
        <v>40</v>
      </c>
      <c r="U1932">
        <v>0</v>
      </c>
      <c r="V1932">
        <v>0</v>
      </c>
      <c r="W1932">
        <v>0.95212352617715845</v>
      </c>
      <c r="X1932">
        <v>24909.808699612844</v>
      </c>
      <c r="Y1932" t="b">
        <v>0</v>
      </c>
      <c r="Z1932" t="b">
        <v>0</v>
      </c>
      <c r="AA1932" s="1" t="s">
        <v>66</v>
      </c>
      <c r="AB1932" s="1" t="s">
        <v>66</v>
      </c>
      <c r="AC1932" s="1" t="s">
        <v>73</v>
      </c>
      <c r="AD1932" t="s">
        <v>66</v>
      </c>
    </row>
    <row r="1933" spans="1:30" x14ac:dyDescent="0.25">
      <c r="A1933">
        <v>1</v>
      </c>
      <c r="B1933" s="1" t="s">
        <v>184</v>
      </c>
      <c r="C1933" s="1" t="s">
        <v>595</v>
      </c>
      <c r="D1933" s="1" t="s">
        <v>596</v>
      </c>
      <c r="E1933" s="1" t="s">
        <v>747</v>
      </c>
      <c r="F1933" s="1" t="s">
        <v>748</v>
      </c>
      <c r="G1933" s="1" t="s">
        <v>204</v>
      </c>
      <c r="H1933" s="1" t="s">
        <v>205</v>
      </c>
      <c r="I1933" s="1" t="s">
        <v>204</v>
      </c>
      <c r="J1933" s="1" t="s">
        <v>205</v>
      </c>
      <c r="K1933">
        <v>389</v>
      </c>
      <c r="L1933" s="1" t="s">
        <v>206</v>
      </c>
      <c r="M1933" s="1" t="s">
        <v>38</v>
      </c>
      <c r="N1933" t="s">
        <v>39</v>
      </c>
      <c r="O1933" t="s">
        <v>39</v>
      </c>
      <c r="P1933">
        <v>2602.9899999999998</v>
      </c>
      <c r="Q1933">
        <v>4271.7103371371331</v>
      </c>
      <c r="R1933">
        <v>0.64107827426810471</v>
      </c>
      <c r="S1933">
        <v>0</v>
      </c>
      <c r="T1933" s="1" t="s">
        <v>194</v>
      </c>
      <c r="U1933">
        <v>1</v>
      </c>
      <c r="V1933">
        <v>1</v>
      </c>
      <c r="W1933">
        <v>0.93427599088802338</v>
      </c>
      <c r="X1933">
        <v>0</v>
      </c>
      <c r="Y1933" t="b">
        <v>0</v>
      </c>
      <c r="Z1933" t="b">
        <v>0</v>
      </c>
      <c r="AA1933" s="1" t="s">
        <v>54</v>
      </c>
      <c r="AB1933" s="1" t="s">
        <v>599</v>
      </c>
      <c r="AC1933" s="1" t="s">
        <v>42</v>
      </c>
      <c r="AD1933" t="s">
        <v>850</v>
      </c>
    </row>
    <row r="1934" spans="1:30" x14ac:dyDescent="0.25">
      <c r="A1934">
        <v>4</v>
      </c>
      <c r="B1934" s="1" t="s">
        <v>131</v>
      </c>
      <c r="C1934" s="1" t="s">
        <v>166</v>
      </c>
      <c r="D1934" s="1" t="s">
        <v>105</v>
      </c>
      <c r="E1934" s="1" t="s">
        <v>32</v>
      </c>
      <c r="F1934" s="1" t="s">
        <v>32</v>
      </c>
      <c r="G1934" s="1" t="s">
        <v>412</v>
      </c>
      <c r="H1934" s="1" t="s">
        <v>413</v>
      </c>
      <c r="I1934" s="1" t="s">
        <v>106</v>
      </c>
      <c r="J1934" s="1" t="s">
        <v>107</v>
      </c>
      <c r="K1934">
        <v>129</v>
      </c>
      <c r="L1934" s="1" t="s">
        <v>608</v>
      </c>
      <c r="M1934" s="1" t="s">
        <v>441</v>
      </c>
      <c r="N1934">
        <v>6020</v>
      </c>
      <c r="O1934">
        <v>85</v>
      </c>
      <c r="P1934">
        <v>511700</v>
      </c>
      <c r="Q1934">
        <v>0</v>
      </c>
      <c r="R1934">
        <v>0.60990146274489099</v>
      </c>
      <c r="S1934">
        <v>823786.57848656073</v>
      </c>
      <c r="T1934" s="1" t="s">
        <v>40</v>
      </c>
      <c r="U1934">
        <v>0</v>
      </c>
      <c r="V1934">
        <v>1</v>
      </c>
      <c r="W1934">
        <v>0.9376777496183254</v>
      </c>
      <c r="X1934">
        <v>772446.34508105821</v>
      </c>
      <c r="Y1934" t="b">
        <v>0</v>
      </c>
      <c r="Z1934" t="b">
        <v>0</v>
      </c>
      <c r="AA1934" s="1" t="s">
        <v>66</v>
      </c>
      <c r="AB1934" s="1" t="s">
        <v>66</v>
      </c>
      <c r="AC1934" s="1" t="s">
        <v>42</v>
      </c>
      <c r="AD1934" t="s">
        <v>66</v>
      </c>
    </row>
    <row r="1935" spans="1:30" x14ac:dyDescent="0.25">
      <c r="A1935">
        <v>9</v>
      </c>
      <c r="B1935" s="1" t="s">
        <v>240</v>
      </c>
      <c r="C1935" s="1" t="s">
        <v>32</v>
      </c>
      <c r="D1935" s="1" t="s">
        <v>32</v>
      </c>
      <c r="E1935" s="1" t="s">
        <v>32</v>
      </c>
      <c r="F1935" s="1" t="s">
        <v>32</v>
      </c>
      <c r="G1935" s="1" t="s">
        <v>412</v>
      </c>
      <c r="H1935" s="1" t="s">
        <v>413</v>
      </c>
      <c r="I1935" s="1" t="s">
        <v>106</v>
      </c>
      <c r="J1935" s="1" t="s">
        <v>107</v>
      </c>
      <c r="K1935">
        <v>129</v>
      </c>
      <c r="L1935" s="1" t="s">
        <v>608</v>
      </c>
      <c r="M1935" s="1" t="s">
        <v>441</v>
      </c>
      <c r="N1935">
        <v>7600</v>
      </c>
      <c r="O1935">
        <v>85</v>
      </c>
      <c r="P1935">
        <v>646000</v>
      </c>
      <c r="Q1935">
        <v>0</v>
      </c>
      <c r="R1935">
        <v>0.61021334565375218</v>
      </c>
      <c r="S1935">
        <v>1040197.8212923239</v>
      </c>
      <c r="T1935" s="1" t="s">
        <v>40</v>
      </c>
      <c r="U1935">
        <v>0</v>
      </c>
      <c r="V1935">
        <v>1</v>
      </c>
      <c r="W1935">
        <v>0.93769557849786533</v>
      </c>
      <c r="X1935">
        <v>975388.89778892475</v>
      </c>
      <c r="Y1935" t="b">
        <v>1</v>
      </c>
      <c r="Z1935" t="b">
        <v>0</v>
      </c>
      <c r="AA1935" s="1" t="s">
        <v>66</v>
      </c>
      <c r="AB1935" s="1" t="s">
        <v>66</v>
      </c>
      <c r="AC1935" s="1" t="s">
        <v>42</v>
      </c>
      <c r="AD1935" t="s">
        <v>66</v>
      </c>
    </row>
    <row r="1936" spans="1:30" x14ac:dyDescent="0.25">
      <c r="A1936">
        <v>10</v>
      </c>
      <c r="B1936" s="1" t="s">
        <v>168</v>
      </c>
      <c r="C1936" s="1" t="s">
        <v>245</v>
      </c>
      <c r="D1936" s="1" t="s">
        <v>101</v>
      </c>
      <c r="E1936" s="1" t="s">
        <v>32</v>
      </c>
      <c r="F1936" s="1" t="s">
        <v>32</v>
      </c>
      <c r="G1936" s="1" t="s">
        <v>412</v>
      </c>
      <c r="H1936" s="1" t="s">
        <v>413</v>
      </c>
      <c r="I1936" s="1" t="s">
        <v>106</v>
      </c>
      <c r="J1936" s="1" t="s">
        <v>107</v>
      </c>
      <c r="K1936">
        <v>129</v>
      </c>
      <c r="L1936" s="1" t="s">
        <v>608</v>
      </c>
      <c r="M1936" s="1" t="s">
        <v>441</v>
      </c>
      <c r="N1936">
        <v>3250</v>
      </c>
      <c r="O1936">
        <v>85</v>
      </c>
      <c r="P1936">
        <v>276250</v>
      </c>
      <c r="Q1936">
        <v>0</v>
      </c>
      <c r="R1936">
        <v>0.61025730693408753</v>
      </c>
      <c r="S1936">
        <v>444833.5810405417</v>
      </c>
      <c r="T1936" s="1" t="s">
        <v>40</v>
      </c>
      <c r="U1936">
        <v>0</v>
      </c>
      <c r="V1936">
        <v>1</v>
      </c>
      <c r="W1936">
        <v>0.93772246917954194</v>
      </c>
      <c r="X1936">
        <v>417130.44398731465</v>
      </c>
      <c r="Y1936" t="b">
        <v>1</v>
      </c>
      <c r="Z1936" t="b">
        <v>0</v>
      </c>
      <c r="AA1936" s="1" t="s">
        <v>66</v>
      </c>
      <c r="AB1936" s="1" t="s">
        <v>66</v>
      </c>
      <c r="AC1936" s="1" t="s">
        <v>42</v>
      </c>
      <c r="AD1936" t="s">
        <v>66</v>
      </c>
    </row>
    <row r="1937" spans="1:30" x14ac:dyDescent="0.25">
      <c r="A1937">
        <v>11</v>
      </c>
      <c r="B1937" s="1" t="s">
        <v>58</v>
      </c>
      <c r="C1937" s="1" t="s">
        <v>246</v>
      </c>
      <c r="D1937" s="1" t="s">
        <v>247</v>
      </c>
      <c r="E1937" s="1" t="s">
        <v>32</v>
      </c>
      <c r="F1937" s="1" t="s">
        <v>32</v>
      </c>
      <c r="G1937" s="1" t="s">
        <v>412</v>
      </c>
      <c r="H1937" s="1" t="s">
        <v>413</v>
      </c>
      <c r="I1937" s="1" t="s">
        <v>106</v>
      </c>
      <c r="J1937" s="1" t="s">
        <v>107</v>
      </c>
      <c r="K1937">
        <v>129</v>
      </c>
      <c r="L1937" s="1" t="s">
        <v>608</v>
      </c>
      <c r="M1937" s="1" t="s">
        <v>441</v>
      </c>
      <c r="N1937">
        <v>50</v>
      </c>
      <c r="O1937">
        <v>85</v>
      </c>
      <c r="P1937">
        <v>4250</v>
      </c>
      <c r="Q1937">
        <v>0</v>
      </c>
      <c r="R1937">
        <v>0.61212016055118357</v>
      </c>
      <c r="S1937">
        <v>6851.5106823425294</v>
      </c>
      <c r="T1937" s="1" t="s">
        <v>40</v>
      </c>
      <c r="U1937">
        <v>1</v>
      </c>
      <c r="V1937">
        <v>1</v>
      </c>
      <c r="W1937">
        <v>0.93726608827829794</v>
      </c>
      <c r="X1937">
        <v>6421.6886160361546</v>
      </c>
      <c r="Y1937" t="b">
        <v>0</v>
      </c>
      <c r="Z1937" t="b">
        <v>0</v>
      </c>
      <c r="AA1937" s="1" t="s">
        <v>62</v>
      </c>
      <c r="AB1937" s="1" t="s">
        <v>55</v>
      </c>
      <c r="AC1937" s="1" t="s">
        <v>42</v>
      </c>
      <c r="AD1937" t="s">
        <v>850</v>
      </c>
    </row>
    <row r="1938" spans="1:30" x14ac:dyDescent="0.25">
      <c r="A1938">
        <v>11</v>
      </c>
      <c r="B1938" s="1" t="s">
        <v>58</v>
      </c>
      <c r="C1938" s="1" t="s">
        <v>250</v>
      </c>
      <c r="D1938" s="1" t="s">
        <v>251</v>
      </c>
      <c r="E1938" s="1" t="s">
        <v>32</v>
      </c>
      <c r="F1938" s="1" t="s">
        <v>32</v>
      </c>
      <c r="G1938" s="1" t="s">
        <v>412</v>
      </c>
      <c r="H1938" s="1" t="s">
        <v>413</v>
      </c>
      <c r="I1938" s="1" t="s">
        <v>106</v>
      </c>
      <c r="J1938" s="1" t="s">
        <v>107</v>
      </c>
      <c r="K1938">
        <v>129</v>
      </c>
      <c r="L1938" s="1" t="s">
        <v>608</v>
      </c>
      <c r="M1938" s="1" t="s">
        <v>441</v>
      </c>
      <c r="N1938">
        <v>81</v>
      </c>
      <c r="O1938">
        <v>85</v>
      </c>
      <c r="P1938">
        <v>6885</v>
      </c>
      <c r="Q1938">
        <v>0</v>
      </c>
      <c r="R1938">
        <v>0.64881864736005646</v>
      </c>
      <c r="S1938">
        <v>11352.116387073989</v>
      </c>
      <c r="T1938" s="1" t="s">
        <v>40</v>
      </c>
      <c r="U1938">
        <v>1</v>
      </c>
      <c r="V1938">
        <v>1</v>
      </c>
      <c r="W1938">
        <v>0.93574132025883394</v>
      </c>
      <c r="X1938">
        <v>10622.644375772559</v>
      </c>
      <c r="Y1938" t="b">
        <v>0</v>
      </c>
      <c r="Z1938" t="b">
        <v>0</v>
      </c>
      <c r="AA1938" s="1" t="s">
        <v>54</v>
      </c>
      <c r="AB1938" s="1" t="s">
        <v>55</v>
      </c>
      <c r="AC1938" s="1" t="s">
        <v>42</v>
      </c>
      <c r="AD1938" t="s">
        <v>850</v>
      </c>
    </row>
    <row r="1939" spans="1:30" x14ac:dyDescent="0.25">
      <c r="A1939">
        <v>11</v>
      </c>
      <c r="B1939" s="1" t="s">
        <v>58</v>
      </c>
      <c r="C1939" s="1" t="s">
        <v>254</v>
      </c>
      <c r="D1939" s="1" t="s">
        <v>255</v>
      </c>
      <c r="E1939" s="1" t="s">
        <v>32</v>
      </c>
      <c r="F1939" s="1" t="s">
        <v>32</v>
      </c>
      <c r="G1939" s="1" t="s">
        <v>412</v>
      </c>
      <c r="H1939" s="1" t="s">
        <v>413</v>
      </c>
      <c r="I1939" s="1" t="s">
        <v>106</v>
      </c>
      <c r="J1939" s="1" t="s">
        <v>107</v>
      </c>
      <c r="K1939">
        <v>129</v>
      </c>
      <c r="L1939" s="1" t="s">
        <v>608</v>
      </c>
      <c r="M1939" s="1" t="s">
        <v>441</v>
      </c>
      <c r="N1939">
        <v>238</v>
      </c>
      <c r="O1939">
        <v>85</v>
      </c>
      <c r="P1939">
        <v>20230</v>
      </c>
      <c r="Q1939">
        <v>0</v>
      </c>
      <c r="R1939">
        <v>0.61371626072635876</v>
      </c>
      <c r="S1939">
        <v>32645.47995449424</v>
      </c>
      <c r="T1939" s="1" t="s">
        <v>40</v>
      </c>
      <c r="U1939">
        <v>1</v>
      </c>
      <c r="V1939">
        <v>1</v>
      </c>
      <c r="W1939">
        <v>0.93688714903917125</v>
      </c>
      <c r="X1939">
        <v>30585.130643581524</v>
      </c>
      <c r="Y1939" t="b">
        <v>0</v>
      </c>
      <c r="Z1939" t="b">
        <v>0</v>
      </c>
      <c r="AA1939" s="1" t="s">
        <v>54</v>
      </c>
      <c r="AB1939" s="1" t="s">
        <v>173</v>
      </c>
      <c r="AC1939" s="1" t="s">
        <v>42</v>
      </c>
      <c r="AD1939" t="s">
        <v>850</v>
      </c>
    </row>
    <row r="1940" spans="1:30" x14ac:dyDescent="0.25">
      <c r="A1940">
        <v>11</v>
      </c>
      <c r="B1940" s="1" t="s">
        <v>58</v>
      </c>
      <c r="C1940" s="1" t="s">
        <v>256</v>
      </c>
      <c r="D1940" s="1" t="s">
        <v>257</v>
      </c>
      <c r="E1940" s="1" t="s">
        <v>32</v>
      </c>
      <c r="F1940" s="1" t="s">
        <v>32</v>
      </c>
      <c r="G1940" s="1" t="s">
        <v>412</v>
      </c>
      <c r="H1940" s="1" t="s">
        <v>413</v>
      </c>
      <c r="I1940" s="1" t="s">
        <v>106</v>
      </c>
      <c r="J1940" s="1" t="s">
        <v>107</v>
      </c>
      <c r="K1940">
        <v>129</v>
      </c>
      <c r="L1940" s="1" t="s">
        <v>608</v>
      </c>
      <c r="M1940" s="1" t="s">
        <v>441</v>
      </c>
      <c r="N1940">
        <v>296</v>
      </c>
      <c r="O1940">
        <v>85</v>
      </c>
      <c r="P1940">
        <v>25160</v>
      </c>
      <c r="Q1940">
        <v>0</v>
      </c>
      <c r="R1940">
        <v>0.61617471863848472</v>
      </c>
      <c r="S1940">
        <v>40662.955920944274</v>
      </c>
      <c r="T1940" s="1" t="s">
        <v>40</v>
      </c>
      <c r="U1940">
        <v>1</v>
      </c>
      <c r="V1940">
        <v>1</v>
      </c>
      <c r="W1940">
        <v>0.93630816115801618</v>
      </c>
      <c r="X1940">
        <v>38073.057485588797</v>
      </c>
      <c r="Y1940" t="b">
        <v>0</v>
      </c>
      <c r="Z1940" t="b">
        <v>0</v>
      </c>
      <c r="AA1940" s="1" t="s">
        <v>54</v>
      </c>
      <c r="AB1940" s="1" t="s">
        <v>173</v>
      </c>
      <c r="AC1940" s="1" t="s">
        <v>42</v>
      </c>
      <c r="AD1940" t="s">
        <v>850</v>
      </c>
    </row>
    <row r="1941" spans="1:30" x14ac:dyDescent="0.25">
      <c r="A1941">
        <v>11</v>
      </c>
      <c r="B1941" s="1" t="s">
        <v>58</v>
      </c>
      <c r="C1941" s="1" t="s">
        <v>258</v>
      </c>
      <c r="D1941" s="1" t="s">
        <v>259</v>
      </c>
      <c r="E1941" s="1" t="s">
        <v>32</v>
      </c>
      <c r="F1941" s="1" t="s">
        <v>32</v>
      </c>
      <c r="G1941" s="1" t="s">
        <v>412</v>
      </c>
      <c r="H1941" s="1" t="s">
        <v>413</v>
      </c>
      <c r="I1941" s="1" t="s">
        <v>106</v>
      </c>
      <c r="J1941" s="1" t="s">
        <v>107</v>
      </c>
      <c r="K1941">
        <v>129</v>
      </c>
      <c r="L1941" s="1" t="s">
        <v>608</v>
      </c>
      <c r="M1941" s="1" t="s">
        <v>441</v>
      </c>
      <c r="N1941">
        <v>35</v>
      </c>
      <c r="O1941">
        <v>85</v>
      </c>
      <c r="P1941">
        <v>2975</v>
      </c>
      <c r="Q1941">
        <v>0</v>
      </c>
      <c r="R1941">
        <v>0.6230483460559797</v>
      </c>
      <c r="S1941">
        <v>4828.5688295165392</v>
      </c>
      <c r="T1941" s="1" t="s">
        <v>40</v>
      </c>
      <c r="U1941">
        <v>1</v>
      </c>
      <c r="V1941">
        <v>1</v>
      </c>
      <c r="W1941">
        <v>0.93612882374957951</v>
      </c>
      <c r="X1941">
        <v>4520.1624587692013</v>
      </c>
      <c r="Y1941" t="b">
        <v>0</v>
      </c>
      <c r="Z1941" t="b">
        <v>0</v>
      </c>
      <c r="AA1941" s="1" t="s">
        <v>54</v>
      </c>
      <c r="AB1941" s="1" t="s">
        <v>55</v>
      </c>
      <c r="AC1941" s="1" t="s">
        <v>42</v>
      </c>
      <c r="AD1941" t="s">
        <v>850</v>
      </c>
    </row>
    <row r="1942" spans="1:30" x14ac:dyDescent="0.25">
      <c r="A1942">
        <v>11</v>
      </c>
      <c r="B1942" s="1" t="s">
        <v>58</v>
      </c>
      <c r="C1942" s="1" t="s">
        <v>264</v>
      </c>
      <c r="D1942" s="1" t="s">
        <v>265</v>
      </c>
      <c r="E1942" s="1" t="s">
        <v>32</v>
      </c>
      <c r="F1942" s="1" t="s">
        <v>32</v>
      </c>
      <c r="G1942" s="1" t="s">
        <v>412</v>
      </c>
      <c r="H1942" s="1" t="s">
        <v>413</v>
      </c>
      <c r="I1942" s="1" t="s">
        <v>106</v>
      </c>
      <c r="J1942" s="1" t="s">
        <v>107</v>
      </c>
      <c r="K1942">
        <v>129</v>
      </c>
      <c r="L1942" s="1" t="s">
        <v>608</v>
      </c>
      <c r="M1942" s="1" t="s">
        <v>441</v>
      </c>
      <c r="N1942">
        <v>280</v>
      </c>
      <c r="O1942">
        <v>85</v>
      </c>
      <c r="P1942">
        <v>23800</v>
      </c>
      <c r="Q1942">
        <v>0</v>
      </c>
      <c r="R1942">
        <v>0.6228022082018928</v>
      </c>
      <c r="S1942">
        <v>38622.692555205045</v>
      </c>
      <c r="T1942" s="1" t="s">
        <v>40</v>
      </c>
      <c r="U1942">
        <v>1</v>
      </c>
      <c r="V1942">
        <v>1</v>
      </c>
      <c r="W1942">
        <v>0.93682307135902132</v>
      </c>
      <c r="X1942">
        <v>36182.629463722398</v>
      </c>
      <c r="Y1942" t="b">
        <v>0</v>
      </c>
      <c r="Z1942" t="b">
        <v>0</v>
      </c>
      <c r="AA1942" s="1" t="s">
        <v>54</v>
      </c>
      <c r="AB1942" s="1" t="s">
        <v>55</v>
      </c>
      <c r="AC1942" s="1" t="s">
        <v>42</v>
      </c>
      <c r="AD1942" t="s">
        <v>850</v>
      </c>
    </row>
    <row r="1943" spans="1:30" x14ac:dyDescent="0.25">
      <c r="A1943">
        <v>11</v>
      </c>
      <c r="B1943" s="1" t="s">
        <v>58</v>
      </c>
      <c r="C1943" s="1" t="s">
        <v>59</v>
      </c>
      <c r="D1943" s="1" t="s">
        <v>60</v>
      </c>
      <c r="E1943" s="1" t="s">
        <v>32</v>
      </c>
      <c r="F1943" s="1" t="s">
        <v>32</v>
      </c>
      <c r="G1943" s="1" t="s">
        <v>412</v>
      </c>
      <c r="H1943" s="1" t="s">
        <v>413</v>
      </c>
      <c r="I1943" s="1" t="s">
        <v>106</v>
      </c>
      <c r="J1943" s="1" t="s">
        <v>107</v>
      </c>
      <c r="K1943">
        <v>129</v>
      </c>
      <c r="L1943" s="1" t="s">
        <v>608</v>
      </c>
      <c r="M1943" s="1" t="s">
        <v>441</v>
      </c>
      <c r="N1943">
        <v>392</v>
      </c>
      <c r="O1943">
        <v>85</v>
      </c>
      <c r="P1943">
        <v>33320</v>
      </c>
      <c r="Q1943">
        <v>0</v>
      </c>
      <c r="R1943">
        <v>0.61324529076056544</v>
      </c>
      <c r="S1943">
        <v>53753.333088142041</v>
      </c>
      <c r="T1943" s="1" t="s">
        <v>40</v>
      </c>
      <c r="U1943">
        <v>1</v>
      </c>
      <c r="V1943">
        <v>1</v>
      </c>
      <c r="W1943">
        <v>0.93757152251472631</v>
      </c>
      <c r="X1943">
        <v>50397.594343690551</v>
      </c>
      <c r="Y1943" t="b">
        <v>0</v>
      </c>
      <c r="Z1943" t="b">
        <v>0</v>
      </c>
      <c r="AA1943" s="1" t="s">
        <v>62</v>
      </c>
      <c r="AB1943" s="1" t="s">
        <v>55</v>
      </c>
      <c r="AC1943" s="1" t="s">
        <v>42</v>
      </c>
      <c r="AD1943" t="s">
        <v>850</v>
      </c>
    </row>
    <row r="1944" spans="1:30" x14ac:dyDescent="0.25">
      <c r="A1944">
        <v>11</v>
      </c>
      <c r="B1944" s="1" t="s">
        <v>58</v>
      </c>
      <c r="C1944" s="1" t="s">
        <v>266</v>
      </c>
      <c r="D1944" s="1" t="s">
        <v>267</v>
      </c>
      <c r="E1944" s="1" t="s">
        <v>32</v>
      </c>
      <c r="F1944" s="1" t="s">
        <v>32</v>
      </c>
      <c r="G1944" s="1" t="s">
        <v>412</v>
      </c>
      <c r="H1944" s="1" t="s">
        <v>413</v>
      </c>
      <c r="I1944" s="1" t="s">
        <v>106</v>
      </c>
      <c r="J1944" s="1" t="s">
        <v>107</v>
      </c>
      <c r="K1944">
        <v>129</v>
      </c>
      <c r="L1944" s="1" t="s">
        <v>608</v>
      </c>
      <c r="M1944" s="1" t="s">
        <v>441</v>
      </c>
      <c r="N1944">
        <v>210</v>
      </c>
      <c r="O1944">
        <v>85</v>
      </c>
      <c r="P1944">
        <v>17850</v>
      </c>
      <c r="Q1944">
        <v>0</v>
      </c>
      <c r="R1944">
        <v>0.61351805236564083</v>
      </c>
      <c r="S1944">
        <v>28801.297234726688</v>
      </c>
      <c r="T1944" s="1" t="s">
        <v>40</v>
      </c>
      <c r="U1944">
        <v>1</v>
      </c>
      <c r="V1944">
        <v>1</v>
      </c>
      <c r="W1944">
        <v>0.93736884466699133</v>
      </c>
      <c r="X1944">
        <v>26997.438713826366</v>
      </c>
      <c r="Y1944" t="b">
        <v>0</v>
      </c>
      <c r="Z1944" t="b">
        <v>0</v>
      </c>
      <c r="AA1944" s="1" t="s">
        <v>62</v>
      </c>
      <c r="AB1944" s="1" t="s">
        <v>55</v>
      </c>
      <c r="AC1944" s="1" t="s">
        <v>42</v>
      </c>
      <c r="AD1944" t="s">
        <v>850</v>
      </c>
    </row>
    <row r="1945" spans="1:30" x14ac:dyDescent="0.25">
      <c r="A1945">
        <v>11</v>
      </c>
      <c r="B1945" s="1" t="s">
        <v>58</v>
      </c>
      <c r="C1945" s="1" t="s">
        <v>268</v>
      </c>
      <c r="D1945" s="1" t="s">
        <v>269</v>
      </c>
      <c r="E1945" s="1" t="s">
        <v>32</v>
      </c>
      <c r="F1945" s="1" t="s">
        <v>32</v>
      </c>
      <c r="G1945" s="1" t="s">
        <v>412</v>
      </c>
      <c r="H1945" s="1" t="s">
        <v>413</v>
      </c>
      <c r="I1945" s="1" t="s">
        <v>106</v>
      </c>
      <c r="J1945" s="1" t="s">
        <v>107</v>
      </c>
      <c r="K1945">
        <v>129</v>
      </c>
      <c r="L1945" s="1" t="s">
        <v>608</v>
      </c>
      <c r="M1945" s="1" t="s">
        <v>441</v>
      </c>
      <c r="N1945">
        <v>882</v>
      </c>
      <c r="O1945">
        <v>85</v>
      </c>
      <c r="P1945">
        <v>74970</v>
      </c>
      <c r="Q1945">
        <v>0</v>
      </c>
      <c r="R1945">
        <v>0.6163046866364541</v>
      </c>
      <c r="S1945">
        <v>121174.36235713496</v>
      </c>
      <c r="T1945" s="1" t="s">
        <v>40</v>
      </c>
      <c r="U1945">
        <v>1</v>
      </c>
      <c r="V1945">
        <v>1</v>
      </c>
      <c r="W1945">
        <v>0.93674222528610207</v>
      </c>
      <c r="X1945">
        <v>113509.14184204709</v>
      </c>
      <c r="Y1945" t="b">
        <v>0</v>
      </c>
      <c r="Z1945" t="b">
        <v>0</v>
      </c>
      <c r="AA1945" s="1" t="s">
        <v>54</v>
      </c>
      <c r="AB1945" s="1" t="s">
        <v>173</v>
      </c>
      <c r="AC1945" s="1" t="s">
        <v>42</v>
      </c>
      <c r="AD1945" t="s">
        <v>850</v>
      </c>
    </row>
    <row r="1946" spans="1:30" x14ac:dyDescent="0.25">
      <c r="A1946">
        <v>12</v>
      </c>
      <c r="B1946" s="1" t="s">
        <v>63</v>
      </c>
      <c r="C1946" s="1" t="s">
        <v>284</v>
      </c>
      <c r="D1946" s="1" t="s">
        <v>105</v>
      </c>
      <c r="E1946" s="1" t="s">
        <v>32</v>
      </c>
      <c r="F1946" s="1" t="s">
        <v>32</v>
      </c>
      <c r="G1946" s="1" t="s">
        <v>412</v>
      </c>
      <c r="H1946" s="1" t="s">
        <v>413</v>
      </c>
      <c r="I1946" s="1" t="s">
        <v>106</v>
      </c>
      <c r="J1946" s="1" t="s">
        <v>107</v>
      </c>
      <c r="K1946">
        <v>129</v>
      </c>
      <c r="L1946" s="1" t="s">
        <v>608</v>
      </c>
      <c r="M1946" s="1" t="s">
        <v>441</v>
      </c>
      <c r="N1946">
        <v>3687</v>
      </c>
      <c r="O1946">
        <v>85</v>
      </c>
      <c r="P1946">
        <v>313395</v>
      </c>
      <c r="Q1946">
        <v>0</v>
      </c>
      <c r="R1946">
        <v>0.61017403715802609</v>
      </c>
      <c r="S1946">
        <v>504620.49237513961</v>
      </c>
      <c r="T1946" s="1" t="s">
        <v>40</v>
      </c>
      <c r="U1946">
        <v>0</v>
      </c>
      <c r="V1946">
        <v>1</v>
      </c>
      <c r="W1946">
        <v>0.93768980778685429</v>
      </c>
      <c r="X1946">
        <v>473177.49250055244</v>
      </c>
      <c r="Y1946" t="b">
        <v>0</v>
      </c>
      <c r="Z1946" t="b">
        <v>0</v>
      </c>
      <c r="AA1946" s="1" t="s">
        <v>66</v>
      </c>
      <c r="AB1946" s="1" t="s">
        <v>66</v>
      </c>
      <c r="AC1946" s="1" t="s">
        <v>42</v>
      </c>
      <c r="AD1946" t="s">
        <v>66</v>
      </c>
    </row>
    <row r="1947" spans="1:30" x14ac:dyDescent="0.25">
      <c r="A1947">
        <v>15</v>
      </c>
      <c r="B1947" s="1" t="s">
        <v>50</v>
      </c>
      <c r="C1947" s="1" t="s">
        <v>304</v>
      </c>
      <c r="D1947" s="1" t="s">
        <v>101</v>
      </c>
      <c r="E1947" s="1" t="s">
        <v>32</v>
      </c>
      <c r="F1947" s="1" t="s">
        <v>32</v>
      </c>
      <c r="G1947" s="1" t="s">
        <v>412</v>
      </c>
      <c r="H1947" s="1" t="s">
        <v>413</v>
      </c>
      <c r="I1947" s="1" t="s">
        <v>106</v>
      </c>
      <c r="J1947" s="1" t="s">
        <v>107</v>
      </c>
      <c r="K1947">
        <v>129</v>
      </c>
      <c r="L1947" s="1" t="s">
        <v>608</v>
      </c>
      <c r="M1947" s="1" t="s">
        <v>441</v>
      </c>
      <c r="N1947">
        <v>9730</v>
      </c>
      <c r="O1947">
        <v>85</v>
      </c>
      <c r="P1947">
        <v>827050</v>
      </c>
      <c r="Q1947">
        <v>0</v>
      </c>
      <c r="R1947">
        <v>0.60923415025592087</v>
      </c>
      <c r="S1947">
        <v>1330917.1039691593</v>
      </c>
      <c r="T1947" s="1" t="s">
        <v>40</v>
      </c>
      <c r="U1947">
        <v>1</v>
      </c>
      <c r="V1947">
        <v>1</v>
      </c>
      <c r="W1947">
        <v>0.93773464755348201</v>
      </c>
      <c r="X1947">
        <v>1248047.0814134206</v>
      </c>
      <c r="Y1947" t="b">
        <v>0</v>
      </c>
      <c r="Z1947" t="b">
        <v>0</v>
      </c>
      <c r="AA1947" s="1" t="s">
        <v>62</v>
      </c>
      <c r="AB1947" s="1" t="s">
        <v>173</v>
      </c>
      <c r="AC1947" s="1" t="s">
        <v>42</v>
      </c>
      <c r="AD1947" t="s">
        <v>850</v>
      </c>
    </row>
    <row r="1948" spans="1:30" x14ac:dyDescent="0.25">
      <c r="A1948">
        <v>20</v>
      </c>
      <c r="B1948" s="1" t="s">
        <v>316</v>
      </c>
      <c r="C1948" s="1" t="s">
        <v>319</v>
      </c>
      <c r="D1948" s="1" t="s">
        <v>105</v>
      </c>
      <c r="E1948" s="1" t="s">
        <v>32</v>
      </c>
      <c r="F1948" s="1" t="s">
        <v>32</v>
      </c>
      <c r="G1948" s="1" t="s">
        <v>412</v>
      </c>
      <c r="H1948" s="1" t="s">
        <v>413</v>
      </c>
      <c r="I1948" s="1" t="s">
        <v>106</v>
      </c>
      <c r="J1948" s="1" t="s">
        <v>107</v>
      </c>
      <c r="K1948">
        <v>129</v>
      </c>
      <c r="L1948" s="1" t="s">
        <v>608</v>
      </c>
      <c r="M1948" s="1" t="s">
        <v>441</v>
      </c>
      <c r="N1948">
        <v>2018</v>
      </c>
      <c r="O1948">
        <v>85</v>
      </c>
      <c r="P1948">
        <v>171530</v>
      </c>
      <c r="Q1948">
        <v>0</v>
      </c>
      <c r="R1948">
        <v>0.85420873979310619</v>
      </c>
      <c r="S1948">
        <v>318052.42513671151</v>
      </c>
      <c r="T1948" s="1" t="s">
        <v>40</v>
      </c>
      <c r="U1948">
        <v>0</v>
      </c>
      <c r="V1948">
        <v>0</v>
      </c>
      <c r="W1948">
        <v>0.94538491392226898</v>
      </c>
      <c r="X1948">
        <v>300681.96456063888</v>
      </c>
      <c r="Y1948" t="b">
        <v>0</v>
      </c>
      <c r="Z1948" t="b">
        <v>0</v>
      </c>
      <c r="AA1948" s="1" t="s">
        <v>66</v>
      </c>
      <c r="AB1948" s="1" t="s">
        <v>66</v>
      </c>
      <c r="AC1948" s="1" t="s">
        <v>73</v>
      </c>
      <c r="AD1948" t="s">
        <v>66</v>
      </c>
    </row>
    <row r="1949" spans="1:30" x14ac:dyDescent="0.25">
      <c r="A1949">
        <v>21</v>
      </c>
      <c r="B1949" s="1" t="s">
        <v>69</v>
      </c>
      <c r="C1949" s="1" t="s">
        <v>135</v>
      </c>
      <c r="D1949" s="1" t="s">
        <v>105</v>
      </c>
      <c r="E1949" s="1" t="s">
        <v>32</v>
      </c>
      <c r="F1949" s="1" t="s">
        <v>32</v>
      </c>
      <c r="G1949" s="1" t="s">
        <v>412</v>
      </c>
      <c r="H1949" s="1" t="s">
        <v>413</v>
      </c>
      <c r="I1949" s="1" t="s">
        <v>106</v>
      </c>
      <c r="J1949" s="1" t="s">
        <v>107</v>
      </c>
      <c r="K1949">
        <v>129</v>
      </c>
      <c r="L1949" s="1" t="s">
        <v>608</v>
      </c>
      <c r="M1949" s="1" t="s">
        <v>441</v>
      </c>
      <c r="N1949">
        <v>1725</v>
      </c>
      <c r="O1949">
        <v>85</v>
      </c>
      <c r="P1949">
        <v>146625</v>
      </c>
      <c r="Q1949">
        <v>0</v>
      </c>
      <c r="R1949">
        <v>0.85389854395110565</v>
      </c>
      <c r="S1949">
        <v>271827.87400683085</v>
      </c>
      <c r="T1949" s="1" t="s">
        <v>40</v>
      </c>
      <c r="U1949">
        <v>0</v>
      </c>
      <c r="V1949">
        <v>0</v>
      </c>
      <c r="W1949">
        <v>0.94570085343520061</v>
      </c>
      <c r="X1949">
        <v>257067.85243573613</v>
      </c>
      <c r="Y1949" t="b">
        <v>0</v>
      </c>
      <c r="Z1949" t="b">
        <v>0</v>
      </c>
      <c r="AA1949" s="1" t="s">
        <v>66</v>
      </c>
      <c r="AB1949" s="1" t="s">
        <v>66</v>
      </c>
      <c r="AC1949" s="1" t="s">
        <v>73</v>
      </c>
      <c r="AD1949" t="s">
        <v>66</v>
      </c>
    </row>
    <row r="1950" spans="1:30" x14ac:dyDescent="0.25">
      <c r="A1950">
        <v>22</v>
      </c>
      <c r="B1950" s="1" t="s">
        <v>136</v>
      </c>
      <c r="C1950" s="1" t="s">
        <v>137</v>
      </c>
      <c r="D1950" s="1" t="s">
        <v>105</v>
      </c>
      <c r="E1950" s="1" t="s">
        <v>32</v>
      </c>
      <c r="F1950" s="1" t="s">
        <v>32</v>
      </c>
      <c r="G1950" s="1" t="s">
        <v>412</v>
      </c>
      <c r="H1950" s="1" t="s">
        <v>413</v>
      </c>
      <c r="I1950" s="1" t="s">
        <v>106</v>
      </c>
      <c r="J1950" s="1" t="s">
        <v>107</v>
      </c>
      <c r="K1950">
        <v>129</v>
      </c>
      <c r="L1950" s="1" t="s">
        <v>608</v>
      </c>
      <c r="M1950" s="1" t="s">
        <v>441</v>
      </c>
      <c r="N1950">
        <v>850</v>
      </c>
      <c r="O1950">
        <v>85</v>
      </c>
      <c r="P1950">
        <v>72250</v>
      </c>
      <c r="Q1950">
        <v>0</v>
      </c>
      <c r="R1950">
        <v>0.85124977011494252</v>
      </c>
      <c r="S1950">
        <v>133752.79589080461</v>
      </c>
      <c r="T1950" s="1" t="s">
        <v>40</v>
      </c>
      <c r="U1950">
        <v>0</v>
      </c>
      <c r="V1950">
        <v>0</v>
      </c>
      <c r="W1950">
        <v>0.94598243758658718</v>
      </c>
      <c r="X1950">
        <v>126527.79589080461</v>
      </c>
      <c r="Y1950" t="b">
        <v>0</v>
      </c>
      <c r="Z1950" t="b">
        <v>0</v>
      </c>
      <c r="AA1950" s="1" t="s">
        <v>66</v>
      </c>
      <c r="AB1950" s="1" t="s">
        <v>66</v>
      </c>
      <c r="AC1950" s="1" t="s">
        <v>73</v>
      </c>
      <c r="AD1950" t="s">
        <v>66</v>
      </c>
    </row>
    <row r="1951" spans="1:30" x14ac:dyDescent="0.25">
      <c r="A1951">
        <v>23</v>
      </c>
      <c r="B1951" s="1" t="s">
        <v>178</v>
      </c>
      <c r="C1951" s="1" t="s">
        <v>330</v>
      </c>
      <c r="D1951" s="1" t="s">
        <v>105</v>
      </c>
      <c r="E1951" s="1" t="s">
        <v>32</v>
      </c>
      <c r="F1951" s="1" t="s">
        <v>32</v>
      </c>
      <c r="G1951" s="1" t="s">
        <v>412</v>
      </c>
      <c r="H1951" s="1" t="s">
        <v>413</v>
      </c>
      <c r="I1951" s="1" t="s">
        <v>106</v>
      </c>
      <c r="J1951" s="1" t="s">
        <v>107</v>
      </c>
      <c r="K1951">
        <v>129</v>
      </c>
      <c r="L1951" s="1" t="s">
        <v>608</v>
      </c>
      <c r="M1951" s="1" t="s">
        <v>441</v>
      </c>
      <c r="N1951">
        <v>1500</v>
      </c>
      <c r="O1951">
        <v>85</v>
      </c>
      <c r="P1951">
        <v>127500</v>
      </c>
      <c r="Q1951">
        <v>0</v>
      </c>
      <c r="R1951">
        <v>0.85517256346179138</v>
      </c>
      <c r="S1951">
        <v>236534.50184137843</v>
      </c>
      <c r="T1951" s="1" t="s">
        <v>40</v>
      </c>
      <c r="U1951">
        <v>0</v>
      </c>
      <c r="V1951">
        <v>0</v>
      </c>
      <c r="W1951">
        <v>0.94540895322943974</v>
      </c>
      <c r="X1951">
        <v>223621.83578850457</v>
      </c>
      <c r="Y1951" t="b">
        <v>0</v>
      </c>
      <c r="Z1951" t="b">
        <v>0</v>
      </c>
      <c r="AA1951" s="1" t="s">
        <v>66</v>
      </c>
      <c r="AB1951" s="1" t="s">
        <v>66</v>
      </c>
      <c r="AC1951" s="1" t="s">
        <v>73</v>
      </c>
      <c r="AD1951" t="s">
        <v>66</v>
      </c>
    </row>
    <row r="1952" spans="1:30" x14ac:dyDescent="0.25">
      <c r="A1952">
        <v>24</v>
      </c>
      <c r="B1952" s="1" t="s">
        <v>156</v>
      </c>
      <c r="C1952" s="1" t="s">
        <v>333</v>
      </c>
      <c r="D1952" s="1" t="s">
        <v>105</v>
      </c>
      <c r="E1952" s="1" t="s">
        <v>32</v>
      </c>
      <c r="F1952" s="1" t="s">
        <v>32</v>
      </c>
      <c r="G1952" s="1" t="s">
        <v>412</v>
      </c>
      <c r="H1952" s="1" t="s">
        <v>413</v>
      </c>
      <c r="I1952" s="1" t="s">
        <v>106</v>
      </c>
      <c r="J1952" s="1" t="s">
        <v>107</v>
      </c>
      <c r="K1952">
        <v>129</v>
      </c>
      <c r="L1952" s="1" t="s">
        <v>608</v>
      </c>
      <c r="M1952" s="1" t="s">
        <v>441</v>
      </c>
      <c r="N1952">
        <v>1100</v>
      </c>
      <c r="O1952">
        <v>85</v>
      </c>
      <c r="P1952">
        <v>93500</v>
      </c>
      <c r="Q1952">
        <v>0</v>
      </c>
      <c r="R1952">
        <v>0.66022781021484034</v>
      </c>
      <c r="S1952">
        <v>155231.30025508758</v>
      </c>
      <c r="T1952" s="1" t="s">
        <v>40</v>
      </c>
      <c r="U1952">
        <v>0</v>
      </c>
      <c r="V1952">
        <v>0</v>
      </c>
      <c r="W1952">
        <v>0.9392244191858703</v>
      </c>
      <c r="X1952">
        <v>145797.02782155207</v>
      </c>
      <c r="Y1952" t="b">
        <v>0</v>
      </c>
      <c r="Z1952" t="b">
        <v>0</v>
      </c>
      <c r="AA1952" s="1" t="s">
        <v>66</v>
      </c>
      <c r="AB1952" s="1" t="s">
        <v>66</v>
      </c>
      <c r="AC1952" s="1" t="s">
        <v>73</v>
      </c>
      <c r="AD1952" t="s">
        <v>66</v>
      </c>
    </row>
    <row r="1953" spans="1:30" x14ac:dyDescent="0.25">
      <c r="A1953">
        <v>25</v>
      </c>
      <c r="B1953" s="1" t="s">
        <v>138</v>
      </c>
      <c r="C1953" s="1" t="s">
        <v>336</v>
      </c>
      <c r="D1953" s="1" t="s">
        <v>101</v>
      </c>
      <c r="E1953" s="1" t="s">
        <v>32</v>
      </c>
      <c r="F1953" s="1" t="s">
        <v>32</v>
      </c>
      <c r="G1953" s="1" t="s">
        <v>412</v>
      </c>
      <c r="H1953" s="1" t="s">
        <v>413</v>
      </c>
      <c r="I1953" s="1" t="s">
        <v>106</v>
      </c>
      <c r="J1953" s="1" t="s">
        <v>107</v>
      </c>
      <c r="K1953">
        <v>129</v>
      </c>
      <c r="L1953" s="1" t="s">
        <v>608</v>
      </c>
      <c r="M1953" s="1" t="s">
        <v>441</v>
      </c>
      <c r="N1953">
        <v>4350</v>
      </c>
      <c r="O1953">
        <v>85</v>
      </c>
      <c r="P1953">
        <v>369750</v>
      </c>
      <c r="Q1953">
        <v>0</v>
      </c>
      <c r="R1953">
        <v>0.85344627537026885</v>
      </c>
      <c r="S1953">
        <v>685311.76031815691</v>
      </c>
      <c r="T1953" s="1" t="s">
        <v>40</v>
      </c>
      <c r="U1953">
        <v>0</v>
      </c>
      <c r="V1953">
        <v>0</v>
      </c>
      <c r="W1953">
        <v>0.94554332103393723</v>
      </c>
      <c r="X1953">
        <v>647991.95779484371</v>
      </c>
      <c r="Y1953" t="b">
        <v>0</v>
      </c>
      <c r="Z1953" t="b">
        <v>0</v>
      </c>
      <c r="AA1953" s="1" t="s">
        <v>66</v>
      </c>
      <c r="AB1953" s="1" t="s">
        <v>66</v>
      </c>
      <c r="AC1953" s="1" t="s">
        <v>73</v>
      </c>
      <c r="AD1953" t="s">
        <v>66</v>
      </c>
    </row>
    <row r="1954" spans="1:30" x14ac:dyDescent="0.25">
      <c r="A1954">
        <v>26</v>
      </c>
      <c r="B1954" s="1" t="s">
        <v>99</v>
      </c>
      <c r="C1954" s="1" t="s">
        <v>100</v>
      </c>
      <c r="D1954" s="1" t="s">
        <v>101</v>
      </c>
      <c r="E1954" s="1" t="s">
        <v>32</v>
      </c>
      <c r="F1954" s="1" t="s">
        <v>32</v>
      </c>
      <c r="G1954" s="1" t="s">
        <v>412</v>
      </c>
      <c r="H1954" s="1" t="s">
        <v>413</v>
      </c>
      <c r="I1954" s="1" t="s">
        <v>106</v>
      </c>
      <c r="J1954" s="1" t="s">
        <v>107</v>
      </c>
      <c r="K1954">
        <v>129</v>
      </c>
      <c r="L1954" s="1" t="s">
        <v>608</v>
      </c>
      <c r="M1954" s="1" t="s">
        <v>441</v>
      </c>
      <c r="N1954">
        <v>500</v>
      </c>
      <c r="O1954">
        <v>85</v>
      </c>
      <c r="P1954">
        <v>42500</v>
      </c>
      <c r="Q1954">
        <v>0</v>
      </c>
      <c r="R1954">
        <v>1.0929896606695513</v>
      </c>
      <c r="S1954">
        <v>88952.06057845593</v>
      </c>
      <c r="T1954" s="1" t="s">
        <v>40</v>
      </c>
      <c r="U1954">
        <v>0</v>
      </c>
      <c r="V1954">
        <v>0</v>
      </c>
      <c r="W1954">
        <v>0.95212352617715845</v>
      </c>
      <c r="X1954">
        <v>84693.349578683672</v>
      </c>
      <c r="Y1954" t="b">
        <v>0</v>
      </c>
      <c r="Z1954" t="b">
        <v>0</v>
      </c>
      <c r="AA1954" s="1" t="s">
        <v>66</v>
      </c>
      <c r="AB1954" s="1" t="s">
        <v>66</v>
      </c>
      <c r="AC1954" s="1" t="s">
        <v>73</v>
      </c>
      <c r="AD1954" t="s">
        <v>66</v>
      </c>
    </row>
    <row r="1955" spans="1:30" x14ac:dyDescent="0.25">
      <c r="A1955">
        <v>29</v>
      </c>
      <c r="B1955" s="1" t="s">
        <v>348</v>
      </c>
      <c r="C1955" s="1" t="s">
        <v>355</v>
      </c>
      <c r="D1955" s="1" t="s">
        <v>101</v>
      </c>
      <c r="E1955" s="1" t="s">
        <v>32</v>
      </c>
      <c r="F1955" s="1" t="s">
        <v>32</v>
      </c>
      <c r="G1955" s="1" t="s">
        <v>412</v>
      </c>
      <c r="H1955" s="1" t="s">
        <v>413</v>
      </c>
      <c r="I1955" s="1" t="s">
        <v>106</v>
      </c>
      <c r="J1955" s="1" t="s">
        <v>107</v>
      </c>
      <c r="K1955">
        <v>129</v>
      </c>
      <c r="L1955" s="1" t="s">
        <v>608</v>
      </c>
      <c r="M1955" s="1" t="s">
        <v>441</v>
      </c>
      <c r="N1955">
        <v>4750</v>
      </c>
      <c r="O1955">
        <v>85</v>
      </c>
      <c r="P1955">
        <v>403750</v>
      </c>
      <c r="Q1955">
        <v>0</v>
      </c>
      <c r="R1955">
        <v>0.93321994863893165</v>
      </c>
      <c r="S1955">
        <v>780537.55426296871</v>
      </c>
      <c r="T1955" s="1" t="s">
        <v>40</v>
      </c>
      <c r="U1955">
        <v>0</v>
      </c>
      <c r="V1955">
        <v>0</v>
      </c>
      <c r="W1955">
        <v>0.94792744924916217</v>
      </c>
      <c r="X1955">
        <v>739892.97285567538</v>
      </c>
      <c r="Y1955" t="b">
        <v>0</v>
      </c>
      <c r="Z1955" t="b">
        <v>0</v>
      </c>
      <c r="AA1955" s="1" t="s">
        <v>66</v>
      </c>
      <c r="AB1955" s="1" t="s">
        <v>66</v>
      </c>
      <c r="AC1955" s="1" t="s">
        <v>73</v>
      </c>
      <c r="AD1955" t="s">
        <v>66</v>
      </c>
    </row>
    <row r="1956" spans="1:30" x14ac:dyDescent="0.25">
      <c r="A1956">
        <v>30</v>
      </c>
      <c r="B1956" s="1" t="s">
        <v>356</v>
      </c>
      <c r="C1956" s="1" t="s">
        <v>360</v>
      </c>
      <c r="D1956" s="1" t="s">
        <v>101</v>
      </c>
      <c r="E1956" s="1" t="s">
        <v>32</v>
      </c>
      <c r="F1956" s="1" t="s">
        <v>32</v>
      </c>
      <c r="G1956" s="1" t="s">
        <v>412</v>
      </c>
      <c r="H1956" s="1" t="s">
        <v>413</v>
      </c>
      <c r="I1956" s="1" t="s">
        <v>106</v>
      </c>
      <c r="J1956" s="1" t="s">
        <v>107</v>
      </c>
      <c r="K1956">
        <v>129</v>
      </c>
      <c r="L1956" s="1" t="s">
        <v>608</v>
      </c>
      <c r="M1956" s="1" t="s">
        <v>441</v>
      </c>
      <c r="N1956">
        <v>2050</v>
      </c>
      <c r="O1956">
        <v>85</v>
      </c>
      <c r="P1956">
        <v>174250</v>
      </c>
      <c r="Q1956">
        <v>0</v>
      </c>
      <c r="R1956">
        <v>1.1750812567049809</v>
      </c>
      <c r="S1956">
        <v>379007.90898084291</v>
      </c>
      <c r="T1956" s="1" t="s">
        <v>40</v>
      </c>
      <c r="U1956">
        <v>0</v>
      </c>
      <c r="V1956">
        <v>0</v>
      </c>
      <c r="W1956">
        <v>0.95349625446150599</v>
      </c>
      <c r="X1956">
        <v>361382.6216245211</v>
      </c>
      <c r="Y1956" t="b">
        <v>0</v>
      </c>
      <c r="Z1956" t="b">
        <v>0</v>
      </c>
      <c r="AA1956" s="1" t="s">
        <v>66</v>
      </c>
      <c r="AB1956" s="1" t="s">
        <v>66</v>
      </c>
      <c r="AC1956" s="1" t="s">
        <v>73</v>
      </c>
      <c r="AD1956" t="s">
        <v>66</v>
      </c>
    </row>
    <row r="1957" spans="1:30" x14ac:dyDescent="0.25">
      <c r="A1957">
        <v>31</v>
      </c>
      <c r="B1957" s="1" t="s">
        <v>361</v>
      </c>
      <c r="C1957" s="1" t="s">
        <v>368</v>
      </c>
      <c r="D1957" s="1" t="s">
        <v>105</v>
      </c>
      <c r="E1957" s="1" t="s">
        <v>32</v>
      </c>
      <c r="F1957" s="1" t="s">
        <v>32</v>
      </c>
      <c r="G1957" s="1" t="s">
        <v>412</v>
      </c>
      <c r="H1957" s="1" t="s">
        <v>413</v>
      </c>
      <c r="I1957" s="1" t="s">
        <v>106</v>
      </c>
      <c r="J1957" s="1" t="s">
        <v>107</v>
      </c>
      <c r="K1957">
        <v>129</v>
      </c>
      <c r="L1957" s="1" t="s">
        <v>608</v>
      </c>
      <c r="M1957" s="1" t="s">
        <v>441</v>
      </c>
      <c r="N1957">
        <v>2027</v>
      </c>
      <c r="O1957">
        <v>85</v>
      </c>
      <c r="P1957">
        <v>172295</v>
      </c>
      <c r="Q1957">
        <v>0</v>
      </c>
      <c r="R1957">
        <v>0.77328604418108149</v>
      </c>
      <c r="S1957">
        <v>305528.31898217945</v>
      </c>
      <c r="T1957" s="1" t="s">
        <v>40</v>
      </c>
      <c r="U1957">
        <v>1</v>
      </c>
      <c r="V1957">
        <v>0</v>
      </c>
      <c r="W1957">
        <v>0.94348712174702043</v>
      </c>
      <c r="X1957">
        <v>288262.03428870201</v>
      </c>
      <c r="Y1957" t="b">
        <v>0</v>
      </c>
      <c r="Z1957" t="b">
        <v>0</v>
      </c>
      <c r="AA1957" s="1" t="s">
        <v>62</v>
      </c>
      <c r="AB1957" s="1" t="s">
        <v>173</v>
      </c>
      <c r="AC1957" s="1" t="s">
        <v>73</v>
      </c>
      <c r="AD1957" t="s">
        <v>850</v>
      </c>
    </row>
    <row r="1958" spans="1:30" x14ac:dyDescent="0.25">
      <c r="A1958">
        <v>34</v>
      </c>
      <c r="B1958" s="1" t="s">
        <v>374</v>
      </c>
      <c r="C1958" s="1" t="s">
        <v>377</v>
      </c>
      <c r="D1958" s="1" t="s">
        <v>105</v>
      </c>
      <c r="E1958" s="1" t="s">
        <v>32</v>
      </c>
      <c r="F1958" s="1" t="s">
        <v>32</v>
      </c>
      <c r="G1958" s="1" t="s">
        <v>412</v>
      </c>
      <c r="H1958" s="1" t="s">
        <v>413</v>
      </c>
      <c r="I1958" s="1" t="s">
        <v>106</v>
      </c>
      <c r="J1958" s="1" t="s">
        <v>107</v>
      </c>
      <c r="K1958">
        <v>129</v>
      </c>
      <c r="L1958" s="1" t="s">
        <v>608</v>
      </c>
      <c r="M1958" s="1" t="s">
        <v>441</v>
      </c>
      <c r="N1958">
        <v>195</v>
      </c>
      <c r="O1958">
        <v>85</v>
      </c>
      <c r="P1958">
        <v>16575</v>
      </c>
      <c r="Q1958">
        <v>0</v>
      </c>
      <c r="R1958">
        <v>1.4210537105613985</v>
      </c>
      <c r="S1958">
        <v>40128.965252555179</v>
      </c>
      <c r="T1958" s="1" t="s">
        <v>40</v>
      </c>
      <c r="U1958">
        <v>0</v>
      </c>
      <c r="V1958">
        <v>0</v>
      </c>
      <c r="W1958">
        <v>0.95839587616008814</v>
      </c>
      <c r="X1958">
        <v>38459.434812620355</v>
      </c>
      <c r="Y1958" t="b">
        <v>1</v>
      </c>
      <c r="Z1958" t="b">
        <v>0</v>
      </c>
      <c r="AA1958" s="1" t="s">
        <v>66</v>
      </c>
      <c r="AB1958" s="1" t="s">
        <v>66</v>
      </c>
      <c r="AC1958" s="1" t="s">
        <v>73</v>
      </c>
      <c r="AD1958" t="s">
        <v>66</v>
      </c>
    </row>
    <row r="1959" spans="1:30" x14ac:dyDescent="0.25">
      <c r="A1959">
        <v>35</v>
      </c>
      <c r="B1959" s="1" t="s">
        <v>97</v>
      </c>
      <c r="C1959" s="1" t="s">
        <v>381</v>
      </c>
      <c r="D1959" s="1" t="s">
        <v>105</v>
      </c>
      <c r="E1959" s="1" t="s">
        <v>32</v>
      </c>
      <c r="F1959" s="1" t="s">
        <v>32</v>
      </c>
      <c r="G1959" s="1" t="s">
        <v>412</v>
      </c>
      <c r="H1959" s="1" t="s">
        <v>413</v>
      </c>
      <c r="I1959" s="1" t="s">
        <v>106</v>
      </c>
      <c r="J1959" s="1" t="s">
        <v>107</v>
      </c>
      <c r="K1959">
        <v>129</v>
      </c>
      <c r="L1959" s="1" t="s">
        <v>608</v>
      </c>
      <c r="M1959" s="1" t="s">
        <v>441</v>
      </c>
      <c r="N1959">
        <v>995</v>
      </c>
      <c r="O1959">
        <v>85</v>
      </c>
      <c r="P1959">
        <v>84575</v>
      </c>
      <c r="Q1959">
        <v>0</v>
      </c>
      <c r="R1959">
        <v>0.61101110530168357</v>
      </c>
      <c r="S1959">
        <v>136251.26423088988</v>
      </c>
      <c r="T1959" s="1" t="s">
        <v>40</v>
      </c>
      <c r="U1959">
        <v>0</v>
      </c>
      <c r="V1959">
        <v>0</v>
      </c>
      <c r="W1959">
        <v>0.93768701684070688</v>
      </c>
      <c r="X1959">
        <v>127761.04149743804</v>
      </c>
      <c r="Y1959" t="b">
        <v>0</v>
      </c>
      <c r="Z1959" t="b">
        <v>1</v>
      </c>
      <c r="AA1959" s="1" t="s">
        <v>66</v>
      </c>
      <c r="AB1959" s="1" t="s">
        <v>66</v>
      </c>
      <c r="AC1959" s="1" t="s">
        <v>73</v>
      </c>
      <c r="AD1959" t="s">
        <v>66</v>
      </c>
    </row>
    <row r="1960" spans="1:30" x14ac:dyDescent="0.25">
      <c r="A1960">
        <v>36</v>
      </c>
      <c r="B1960" s="1" t="s">
        <v>128</v>
      </c>
      <c r="C1960" s="1" t="s">
        <v>383</v>
      </c>
      <c r="D1960" s="1" t="s">
        <v>105</v>
      </c>
      <c r="E1960" s="1" t="s">
        <v>32</v>
      </c>
      <c r="F1960" s="1" t="s">
        <v>32</v>
      </c>
      <c r="G1960" s="1" t="s">
        <v>412</v>
      </c>
      <c r="H1960" s="1" t="s">
        <v>413</v>
      </c>
      <c r="I1960" s="1" t="s">
        <v>106</v>
      </c>
      <c r="J1960" s="1" t="s">
        <v>107</v>
      </c>
      <c r="K1960">
        <v>129</v>
      </c>
      <c r="L1960" s="1" t="s">
        <v>608</v>
      </c>
      <c r="M1960" s="1" t="s">
        <v>441</v>
      </c>
      <c r="N1960">
        <v>1992</v>
      </c>
      <c r="O1960">
        <v>85</v>
      </c>
      <c r="P1960">
        <v>169320</v>
      </c>
      <c r="Q1960">
        <v>0</v>
      </c>
      <c r="R1960">
        <v>0.61161841435877295</v>
      </c>
      <c r="S1960">
        <v>272879.22991922748</v>
      </c>
      <c r="T1960" s="1" t="s">
        <v>40</v>
      </c>
      <c r="U1960">
        <v>0</v>
      </c>
      <c r="V1960">
        <v>0</v>
      </c>
      <c r="W1960">
        <v>0.93742058575417186</v>
      </c>
      <c r="X1960">
        <v>255802.60755102956</v>
      </c>
      <c r="Y1960" t="b">
        <v>0</v>
      </c>
      <c r="Z1960" t="b">
        <v>0</v>
      </c>
      <c r="AA1960" s="1" t="s">
        <v>66</v>
      </c>
      <c r="AB1960" s="1" t="s">
        <v>66</v>
      </c>
      <c r="AC1960" s="1" t="s">
        <v>73</v>
      </c>
      <c r="AD1960" t="s">
        <v>66</v>
      </c>
    </row>
    <row r="1961" spans="1:30" x14ac:dyDescent="0.25">
      <c r="A1961">
        <v>37</v>
      </c>
      <c r="B1961" s="1" t="s">
        <v>384</v>
      </c>
      <c r="C1961" s="1" t="s">
        <v>388</v>
      </c>
      <c r="D1961" s="1" t="s">
        <v>101</v>
      </c>
      <c r="E1961" s="1" t="s">
        <v>32</v>
      </c>
      <c r="F1961" s="1" t="s">
        <v>32</v>
      </c>
      <c r="G1961" s="1" t="s">
        <v>412</v>
      </c>
      <c r="H1961" s="1" t="s">
        <v>413</v>
      </c>
      <c r="I1961" s="1" t="s">
        <v>106</v>
      </c>
      <c r="J1961" s="1" t="s">
        <v>107</v>
      </c>
      <c r="K1961">
        <v>129</v>
      </c>
      <c r="L1961" s="1" t="s">
        <v>608</v>
      </c>
      <c r="M1961" s="1" t="s">
        <v>441</v>
      </c>
      <c r="N1961">
        <v>4100</v>
      </c>
      <c r="O1961">
        <v>85</v>
      </c>
      <c r="P1961">
        <v>348500</v>
      </c>
      <c r="Q1961">
        <v>0</v>
      </c>
      <c r="R1961">
        <v>0.69174982492276005</v>
      </c>
      <c r="S1961">
        <v>589574.81398558186</v>
      </c>
      <c r="T1961" s="1" t="s">
        <v>40</v>
      </c>
      <c r="U1961">
        <v>0</v>
      </c>
      <c r="V1961">
        <v>1</v>
      </c>
      <c r="W1961">
        <v>0.94034172309710606</v>
      </c>
      <c r="X1961">
        <v>554401.79647785786</v>
      </c>
      <c r="Y1961" t="b">
        <v>0</v>
      </c>
      <c r="Z1961" t="b">
        <v>0</v>
      </c>
      <c r="AA1961" s="1" t="s">
        <v>66</v>
      </c>
      <c r="AB1961" s="1" t="s">
        <v>66</v>
      </c>
      <c r="AC1961" s="1" t="s">
        <v>42</v>
      </c>
      <c r="AD1961" t="s">
        <v>66</v>
      </c>
    </row>
    <row r="1962" spans="1:30" x14ac:dyDescent="0.25">
      <c r="A1962">
        <v>38</v>
      </c>
      <c r="B1962" s="1" t="s">
        <v>389</v>
      </c>
      <c r="C1962" s="1" t="s">
        <v>390</v>
      </c>
      <c r="D1962" s="1" t="s">
        <v>105</v>
      </c>
      <c r="E1962" s="1" t="s">
        <v>32</v>
      </c>
      <c r="F1962" s="1" t="s">
        <v>32</v>
      </c>
      <c r="G1962" s="1" t="s">
        <v>412</v>
      </c>
      <c r="H1962" s="1" t="s">
        <v>413</v>
      </c>
      <c r="I1962" s="1" t="s">
        <v>106</v>
      </c>
      <c r="J1962" s="1" t="s">
        <v>107</v>
      </c>
      <c r="K1962">
        <v>129</v>
      </c>
      <c r="L1962" s="1" t="s">
        <v>608</v>
      </c>
      <c r="M1962" s="1" t="s">
        <v>441</v>
      </c>
      <c r="N1962">
        <v>1013</v>
      </c>
      <c r="O1962">
        <v>85</v>
      </c>
      <c r="P1962">
        <v>86105</v>
      </c>
      <c r="Q1962">
        <v>0</v>
      </c>
      <c r="R1962">
        <v>0.772101308405169</v>
      </c>
      <c r="S1962">
        <v>152586.78316022709</v>
      </c>
      <c r="T1962" s="1" t="s">
        <v>40</v>
      </c>
      <c r="U1962">
        <v>0</v>
      </c>
      <c r="V1962">
        <v>0</v>
      </c>
      <c r="W1962">
        <v>0.94341557945786936</v>
      </c>
      <c r="X1962">
        <v>143952.7484527179</v>
      </c>
      <c r="Y1962" t="b">
        <v>1</v>
      </c>
      <c r="Z1962" t="b">
        <v>0</v>
      </c>
      <c r="AA1962" s="1" t="s">
        <v>66</v>
      </c>
      <c r="AB1962" s="1" t="s">
        <v>66</v>
      </c>
      <c r="AC1962" s="1" t="s">
        <v>73</v>
      </c>
      <c r="AD1962" t="s">
        <v>66</v>
      </c>
    </row>
    <row r="1963" spans="1:30" x14ac:dyDescent="0.25">
      <c r="A1963">
        <v>39</v>
      </c>
      <c r="B1963" s="1" t="s">
        <v>151</v>
      </c>
      <c r="C1963" s="1" t="s">
        <v>395</v>
      </c>
      <c r="D1963" s="1" t="s">
        <v>105</v>
      </c>
      <c r="E1963" s="1" t="s">
        <v>32</v>
      </c>
      <c r="F1963" s="1" t="s">
        <v>32</v>
      </c>
      <c r="G1963" s="1" t="s">
        <v>412</v>
      </c>
      <c r="H1963" s="1" t="s">
        <v>413</v>
      </c>
      <c r="I1963" s="1" t="s">
        <v>106</v>
      </c>
      <c r="J1963" s="1" t="s">
        <v>107</v>
      </c>
      <c r="K1963">
        <v>129</v>
      </c>
      <c r="L1963" s="1" t="s">
        <v>608</v>
      </c>
      <c r="M1963" s="1" t="s">
        <v>441</v>
      </c>
      <c r="N1963">
        <v>2653</v>
      </c>
      <c r="O1963">
        <v>85</v>
      </c>
      <c r="P1963">
        <v>225505</v>
      </c>
      <c r="Q1963">
        <v>0</v>
      </c>
      <c r="R1963">
        <v>0.67533051677884692</v>
      </c>
      <c r="S1963">
        <v>377795.40818621393</v>
      </c>
      <c r="T1963" s="1" t="s">
        <v>40</v>
      </c>
      <c r="U1963">
        <v>0</v>
      </c>
      <c r="V1963">
        <v>0</v>
      </c>
      <c r="W1963">
        <v>0.93959210286601913</v>
      </c>
      <c r="X1963">
        <v>354973.58203081082</v>
      </c>
      <c r="Y1963" t="b">
        <v>1</v>
      </c>
      <c r="Z1963" t="b">
        <v>0</v>
      </c>
      <c r="AA1963" s="1" t="s">
        <v>66</v>
      </c>
      <c r="AB1963" s="1" t="s">
        <v>66</v>
      </c>
      <c r="AC1963" s="1" t="s">
        <v>73</v>
      </c>
      <c r="AD1963" t="s">
        <v>66</v>
      </c>
    </row>
    <row r="1964" spans="1:30" x14ac:dyDescent="0.25">
      <c r="A1964">
        <v>40</v>
      </c>
      <c r="B1964" s="1" t="s">
        <v>103</v>
      </c>
      <c r="C1964" s="1" t="s">
        <v>104</v>
      </c>
      <c r="D1964" s="1" t="s">
        <v>105</v>
      </c>
      <c r="E1964" s="1" t="s">
        <v>32</v>
      </c>
      <c r="F1964" s="1" t="s">
        <v>32</v>
      </c>
      <c r="G1964" s="1" t="s">
        <v>412</v>
      </c>
      <c r="H1964" s="1" t="s">
        <v>413</v>
      </c>
      <c r="I1964" s="1" t="s">
        <v>106</v>
      </c>
      <c r="J1964" s="1" t="s">
        <v>107</v>
      </c>
      <c r="K1964">
        <v>129</v>
      </c>
      <c r="L1964" s="1" t="s">
        <v>608</v>
      </c>
      <c r="M1964" s="1" t="s">
        <v>441</v>
      </c>
      <c r="N1964">
        <v>1416</v>
      </c>
      <c r="O1964">
        <v>85</v>
      </c>
      <c r="P1964">
        <v>120360</v>
      </c>
      <c r="Q1964">
        <v>0</v>
      </c>
      <c r="R1964">
        <v>0.85120110737041266</v>
      </c>
      <c r="S1964">
        <v>222810.56528310286</v>
      </c>
      <c r="T1964" s="1" t="s">
        <v>40</v>
      </c>
      <c r="U1964">
        <v>0</v>
      </c>
      <c r="V1964">
        <v>0</v>
      </c>
      <c r="W1964">
        <v>0.94589234117963028</v>
      </c>
      <c r="X1964">
        <v>210754.80723519102</v>
      </c>
      <c r="Y1964" t="b">
        <v>0</v>
      </c>
      <c r="Z1964" t="b">
        <v>0</v>
      </c>
      <c r="AA1964" s="1" t="s">
        <v>66</v>
      </c>
      <c r="AB1964" s="1" t="s">
        <v>66</v>
      </c>
      <c r="AC1964" s="1" t="s">
        <v>73</v>
      </c>
      <c r="AD1964" t="s">
        <v>66</v>
      </c>
    </row>
    <row r="1965" spans="1:30" x14ac:dyDescent="0.25">
      <c r="A1965">
        <v>41</v>
      </c>
      <c r="B1965" s="1" t="s">
        <v>397</v>
      </c>
      <c r="C1965" s="1" t="s">
        <v>401</v>
      </c>
      <c r="D1965" s="1" t="s">
        <v>101</v>
      </c>
      <c r="E1965" s="1" t="s">
        <v>32</v>
      </c>
      <c r="F1965" s="1" t="s">
        <v>32</v>
      </c>
      <c r="G1965" s="1" t="s">
        <v>412</v>
      </c>
      <c r="H1965" s="1" t="s">
        <v>413</v>
      </c>
      <c r="I1965" s="1" t="s">
        <v>106</v>
      </c>
      <c r="J1965" s="1" t="s">
        <v>107</v>
      </c>
      <c r="K1965">
        <v>129</v>
      </c>
      <c r="L1965" s="1" t="s">
        <v>608</v>
      </c>
      <c r="M1965" s="1" t="s">
        <v>441</v>
      </c>
      <c r="N1965">
        <v>18500</v>
      </c>
      <c r="O1965">
        <v>85</v>
      </c>
      <c r="P1965">
        <v>1572500</v>
      </c>
      <c r="Q1965">
        <v>0</v>
      </c>
      <c r="R1965">
        <v>0.60890183887915938</v>
      </c>
      <c r="S1965">
        <v>2529998.141637478</v>
      </c>
      <c r="T1965" s="1" t="s">
        <v>40</v>
      </c>
      <c r="U1965">
        <v>1</v>
      </c>
      <c r="V1965">
        <v>1</v>
      </c>
      <c r="W1965">
        <v>0.93784580414821017</v>
      </c>
      <c r="X1965">
        <v>2372748.141637478</v>
      </c>
      <c r="Y1965" t="b">
        <v>0</v>
      </c>
      <c r="Z1965" t="b">
        <v>1</v>
      </c>
      <c r="AA1965" s="1" t="s">
        <v>66</v>
      </c>
      <c r="AB1965" s="1" t="s">
        <v>66</v>
      </c>
      <c r="AC1965" s="1" t="s">
        <v>42</v>
      </c>
      <c r="AD1965" t="s">
        <v>850</v>
      </c>
    </row>
    <row r="1966" spans="1:30" x14ac:dyDescent="0.25">
      <c r="A1966">
        <v>33</v>
      </c>
      <c r="B1966" s="1" t="s">
        <v>116</v>
      </c>
      <c r="C1966" s="1" t="s">
        <v>373</v>
      </c>
      <c r="D1966" s="1" t="s">
        <v>101</v>
      </c>
      <c r="E1966" s="1" t="s">
        <v>32</v>
      </c>
      <c r="F1966" s="1" t="s">
        <v>32</v>
      </c>
      <c r="G1966" s="1" t="s">
        <v>412</v>
      </c>
      <c r="H1966" s="1" t="s">
        <v>413</v>
      </c>
      <c r="I1966" s="1" t="s">
        <v>106</v>
      </c>
      <c r="J1966" s="1" t="s">
        <v>107</v>
      </c>
      <c r="K1966">
        <v>399</v>
      </c>
      <c r="L1966" s="1" t="s">
        <v>754</v>
      </c>
      <c r="M1966" s="1" t="s">
        <v>441</v>
      </c>
      <c r="N1966">
        <v>2000</v>
      </c>
      <c r="O1966">
        <v>65</v>
      </c>
      <c r="P1966">
        <v>130000</v>
      </c>
      <c r="Q1966">
        <v>0</v>
      </c>
      <c r="R1966">
        <v>0.85413813570754082</v>
      </c>
      <c r="S1966">
        <v>241037.95764198032</v>
      </c>
      <c r="T1966" s="1" t="s">
        <v>40</v>
      </c>
      <c r="U1966">
        <v>0</v>
      </c>
      <c r="V1966">
        <v>0</v>
      </c>
      <c r="W1966">
        <v>0.94543361577378848</v>
      </c>
      <c r="X1966">
        <v>227885.38783218674</v>
      </c>
      <c r="Y1966" t="b">
        <v>1</v>
      </c>
      <c r="Z1966" t="b">
        <v>0</v>
      </c>
      <c r="AA1966" s="1" t="s">
        <v>66</v>
      </c>
      <c r="AB1966" s="1" t="s">
        <v>66</v>
      </c>
      <c r="AC1966" s="1" t="s">
        <v>73</v>
      </c>
      <c r="AD1966" t="s">
        <v>66</v>
      </c>
    </row>
    <row r="1967" spans="1:30" x14ac:dyDescent="0.25">
      <c r="A1967">
        <v>41</v>
      </c>
      <c r="B1967" s="1" t="s">
        <v>397</v>
      </c>
      <c r="C1967" s="1" t="s">
        <v>401</v>
      </c>
      <c r="D1967" s="1" t="s">
        <v>101</v>
      </c>
      <c r="E1967" s="1" t="s">
        <v>32</v>
      </c>
      <c r="F1967" s="1" t="s">
        <v>32</v>
      </c>
      <c r="G1967" s="1" t="s">
        <v>412</v>
      </c>
      <c r="H1967" s="1" t="s">
        <v>413</v>
      </c>
      <c r="I1967" s="1" t="s">
        <v>106</v>
      </c>
      <c r="J1967" s="1" t="s">
        <v>107</v>
      </c>
      <c r="K1967">
        <v>404</v>
      </c>
      <c r="L1967" s="1" t="s">
        <v>755</v>
      </c>
      <c r="M1967" s="1" t="s">
        <v>441</v>
      </c>
      <c r="N1967">
        <v>5000</v>
      </c>
      <c r="O1967">
        <v>130</v>
      </c>
      <c r="P1967">
        <v>650000</v>
      </c>
      <c r="Q1967">
        <v>0</v>
      </c>
      <c r="R1967">
        <v>0.60890183887915938</v>
      </c>
      <c r="S1967">
        <v>1045786.1952714536</v>
      </c>
      <c r="T1967" s="1" t="s">
        <v>40</v>
      </c>
      <c r="U1967">
        <v>1</v>
      </c>
      <c r="V1967">
        <v>1</v>
      </c>
      <c r="W1967">
        <v>0.93784580414821017</v>
      </c>
      <c r="X1967">
        <v>980786.19527145359</v>
      </c>
      <c r="Y1967" t="b">
        <v>0</v>
      </c>
      <c r="Z1967" t="b">
        <v>1</v>
      </c>
      <c r="AA1967" s="1" t="s">
        <v>66</v>
      </c>
      <c r="AB1967" s="1" t="s">
        <v>66</v>
      </c>
      <c r="AC1967" s="1" t="s">
        <v>42</v>
      </c>
      <c r="AD1967" t="s">
        <v>850</v>
      </c>
    </row>
    <row r="1968" spans="1:30" x14ac:dyDescent="0.25">
      <c r="A1968">
        <v>33</v>
      </c>
      <c r="B1968" s="1" t="s">
        <v>116</v>
      </c>
      <c r="C1968" s="1" t="s">
        <v>373</v>
      </c>
      <c r="D1968" s="1" t="s">
        <v>101</v>
      </c>
      <c r="E1968" s="1" t="s">
        <v>32</v>
      </c>
      <c r="F1968" s="1" t="s">
        <v>32</v>
      </c>
      <c r="G1968" s="1" t="s">
        <v>412</v>
      </c>
      <c r="H1968" s="1" t="s">
        <v>413</v>
      </c>
      <c r="I1968" s="1" t="s">
        <v>106</v>
      </c>
      <c r="J1968" s="1" t="s">
        <v>107</v>
      </c>
      <c r="K1968">
        <v>183</v>
      </c>
      <c r="L1968" s="1" t="s">
        <v>756</v>
      </c>
      <c r="M1968" s="1" t="s">
        <v>441</v>
      </c>
      <c r="N1968">
        <v>50</v>
      </c>
      <c r="O1968">
        <v>75</v>
      </c>
      <c r="P1968">
        <v>3750</v>
      </c>
      <c r="Q1968">
        <v>0</v>
      </c>
      <c r="R1968">
        <v>0.85413813570754082</v>
      </c>
      <c r="S1968">
        <v>6953.0180089032783</v>
      </c>
      <c r="T1968" s="1" t="s">
        <v>40</v>
      </c>
      <c r="U1968">
        <v>0</v>
      </c>
      <c r="V1968">
        <v>0</v>
      </c>
      <c r="W1968">
        <v>0.94543361577378848</v>
      </c>
      <c r="X1968">
        <v>6573.6169566976941</v>
      </c>
      <c r="Y1968" t="b">
        <v>1</v>
      </c>
      <c r="Z1968" t="b">
        <v>0</v>
      </c>
      <c r="AA1968" s="1" t="s">
        <v>66</v>
      </c>
      <c r="AB1968" s="1" t="s">
        <v>66</v>
      </c>
      <c r="AC1968" s="1" t="s">
        <v>73</v>
      </c>
      <c r="AD1968" t="s">
        <v>66</v>
      </c>
    </row>
    <row r="1969" spans="1:30" x14ac:dyDescent="0.25">
      <c r="A1969">
        <v>22</v>
      </c>
      <c r="B1969" s="1" t="s">
        <v>136</v>
      </c>
      <c r="C1969" s="1" t="s">
        <v>137</v>
      </c>
      <c r="D1969" s="1" t="s">
        <v>105</v>
      </c>
      <c r="E1969" s="1" t="s">
        <v>32</v>
      </c>
      <c r="F1969" s="1" t="s">
        <v>32</v>
      </c>
      <c r="G1969" s="1" t="s">
        <v>412</v>
      </c>
      <c r="H1969" s="1" t="s">
        <v>413</v>
      </c>
      <c r="I1969" s="1" t="s">
        <v>106</v>
      </c>
      <c r="J1969" s="1" t="s">
        <v>107</v>
      </c>
      <c r="K1969">
        <v>160</v>
      </c>
      <c r="L1969" s="1" t="s">
        <v>757</v>
      </c>
      <c r="M1969" s="1" t="s">
        <v>441</v>
      </c>
      <c r="N1969">
        <v>1000</v>
      </c>
      <c r="O1969">
        <v>95</v>
      </c>
      <c r="P1969">
        <v>95000</v>
      </c>
      <c r="Q1969">
        <v>0</v>
      </c>
      <c r="R1969">
        <v>0.85124977011494252</v>
      </c>
      <c r="S1969">
        <v>175868.72816091956</v>
      </c>
      <c r="T1969" s="1" t="s">
        <v>40</v>
      </c>
      <c r="U1969">
        <v>0</v>
      </c>
      <c r="V1969">
        <v>0</v>
      </c>
      <c r="W1969">
        <v>0.94598243758658718</v>
      </c>
      <c r="X1969">
        <v>166368.72816091956</v>
      </c>
      <c r="Y1969" t="b">
        <v>0</v>
      </c>
      <c r="Z1969" t="b">
        <v>0</v>
      </c>
      <c r="AA1969" s="1" t="s">
        <v>66</v>
      </c>
      <c r="AB1969" s="1" t="s">
        <v>66</v>
      </c>
      <c r="AC1969" s="1" t="s">
        <v>73</v>
      </c>
      <c r="AD1969" t="s">
        <v>66</v>
      </c>
    </row>
    <row r="1970" spans="1:30" x14ac:dyDescent="0.25">
      <c r="A1970">
        <v>1</v>
      </c>
      <c r="B1970" s="1" t="s">
        <v>184</v>
      </c>
      <c r="C1970" s="1" t="s">
        <v>595</v>
      </c>
      <c r="D1970" s="1" t="s">
        <v>596</v>
      </c>
      <c r="E1970" s="1" t="s">
        <v>747</v>
      </c>
      <c r="F1970" s="1" t="s">
        <v>748</v>
      </c>
      <c r="G1970" s="1" t="s">
        <v>207</v>
      </c>
      <c r="H1970" s="1" t="s">
        <v>208</v>
      </c>
      <c r="I1970" s="1" t="s">
        <v>191</v>
      </c>
      <c r="J1970" s="1" t="s">
        <v>192</v>
      </c>
      <c r="K1970">
        <v>98</v>
      </c>
      <c r="L1970" s="1" t="s">
        <v>209</v>
      </c>
      <c r="M1970" s="1" t="s">
        <v>38</v>
      </c>
      <c r="N1970" t="s">
        <v>39</v>
      </c>
      <c r="O1970" t="s">
        <v>39</v>
      </c>
      <c r="P1970">
        <v>5000</v>
      </c>
      <c r="Q1970">
        <v>8205.3913713405236</v>
      </c>
      <c r="R1970">
        <v>0.64107827426810471</v>
      </c>
      <c r="S1970">
        <v>0</v>
      </c>
      <c r="T1970" s="1" t="s">
        <v>194</v>
      </c>
      <c r="U1970">
        <v>1</v>
      </c>
      <c r="V1970">
        <v>1</v>
      </c>
      <c r="W1970">
        <v>0.93427599088802338</v>
      </c>
      <c r="X1970">
        <v>0</v>
      </c>
      <c r="Y1970" t="b">
        <v>0</v>
      </c>
      <c r="Z1970" t="b">
        <v>0</v>
      </c>
      <c r="AA1970" s="1" t="s">
        <v>54</v>
      </c>
      <c r="AB1970" s="1" t="s">
        <v>599</v>
      </c>
      <c r="AC1970" s="1" t="s">
        <v>42</v>
      </c>
      <c r="AD1970" t="s">
        <v>850</v>
      </c>
    </row>
    <row r="1971" spans="1:30" x14ac:dyDescent="0.25">
      <c r="A1971">
        <v>4</v>
      </c>
      <c r="B1971" s="1" t="s">
        <v>131</v>
      </c>
      <c r="C1971" s="1" t="s">
        <v>166</v>
      </c>
      <c r="D1971" s="1" t="s">
        <v>105</v>
      </c>
      <c r="E1971" s="1" t="s">
        <v>32</v>
      </c>
      <c r="F1971" s="1" t="s">
        <v>32</v>
      </c>
      <c r="G1971" s="1" t="s">
        <v>412</v>
      </c>
      <c r="H1971" s="1" t="s">
        <v>413</v>
      </c>
      <c r="I1971" s="1" t="s">
        <v>106</v>
      </c>
      <c r="J1971" s="1" t="s">
        <v>107</v>
      </c>
      <c r="K1971">
        <v>122</v>
      </c>
      <c r="L1971" s="1" t="s">
        <v>455</v>
      </c>
      <c r="M1971" s="1" t="s">
        <v>441</v>
      </c>
      <c r="N1971">
        <v>2580</v>
      </c>
      <c r="O1971">
        <v>150</v>
      </c>
      <c r="P1971">
        <v>387000</v>
      </c>
      <c r="Q1971">
        <v>0</v>
      </c>
      <c r="R1971">
        <v>0.60990146274489099</v>
      </c>
      <c r="S1971">
        <v>623031.86608227284</v>
      </c>
      <c r="T1971" s="1" t="s">
        <v>40</v>
      </c>
      <c r="U1971">
        <v>0</v>
      </c>
      <c r="V1971">
        <v>1</v>
      </c>
      <c r="W1971">
        <v>0.9376777496183254</v>
      </c>
      <c r="X1971">
        <v>584203.1181285315</v>
      </c>
      <c r="Y1971" t="b">
        <v>0</v>
      </c>
      <c r="Z1971" t="b">
        <v>0</v>
      </c>
      <c r="AA1971" s="1" t="s">
        <v>66</v>
      </c>
      <c r="AB1971" s="1" t="s">
        <v>66</v>
      </c>
      <c r="AC1971" s="1" t="s">
        <v>42</v>
      </c>
      <c r="AD1971" t="s">
        <v>66</v>
      </c>
    </row>
    <row r="1972" spans="1:30" x14ac:dyDescent="0.25">
      <c r="A1972">
        <v>11</v>
      </c>
      <c r="B1972" s="1" t="s">
        <v>58</v>
      </c>
      <c r="C1972" s="1" t="s">
        <v>246</v>
      </c>
      <c r="D1972" s="1" t="s">
        <v>247</v>
      </c>
      <c r="E1972" s="1" t="s">
        <v>32</v>
      </c>
      <c r="F1972" s="1" t="s">
        <v>32</v>
      </c>
      <c r="G1972" s="1" t="s">
        <v>412</v>
      </c>
      <c r="H1972" s="1" t="s">
        <v>413</v>
      </c>
      <c r="I1972" s="1" t="s">
        <v>106</v>
      </c>
      <c r="J1972" s="1" t="s">
        <v>107</v>
      </c>
      <c r="K1972">
        <v>122</v>
      </c>
      <c r="L1972" s="1" t="s">
        <v>455</v>
      </c>
      <c r="M1972" s="1" t="s">
        <v>441</v>
      </c>
      <c r="N1972">
        <v>22</v>
      </c>
      <c r="O1972">
        <v>150</v>
      </c>
      <c r="P1972">
        <v>3300</v>
      </c>
      <c r="Q1972">
        <v>0</v>
      </c>
      <c r="R1972">
        <v>0.61212016055118357</v>
      </c>
      <c r="S1972">
        <v>5319.9965298189054</v>
      </c>
      <c r="T1972" s="1" t="s">
        <v>40</v>
      </c>
      <c r="U1972">
        <v>1</v>
      </c>
      <c r="V1972">
        <v>1</v>
      </c>
      <c r="W1972">
        <v>0.93726608827829794</v>
      </c>
      <c r="X1972">
        <v>4986.2523371574853</v>
      </c>
      <c r="Y1972" t="b">
        <v>0</v>
      </c>
      <c r="Z1972" t="b">
        <v>0</v>
      </c>
      <c r="AA1972" s="1" t="s">
        <v>62</v>
      </c>
      <c r="AB1972" s="1" t="s">
        <v>55</v>
      </c>
      <c r="AC1972" s="1" t="s">
        <v>42</v>
      </c>
      <c r="AD1972" t="s">
        <v>850</v>
      </c>
    </row>
    <row r="1973" spans="1:30" x14ac:dyDescent="0.25">
      <c r="A1973">
        <v>11</v>
      </c>
      <c r="B1973" s="1" t="s">
        <v>58</v>
      </c>
      <c r="C1973" s="1" t="s">
        <v>250</v>
      </c>
      <c r="D1973" s="1" t="s">
        <v>251</v>
      </c>
      <c r="E1973" s="1" t="s">
        <v>32</v>
      </c>
      <c r="F1973" s="1" t="s">
        <v>32</v>
      </c>
      <c r="G1973" s="1" t="s">
        <v>412</v>
      </c>
      <c r="H1973" s="1" t="s">
        <v>413</v>
      </c>
      <c r="I1973" s="1" t="s">
        <v>106</v>
      </c>
      <c r="J1973" s="1" t="s">
        <v>107</v>
      </c>
      <c r="K1973">
        <v>122</v>
      </c>
      <c r="L1973" s="1" t="s">
        <v>455</v>
      </c>
      <c r="M1973" s="1" t="s">
        <v>441</v>
      </c>
      <c r="N1973">
        <v>35</v>
      </c>
      <c r="O1973">
        <v>150</v>
      </c>
      <c r="P1973">
        <v>5250</v>
      </c>
      <c r="Q1973">
        <v>0</v>
      </c>
      <c r="R1973">
        <v>0.64881864736005646</v>
      </c>
      <c r="S1973">
        <v>8656.2978986402977</v>
      </c>
      <c r="T1973" s="1" t="s">
        <v>40</v>
      </c>
      <c r="U1973">
        <v>1</v>
      </c>
      <c r="V1973">
        <v>1</v>
      </c>
      <c r="W1973">
        <v>0.93574132025883394</v>
      </c>
      <c r="X1973">
        <v>8100.0556242274424</v>
      </c>
      <c r="Y1973" t="b">
        <v>0</v>
      </c>
      <c r="Z1973" t="b">
        <v>0</v>
      </c>
      <c r="AA1973" s="1" t="s">
        <v>54</v>
      </c>
      <c r="AB1973" s="1" t="s">
        <v>55</v>
      </c>
      <c r="AC1973" s="1" t="s">
        <v>42</v>
      </c>
      <c r="AD1973" t="s">
        <v>850</v>
      </c>
    </row>
    <row r="1974" spans="1:30" x14ac:dyDescent="0.25">
      <c r="A1974">
        <v>11</v>
      </c>
      <c r="B1974" s="1" t="s">
        <v>58</v>
      </c>
      <c r="C1974" s="1" t="s">
        <v>254</v>
      </c>
      <c r="D1974" s="1" t="s">
        <v>255</v>
      </c>
      <c r="E1974" s="1" t="s">
        <v>32</v>
      </c>
      <c r="F1974" s="1" t="s">
        <v>32</v>
      </c>
      <c r="G1974" s="1" t="s">
        <v>412</v>
      </c>
      <c r="H1974" s="1" t="s">
        <v>413</v>
      </c>
      <c r="I1974" s="1" t="s">
        <v>106</v>
      </c>
      <c r="J1974" s="1" t="s">
        <v>107</v>
      </c>
      <c r="K1974">
        <v>122</v>
      </c>
      <c r="L1974" s="1" t="s">
        <v>455</v>
      </c>
      <c r="M1974" s="1" t="s">
        <v>441</v>
      </c>
      <c r="N1974">
        <v>102</v>
      </c>
      <c r="O1974">
        <v>150</v>
      </c>
      <c r="P1974">
        <v>15300</v>
      </c>
      <c r="Q1974">
        <v>0</v>
      </c>
      <c r="R1974">
        <v>0.61371626072635876</v>
      </c>
      <c r="S1974">
        <v>24689.858789113292</v>
      </c>
      <c r="T1974" s="1" t="s">
        <v>40</v>
      </c>
      <c r="U1974">
        <v>1</v>
      </c>
      <c r="V1974">
        <v>1</v>
      </c>
      <c r="W1974">
        <v>0.93688714903917125</v>
      </c>
      <c r="X1974">
        <v>23131.611411112077</v>
      </c>
      <c r="Y1974" t="b">
        <v>0</v>
      </c>
      <c r="Z1974" t="b">
        <v>0</v>
      </c>
      <c r="AA1974" s="1" t="s">
        <v>54</v>
      </c>
      <c r="AB1974" s="1" t="s">
        <v>173</v>
      </c>
      <c r="AC1974" s="1" t="s">
        <v>42</v>
      </c>
      <c r="AD1974" t="s">
        <v>850</v>
      </c>
    </row>
    <row r="1975" spans="1:30" x14ac:dyDescent="0.25">
      <c r="A1975">
        <v>11</v>
      </c>
      <c r="B1975" s="1" t="s">
        <v>58</v>
      </c>
      <c r="C1975" s="1" t="s">
        <v>256</v>
      </c>
      <c r="D1975" s="1" t="s">
        <v>257</v>
      </c>
      <c r="E1975" s="1" t="s">
        <v>32</v>
      </c>
      <c r="F1975" s="1" t="s">
        <v>32</v>
      </c>
      <c r="G1975" s="1" t="s">
        <v>412</v>
      </c>
      <c r="H1975" s="1" t="s">
        <v>413</v>
      </c>
      <c r="I1975" s="1" t="s">
        <v>106</v>
      </c>
      <c r="J1975" s="1" t="s">
        <v>107</v>
      </c>
      <c r="K1975">
        <v>122</v>
      </c>
      <c r="L1975" s="1" t="s">
        <v>455</v>
      </c>
      <c r="M1975" s="1" t="s">
        <v>441</v>
      </c>
      <c r="N1975">
        <v>127</v>
      </c>
      <c r="O1975">
        <v>150</v>
      </c>
      <c r="P1975">
        <v>19050</v>
      </c>
      <c r="Q1975">
        <v>0</v>
      </c>
      <c r="R1975">
        <v>0.61617471863848472</v>
      </c>
      <c r="S1975">
        <v>30788.128390063135</v>
      </c>
      <c r="T1975" s="1" t="s">
        <v>40</v>
      </c>
      <c r="U1975">
        <v>1</v>
      </c>
      <c r="V1975">
        <v>1</v>
      </c>
      <c r="W1975">
        <v>0.93630816115801618</v>
      </c>
      <c r="X1975">
        <v>28827.175878396927</v>
      </c>
      <c r="Y1975" t="b">
        <v>0</v>
      </c>
      <c r="Z1975" t="b">
        <v>0</v>
      </c>
      <c r="AA1975" s="1" t="s">
        <v>54</v>
      </c>
      <c r="AB1975" s="1" t="s">
        <v>173</v>
      </c>
      <c r="AC1975" s="1" t="s">
        <v>42</v>
      </c>
      <c r="AD1975" t="s">
        <v>850</v>
      </c>
    </row>
    <row r="1976" spans="1:30" x14ac:dyDescent="0.25">
      <c r="A1976">
        <v>11</v>
      </c>
      <c r="B1976" s="1" t="s">
        <v>58</v>
      </c>
      <c r="C1976" s="1" t="s">
        <v>258</v>
      </c>
      <c r="D1976" s="1" t="s">
        <v>259</v>
      </c>
      <c r="E1976" s="1" t="s">
        <v>32</v>
      </c>
      <c r="F1976" s="1" t="s">
        <v>32</v>
      </c>
      <c r="G1976" s="1" t="s">
        <v>412</v>
      </c>
      <c r="H1976" s="1" t="s">
        <v>413</v>
      </c>
      <c r="I1976" s="1" t="s">
        <v>106</v>
      </c>
      <c r="J1976" s="1" t="s">
        <v>107</v>
      </c>
      <c r="K1976">
        <v>122</v>
      </c>
      <c r="L1976" s="1" t="s">
        <v>455</v>
      </c>
      <c r="M1976" s="1" t="s">
        <v>441</v>
      </c>
      <c r="N1976">
        <v>15</v>
      </c>
      <c r="O1976">
        <v>150</v>
      </c>
      <c r="P1976">
        <v>2250</v>
      </c>
      <c r="Q1976">
        <v>0</v>
      </c>
      <c r="R1976">
        <v>0.6230483460559797</v>
      </c>
      <c r="S1976">
        <v>3651.8587786259545</v>
      </c>
      <c r="T1976" s="1" t="s">
        <v>40</v>
      </c>
      <c r="U1976">
        <v>1</v>
      </c>
      <c r="V1976">
        <v>1</v>
      </c>
      <c r="W1976">
        <v>0.93612882374957951</v>
      </c>
      <c r="X1976">
        <v>3418.610262934691</v>
      </c>
      <c r="Y1976" t="b">
        <v>0</v>
      </c>
      <c r="Z1976" t="b">
        <v>0</v>
      </c>
      <c r="AA1976" s="1" t="s">
        <v>54</v>
      </c>
      <c r="AB1976" s="1" t="s">
        <v>55</v>
      </c>
      <c r="AC1976" s="1" t="s">
        <v>42</v>
      </c>
      <c r="AD1976" t="s">
        <v>850</v>
      </c>
    </row>
    <row r="1977" spans="1:30" x14ac:dyDescent="0.25">
      <c r="A1977">
        <v>11</v>
      </c>
      <c r="B1977" s="1" t="s">
        <v>58</v>
      </c>
      <c r="C1977" s="1" t="s">
        <v>264</v>
      </c>
      <c r="D1977" s="1" t="s">
        <v>265</v>
      </c>
      <c r="E1977" s="1" t="s">
        <v>32</v>
      </c>
      <c r="F1977" s="1" t="s">
        <v>32</v>
      </c>
      <c r="G1977" s="1" t="s">
        <v>412</v>
      </c>
      <c r="H1977" s="1" t="s">
        <v>413</v>
      </c>
      <c r="I1977" s="1" t="s">
        <v>106</v>
      </c>
      <c r="J1977" s="1" t="s">
        <v>107</v>
      </c>
      <c r="K1977">
        <v>122</v>
      </c>
      <c r="L1977" s="1" t="s">
        <v>455</v>
      </c>
      <c r="M1977" s="1" t="s">
        <v>441</v>
      </c>
      <c r="N1977">
        <v>120</v>
      </c>
      <c r="O1977">
        <v>150</v>
      </c>
      <c r="P1977">
        <v>18000</v>
      </c>
      <c r="Q1977">
        <v>0</v>
      </c>
      <c r="R1977">
        <v>0.6228022082018928</v>
      </c>
      <c r="S1977">
        <v>29210.439747634067</v>
      </c>
      <c r="T1977" s="1" t="s">
        <v>40</v>
      </c>
      <c r="U1977">
        <v>1</v>
      </c>
      <c r="V1977">
        <v>1</v>
      </c>
      <c r="W1977">
        <v>0.93682307135902132</v>
      </c>
      <c r="X1977">
        <v>27365.013880126182</v>
      </c>
      <c r="Y1977" t="b">
        <v>0</v>
      </c>
      <c r="Z1977" t="b">
        <v>0</v>
      </c>
      <c r="AA1977" s="1" t="s">
        <v>54</v>
      </c>
      <c r="AB1977" s="1" t="s">
        <v>55</v>
      </c>
      <c r="AC1977" s="1" t="s">
        <v>42</v>
      </c>
      <c r="AD1977" t="s">
        <v>850</v>
      </c>
    </row>
    <row r="1978" spans="1:30" x14ac:dyDescent="0.25">
      <c r="A1978">
        <v>11</v>
      </c>
      <c r="B1978" s="1" t="s">
        <v>58</v>
      </c>
      <c r="C1978" s="1" t="s">
        <v>59</v>
      </c>
      <c r="D1978" s="1" t="s">
        <v>60</v>
      </c>
      <c r="E1978" s="1" t="s">
        <v>32</v>
      </c>
      <c r="F1978" s="1" t="s">
        <v>32</v>
      </c>
      <c r="G1978" s="1" t="s">
        <v>412</v>
      </c>
      <c r="H1978" s="1" t="s">
        <v>413</v>
      </c>
      <c r="I1978" s="1" t="s">
        <v>106</v>
      </c>
      <c r="J1978" s="1" t="s">
        <v>107</v>
      </c>
      <c r="K1978">
        <v>122</v>
      </c>
      <c r="L1978" s="1" t="s">
        <v>455</v>
      </c>
      <c r="M1978" s="1" t="s">
        <v>441</v>
      </c>
      <c r="N1978">
        <v>168</v>
      </c>
      <c r="O1978">
        <v>150</v>
      </c>
      <c r="P1978">
        <v>25200</v>
      </c>
      <c r="Q1978">
        <v>0</v>
      </c>
      <c r="R1978">
        <v>0.61324529076056544</v>
      </c>
      <c r="S1978">
        <v>40653.781327166253</v>
      </c>
      <c r="T1978" s="1" t="s">
        <v>40</v>
      </c>
      <c r="U1978">
        <v>1</v>
      </c>
      <c r="V1978">
        <v>1</v>
      </c>
      <c r="W1978">
        <v>0.93757152251472631</v>
      </c>
      <c r="X1978">
        <v>38115.827654892011</v>
      </c>
      <c r="Y1978" t="b">
        <v>0</v>
      </c>
      <c r="Z1978" t="b">
        <v>0</v>
      </c>
      <c r="AA1978" s="1" t="s">
        <v>62</v>
      </c>
      <c r="AB1978" s="1" t="s">
        <v>55</v>
      </c>
      <c r="AC1978" s="1" t="s">
        <v>42</v>
      </c>
      <c r="AD1978" t="s">
        <v>850</v>
      </c>
    </row>
    <row r="1979" spans="1:30" x14ac:dyDescent="0.25">
      <c r="A1979">
        <v>11</v>
      </c>
      <c r="B1979" s="1" t="s">
        <v>58</v>
      </c>
      <c r="C1979" s="1" t="s">
        <v>266</v>
      </c>
      <c r="D1979" s="1" t="s">
        <v>267</v>
      </c>
      <c r="E1979" s="1" t="s">
        <v>32</v>
      </c>
      <c r="F1979" s="1" t="s">
        <v>32</v>
      </c>
      <c r="G1979" s="1" t="s">
        <v>412</v>
      </c>
      <c r="H1979" s="1" t="s">
        <v>413</v>
      </c>
      <c r="I1979" s="1" t="s">
        <v>106</v>
      </c>
      <c r="J1979" s="1" t="s">
        <v>107</v>
      </c>
      <c r="K1979">
        <v>122</v>
      </c>
      <c r="L1979" s="1" t="s">
        <v>455</v>
      </c>
      <c r="M1979" s="1" t="s">
        <v>441</v>
      </c>
      <c r="N1979">
        <v>90</v>
      </c>
      <c r="O1979">
        <v>150</v>
      </c>
      <c r="P1979">
        <v>13500</v>
      </c>
      <c r="Q1979">
        <v>0</v>
      </c>
      <c r="R1979">
        <v>0.61351805236564083</v>
      </c>
      <c r="S1979">
        <v>21782.493706936151</v>
      </c>
      <c r="T1979" s="1" t="s">
        <v>40</v>
      </c>
      <c r="U1979">
        <v>1</v>
      </c>
      <c r="V1979">
        <v>1</v>
      </c>
      <c r="W1979">
        <v>0.93736884466699133</v>
      </c>
      <c r="X1979">
        <v>20418.230960036748</v>
      </c>
      <c r="Y1979" t="b">
        <v>0</v>
      </c>
      <c r="Z1979" t="b">
        <v>0</v>
      </c>
      <c r="AA1979" s="1" t="s">
        <v>62</v>
      </c>
      <c r="AB1979" s="1" t="s">
        <v>55</v>
      </c>
      <c r="AC1979" s="1" t="s">
        <v>42</v>
      </c>
      <c r="AD1979" t="s">
        <v>850</v>
      </c>
    </row>
    <row r="1980" spans="1:30" x14ac:dyDescent="0.25">
      <c r="A1980">
        <v>11</v>
      </c>
      <c r="B1980" s="1" t="s">
        <v>58</v>
      </c>
      <c r="C1980" s="1" t="s">
        <v>268</v>
      </c>
      <c r="D1980" s="1" t="s">
        <v>269</v>
      </c>
      <c r="E1980" s="1" t="s">
        <v>32</v>
      </c>
      <c r="F1980" s="1" t="s">
        <v>32</v>
      </c>
      <c r="G1980" s="1" t="s">
        <v>412</v>
      </c>
      <c r="H1980" s="1" t="s">
        <v>413</v>
      </c>
      <c r="I1980" s="1" t="s">
        <v>106</v>
      </c>
      <c r="J1980" s="1" t="s">
        <v>107</v>
      </c>
      <c r="K1980">
        <v>122</v>
      </c>
      <c r="L1980" s="1" t="s">
        <v>455</v>
      </c>
      <c r="M1980" s="1" t="s">
        <v>441</v>
      </c>
      <c r="N1980">
        <v>378</v>
      </c>
      <c r="O1980">
        <v>150</v>
      </c>
      <c r="P1980">
        <v>56700</v>
      </c>
      <c r="Q1980">
        <v>0</v>
      </c>
      <c r="R1980">
        <v>0.6163046866364541</v>
      </c>
      <c r="S1980">
        <v>91644.475732286941</v>
      </c>
      <c r="T1980" s="1" t="s">
        <v>40</v>
      </c>
      <c r="U1980">
        <v>1</v>
      </c>
      <c r="V1980">
        <v>1</v>
      </c>
      <c r="W1980">
        <v>0.93674222528610207</v>
      </c>
      <c r="X1980">
        <v>85847.250132640649</v>
      </c>
      <c r="Y1980" t="b">
        <v>0</v>
      </c>
      <c r="Z1980" t="b">
        <v>0</v>
      </c>
      <c r="AA1980" s="1" t="s">
        <v>54</v>
      </c>
      <c r="AB1980" s="1" t="s">
        <v>173</v>
      </c>
      <c r="AC1980" s="1" t="s">
        <v>42</v>
      </c>
      <c r="AD1980" t="s">
        <v>850</v>
      </c>
    </row>
    <row r="1981" spans="1:30" x14ac:dyDescent="0.25">
      <c r="A1981">
        <v>12</v>
      </c>
      <c r="B1981" s="1" t="s">
        <v>63</v>
      </c>
      <c r="C1981" s="1" t="s">
        <v>284</v>
      </c>
      <c r="D1981" s="1" t="s">
        <v>105</v>
      </c>
      <c r="E1981" s="1" t="s">
        <v>32</v>
      </c>
      <c r="F1981" s="1" t="s">
        <v>32</v>
      </c>
      <c r="G1981" s="1" t="s">
        <v>412</v>
      </c>
      <c r="H1981" s="1" t="s">
        <v>413</v>
      </c>
      <c r="I1981" s="1" t="s">
        <v>106</v>
      </c>
      <c r="J1981" s="1" t="s">
        <v>107</v>
      </c>
      <c r="K1981">
        <v>122</v>
      </c>
      <c r="L1981" s="1" t="s">
        <v>455</v>
      </c>
      <c r="M1981" s="1" t="s">
        <v>441</v>
      </c>
      <c r="N1981">
        <v>922</v>
      </c>
      <c r="O1981">
        <v>150</v>
      </c>
      <c r="P1981">
        <v>138300</v>
      </c>
      <c r="Q1981">
        <v>0</v>
      </c>
      <c r="R1981">
        <v>0.61017403715802609</v>
      </c>
      <c r="S1981">
        <v>222687.06933895501</v>
      </c>
      <c r="T1981" s="1" t="s">
        <v>40</v>
      </c>
      <c r="U1981">
        <v>0</v>
      </c>
      <c r="V1981">
        <v>1</v>
      </c>
      <c r="W1981">
        <v>0.93768980778685429</v>
      </c>
      <c r="X1981">
        <v>208811.39524506262</v>
      </c>
      <c r="Y1981" t="b">
        <v>0</v>
      </c>
      <c r="Z1981" t="b">
        <v>0</v>
      </c>
      <c r="AA1981" s="1" t="s">
        <v>66</v>
      </c>
      <c r="AB1981" s="1" t="s">
        <v>66</v>
      </c>
      <c r="AC1981" s="1" t="s">
        <v>42</v>
      </c>
      <c r="AD1981" t="s">
        <v>66</v>
      </c>
    </row>
    <row r="1982" spans="1:30" x14ac:dyDescent="0.25">
      <c r="A1982">
        <v>15</v>
      </c>
      <c r="B1982" s="1" t="s">
        <v>50</v>
      </c>
      <c r="C1982" s="1" t="s">
        <v>304</v>
      </c>
      <c r="D1982" s="1" t="s">
        <v>101</v>
      </c>
      <c r="E1982" s="1" t="s">
        <v>32</v>
      </c>
      <c r="F1982" s="1" t="s">
        <v>32</v>
      </c>
      <c r="G1982" s="1" t="s">
        <v>412</v>
      </c>
      <c r="H1982" s="1" t="s">
        <v>413</v>
      </c>
      <c r="I1982" s="1" t="s">
        <v>106</v>
      </c>
      <c r="J1982" s="1" t="s">
        <v>107</v>
      </c>
      <c r="K1982">
        <v>122</v>
      </c>
      <c r="L1982" s="1" t="s">
        <v>455</v>
      </c>
      <c r="M1982" s="1" t="s">
        <v>441</v>
      </c>
      <c r="N1982">
        <v>4170</v>
      </c>
      <c r="O1982">
        <v>150</v>
      </c>
      <c r="P1982">
        <v>625500</v>
      </c>
      <c r="Q1982">
        <v>0</v>
      </c>
      <c r="R1982">
        <v>0.60923415025592087</v>
      </c>
      <c r="S1982">
        <v>1006575.9609850785</v>
      </c>
      <c r="T1982" s="1" t="s">
        <v>40</v>
      </c>
      <c r="U1982">
        <v>1</v>
      </c>
      <c r="V1982">
        <v>1</v>
      </c>
      <c r="W1982">
        <v>0.93773464755348201</v>
      </c>
      <c r="X1982">
        <v>943901.15401015</v>
      </c>
      <c r="Y1982" t="b">
        <v>0</v>
      </c>
      <c r="Z1982" t="b">
        <v>0</v>
      </c>
      <c r="AA1982" s="1" t="s">
        <v>62</v>
      </c>
      <c r="AB1982" s="1" t="s">
        <v>173</v>
      </c>
      <c r="AC1982" s="1" t="s">
        <v>42</v>
      </c>
      <c r="AD1982" t="s">
        <v>850</v>
      </c>
    </row>
    <row r="1983" spans="1:30" x14ac:dyDescent="0.25">
      <c r="A1983">
        <v>20</v>
      </c>
      <c r="B1983" s="1" t="s">
        <v>316</v>
      </c>
      <c r="C1983" s="1" t="s">
        <v>319</v>
      </c>
      <c r="D1983" s="1" t="s">
        <v>105</v>
      </c>
      <c r="E1983" s="1" t="s">
        <v>32</v>
      </c>
      <c r="F1983" s="1" t="s">
        <v>32</v>
      </c>
      <c r="G1983" s="1" t="s">
        <v>412</v>
      </c>
      <c r="H1983" s="1" t="s">
        <v>413</v>
      </c>
      <c r="I1983" s="1" t="s">
        <v>106</v>
      </c>
      <c r="J1983" s="1" t="s">
        <v>107</v>
      </c>
      <c r="K1983">
        <v>122</v>
      </c>
      <c r="L1983" s="1" t="s">
        <v>455</v>
      </c>
      <c r="M1983" s="1" t="s">
        <v>441</v>
      </c>
      <c r="N1983">
        <v>30</v>
      </c>
      <c r="O1983">
        <v>150</v>
      </c>
      <c r="P1983">
        <v>4500</v>
      </c>
      <c r="Q1983">
        <v>0</v>
      </c>
      <c r="R1983">
        <v>0.85420873979310619</v>
      </c>
      <c r="S1983">
        <v>8343.9393290689786</v>
      </c>
      <c r="T1983" s="1" t="s">
        <v>40</v>
      </c>
      <c r="U1983">
        <v>0</v>
      </c>
      <c r="V1983">
        <v>0</v>
      </c>
      <c r="W1983">
        <v>0.94538491392226898</v>
      </c>
      <c r="X1983">
        <v>7888.2343643845115</v>
      </c>
      <c r="Y1983" t="b">
        <v>0</v>
      </c>
      <c r="Z1983" t="b">
        <v>0</v>
      </c>
      <c r="AA1983" s="1" t="s">
        <v>66</v>
      </c>
      <c r="AB1983" s="1" t="s">
        <v>66</v>
      </c>
      <c r="AC1983" s="1" t="s">
        <v>73</v>
      </c>
      <c r="AD1983" t="s">
        <v>66</v>
      </c>
    </row>
    <row r="1984" spans="1:30" x14ac:dyDescent="0.25">
      <c r="A1984">
        <v>34</v>
      </c>
      <c r="B1984" s="1" t="s">
        <v>374</v>
      </c>
      <c r="C1984" s="1" t="s">
        <v>377</v>
      </c>
      <c r="D1984" s="1" t="s">
        <v>105</v>
      </c>
      <c r="E1984" s="1" t="s">
        <v>32</v>
      </c>
      <c r="F1984" s="1" t="s">
        <v>32</v>
      </c>
      <c r="G1984" s="1" t="s">
        <v>412</v>
      </c>
      <c r="H1984" s="1" t="s">
        <v>413</v>
      </c>
      <c r="I1984" s="1" t="s">
        <v>106</v>
      </c>
      <c r="J1984" s="1" t="s">
        <v>107</v>
      </c>
      <c r="K1984">
        <v>122</v>
      </c>
      <c r="L1984" s="1" t="s">
        <v>455</v>
      </c>
      <c r="M1984" s="1" t="s">
        <v>441</v>
      </c>
      <c r="N1984">
        <v>48</v>
      </c>
      <c r="O1984">
        <v>150</v>
      </c>
      <c r="P1984">
        <v>7200</v>
      </c>
      <c r="Q1984">
        <v>0</v>
      </c>
      <c r="R1984">
        <v>1.4210537105613985</v>
      </c>
      <c r="S1984">
        <v>17431.586716042068</v>
      </c>
      <c r="T1984" s="1" t="s">
        <v>40</v>
      </c>
      <c r="U1984">
        <v>0</v>
      </c>
      <c r="V1984">
        <v>0</v>
      </c>
      <c r="W1984">
        <v>0.95839587616008814</v>
      </c>
      <c r="X1984">
        <v>16706.36082358169</v>
      </c>
      <c r="Y1984" t="b">
        <v>1</v>
      </c>
      <c r="Z1984" t="b">
        <v>0</v>
      </c>
      <c r="AA1984" s="1" t="s">
        <v>66</v>
      </c>
      <c r="AB1984" s="1" t="s">
        <v>66</v>
      </c>
      <c r="AC1984" s="1" t="s">
        <v>73</v>
      </c>
      <c r="AD1984" t="s">
        <v>66</v>
      </c>
    </row>
    <row r="1985" spans="1:30" x14ac:dyDescent="0.25">
      <c r="A1985">
        <v>36</v>
      </c>
      <c r="B1985" s="1" t="s">
        <v>128</v>
      </c>
      <c r="C1985" s="1" t="s">
        <v>383</v>
      </c>
      <c r="D1985" s="1" t="s">
        <v>105</v>
      </c>
      <c r="E1985" s="1" t="s">
        <v>32</v>
      </c>
      <c r="F1985" s="1" t="s">
        <v>32</v>
      </c>
      <c r="G1985" s="1" t="s">
        <v>412</v>
      </c>
      <c r="H1985" s="1" t="s">
        <v>413</v>
      </c>
      <c r="I1985" s="1" t="s">
        <v>106</v>
      </c>
      <c r="J1985" s="1" t="s">
        <v>107</v>
      </c>
      <c r="K1985">
        <v>122</v>
      </c>
      <c r="L1985" s="1" t="s">
        <v>455</v>
      </c>
      <c r="M1985" s="1" t="s">
        <v>441</v>
      </c>
      <c r="N1985">
        <v>1328</v>
      </c>
      <c r="O1985">
        <v>150</v>
      </c>
      <c r="P1985">
        <v>199200</v>
      </c>
      <c r="Q1985">
        <v>0</v>
      </c>
      <c r="R1985">
        <v>0.61161841435877295</v>
      </c>
      <c r="S1985">
        <v>321034.38814026758</v>
      </c>
      <c r="T1985" s="1" t="s">
        <v>40</v>
      </c>
      <c r="U1985">
        <v>0</v>
      </c>
      <c r="V1985">
        <v>0</v>
      </c>
      <c r="W1985">
        <v>0.93742058575417186</v>
      </c>
      <c r="X1985">
        <v>300944.2441776818</v>
      </c>
      <c r="Y1985" t="b">
        <v>0</v>
      </c>
      <c r="Z1985" t="b">
        <v>0</v>
      </c>
      <c r="AA1985" s="1" t="s">
        <v>66</v>
      </c>
      <c r="AB1985" s="1" t="s">
        <v>66</v>
      </c>
      <c r="AC1985" s="1" t="s">
        <v>73</v>
      </c>
      <c r="AD1985" t="s">
        <v>66</v>
      </c>
    </row>
    <row r="1986" spans="1:30" x14ac:dyDescent="0.25">
      <c r="A1986">
        <v>21</v>
      </c>
      <c r="B1986" s="1" t="s">
        <v>69</v>
      </c>
      <c r="C1986" s="1" t="s">
        <v>153</v>
      </c>
      <c r="D1986" s="1" t="s">
        <v>154</v>
      </c>
      <c r="E1986" s="1" t="s">
        <v>32</v>
      </c>
      <c r="F1986" s="1" t="s">
        <v>32</v>
      </c>
      <c r="G1986" s="1" t="s">
        <v>213</v>
      </c>
      <c r="H1986" s="1" t="s">
        <v>214</v>
      </c>
      <c r="I1986" s="1" t="s">
        <v>91</v>
      </c>
      <c r="J1986" s="1" t="s">
        <v>92</v>
      </c>
      <c r="K1986">
        <v>166</v>
      </c>
      <c r="L1986" s="1" t="s">
        <v>758</v>
      </c>
      <c r="M1986" s="1" t="s">
        <v>441</v>
      </c>
      <c r="N1986">
        <v>50</v>
      </c>
      <c r="O1986">
        <v>1200</v>
      </c>
      <c r="P1986">
        <v>60000</v>
      </c>
      <c r="Q1986">
        <v>0</v>
      </c>
      <c r="R1986">
        <v>0.85835295546558699</v>
      </c>
      <c r="S1986">
        <v>111501.17732793522</v>
      </c>
      <c r="T1986" s="1" t="s">
        <v>40</v>
      </c>
      <c r="U1986">
        <v>0</v>
      </c>
      <c r="V1986">
        <v>0</v>
      </c>
      <c r="W1986">
        <v>0.94553533299414194</v>
      </c>
      <c r="X1986">
        <v>105428.30283400809</v>
      </c>
      <c r="Y1986" t="b">
        <v>0</v>
      </c>
      <c r="Z1986" t="b">
        <v>0</v>
      </c>
      <c r="AA1986" s="1" t="s">
        <v>66</v>
      </c>
      <c r="AB1986" s="1" t="s">
        <v>66</v>
      </c>
      <c r="AC1986" s="1" t="s">
        <v>73</v>
      </c>
      <c r="AD1986" t="s">
        <v>66</v>
      </c>
    </row>
    <row r="1987" spans="1:30" x14ac:dyDescent="0.25">
      <c r="A1987">
        <v>3</v>
      </c>
      <c r="B1987" s="1" t="s">
        <v>75</v>
      </c>
      <c r="C1987" s="1" t="s">
        <v>229</v>
      </c>
      <c r="D1987" s="1" t="s">
        <v>230</v>
      </c>
      <c r="E1987" s="1" t="s">
        <v>32</v>
      </c>
      <c r="F1987" s="1" t="s">
        <v>32</v>
      </c>
      <c r="G1987" s="1" t="s">
        <v>213</v>
      </c>
      <c r="H1987" s="1" t="s">
        <v>214</v>
      </c>
      <c r="I1987" s="1" t="s">
        <v>91</v>
      </c>
      <c r="J1987" s="1" t="s">
        <v>92</v>
      </c>
      <c r="K1987">
        <v>251</v>
      </c>
      <c r="L1987" s="1" t="s">
        <v>759</v>
      </c>
      <c r="M1987" s="1" t="s">
        <v>441</v>
      </c>
      <c r="N1987">
        <v>27</v>
      </c>
      <c r="O1987">
        <v>750</v>
      </c>
      <c r="P1987">
        <v>20250</v>
      </c>
      <c r="Q1987">
        <v>0</v>
      </c>
      <c r="R1987">
        <v>0.69256148148148144</v>
      </c>
      <c r="S1987">
        <v>34274.369999999995</v>
      </c>
      <c r="T1987" s="1" t="s">
        <v>40</v>
      </c>
      <c r="U1987">
        <v>0</v>
      </c>
      <c r="V1987">
        <v>1</v>
      </c>
      <c r="W1987">
        <v>0.92705919904581757</v>
      </c>
      <c r="X1987">
        <v>31774.369999999995</v>
      </c>
      <c r="Y1987" t="b">
        <v>0</v>
      </c>
      <c r="Z1987" t="b">
        <v>0</v>
      </c>
      <c r="AA1987" s="1" t="s">
        <v>66</v>
      </c>
      <c r="AB1987" s="1" t="s">
        <v>66</v>
      </c>
      <c r="AC1987" s="1" t="s">
        <v>42</v>
      </c>
      <c r="AD1987" t="s">
        <v>66</v>
      </c>
    </row>
    <row r="1988" spans="1:30" x14ac:dyDescent="0.25">
      <c r="A1988">
        <v>22</v>
      </c>
      <c r="B1988" s="1" t="s">
        <v>136</v>
      </c>
      <c r="C1988" s="1" t="s">
        <v>323</v>
      </c>
      <c r="D1988" s="1" t="s">
        <v>324</v>
      </c>
      <c r="E1988" s="1" t="s">
        <v>32</v>
      </c>
      <c r="F1988" s="1" t="s">
        <v>32</v>
      </c>
      <c r="G1988" s="1" t="s">
        <v>213</v>
      </c>
      <c r="H1988" s="1" t="s">
        <v>214</v>
      </c>
      <c r="I1988" s="1" t="s">
        <v>91</v>
      </c>
      <c r="J1988" s="1" t="s">
        <v>92</v>
      </c>
      <c r="K1988">
        <v>132</v>
      </c>
      <c r="L1988" s="1" t="s">
        <v>760</v>
      </c>
      <c r="M1988" s="1" t="s">
        <v>441</v>
      </c>
      <c r="N1988">
        <v>40</v>
      </c>
      <c r="O1988">
        <v>1200</v>
      </c>
      <c r="P1988">
        <v>48000</v>
      </c>
      <c r="Q1988">
        <v>0</v>
      </c>
      <c r="R1988">
        <v>0.86585071823204429</v>
      </c>
      <c r="S1988">
        <v>89560.834475138123</v>
      </c>
      <c r="T1988" s="1" t="s">
        <v>40</v>
      </c>
      <c r="U1988">
        <v>0</v>
      </c>
      <c r="V1988">
        <v>0</v>
      </c>
      <c r="W1988">
        <v>0.94374020672453762</v>
      </c>
      <c r="X1988">
        <v>84522.160441988948</v>
      </c>
      <c r="Y1988" t="b">
        <v>0</v>
      </c>
      <c r="Z1988" t="b">
        <v>0</v>
      </c>
      <c r="AA1988" s="1" t="s">
        <v>66</v>
      </c>
      <c r="AB1988" s="1" t="s">
        <v>66</v>
      </c>
      <c r="AC1988" s="1" t="s">
        <v>73</v>
      </c>
      <c r="AD1988" t="s">
        <v>66</v>
      </c>
    </row>
    <row r="1989" spans="1:30" x14ac:dyDescent="0.25">
      <c r="A1989">
        <v>24</v>
      </c>
      <c r="B1989" s="1" t="s">
        <v>156</v>
      </c>
      <c r="C1989" s="1" t="s">
        <v>157</v>
      </c>
      <c r="D1989" s="1" t="s">
        <v>44</v>
      </c>
      <c r="E1989" s="1" t="s">
        <v>32</v>
      </c>
      <c r="F1989" s="1" t="s">
        <v>32</v>
      </c>
      <c r="G1989" s="1" t="s">
        <v>213</v>
      </c>
      <c r="H1989" s="1" t="s">
        <v>214</v>
      </c>
      <c r="I1989" s="1" t="s">
        <v>91</v>
      </c>
      <c r="J1989" s="1" t="s">
        <v>92</v>
      </c>
      <c r="K1989">
        <v>132</v>
      </c>
      <c r="L1989" s="1" t="s">
        <v>760</v>
      </c>
      <c r="M1989" s="1" t="s">
        <v>441</v>
      </c>
      <c r="N1989">
        <v>45</v>
      </c>
      <c r="O1989">
        <v>1200</v>
      </c>
      <c r="P1989">
        <v>54000</v>
      </c>
      <c r="Q1989">
        <v>0</v>
      </c>
      <c r="R1989">
        <v>0.66665610169491529</v>
      </c>
      <c r="S1989">
        <v>89999.429491525429</v>
      </c>
      <c r="T1989" s="1" t="s">
        <v>40</v>
      </c>
      <c r="U1989">
        <v>0</v>
      </c>
      <c r="V1989">
        <v>0</v>
      </c>
      <c r="W1989">
        <v>0.93898266405959929</v>
      </c>
      <c r="X1989">
        <v>84507.904067796611</v>
      </c>
      <c r="Y1989" t="b">
        <v>0</v>
      </c>
      <c r="Z1989" t="b">
        <v>0</v>
      </c>
      <c r="AA1989" s="1" t="s">
        <v>66</v>
      </c>
      <c r="AB1989" s="1" t="s">
        <v>66</v>
      </c>
      <c r="AC1989" s="1" t="s">
        <v>73</v>
      </c>
      <c r="AD1989" t="s">
        <v>66</v>
      </c>
    </row>
    <row r="1990" spans="1:30" x14ac:dyDescent="0.25">
      <c r="A1990">
        <v>7</v>
      </c>
      <c r="B1990" s="1" t="s">
        <v>29</v>
      </c>
      <c r="C1990" s="1" t="s">
        <v>43</v>
      </c>
      <c r="D1990" s="1" t="s">
        <v>44</v>
      </c>
      <c r="E1990" s="1" t="s">
        <v>32</v>
      </c>
      <c r="F1990" s="1" t="s">
        <v>32</v>
      </c>
      <c r="G1990" s="1" t="s">
        <v>213</v>
      </c>
      <c r="H1990" s="1" t="s">
        <v>214</v>
      </c>
      <c r="I1990" s="1" t="s">
        <v>91</v>
      </c>
      <c r="J1990" s="1" t="s">
        <v>92</v>
      </c>
      <c r="K1990">
        <v>271</v>
      </c>
      <c r="L1990" s="1" t="s">
        <v>761</v>
      </c>
      <c r="M1990" s="1" t="s">
        <v>441</v>
      </c>
      <c r="N1990">
        <v>5430</v>
      </c>
      <c r="O1990">
        <v>1200</v>
      </c>
      <c r="P1990">
        <v>6516000</v>
      </c>
      <c r="Q1990">
        <v>0</v>
      </c>
      <c r="R1990">
        <v>0.60882316575975093</v>
      </c>
      <c r="S1990">
        <v>10483091.748090537</v>
      </c>
      <c r="T1990" s="1" t="s">
        <v>40</v>
      </c>
      <c r="U1990">
        <v>1</v>
      </c>
      <c r="V1990">
        <v>1</v>
      </c>
      <c r="W1990">
        <v>0.93783079843594719</v>
      </c>
      <c r="X1990">
        <v>9831366.3041890375</v>
      </c>
      <c r="Y1990" t="b">
        <v>0</v>
      </c>
      <c r="Z1990" t="b">
        <v>0</v>
      </c>
      <c r="AA1990" s="1" t="s">
        <v>41</v>
      </c>
      <c r="AB1990" s="1" t="s">
        <v>44</v>
      </c>
      <c r="AC1990" s="1" t="s">
        <v>42</v>
      </c>
      <c r="AD1990" t="s">
        <v>850</v>
      </c>
    </row>
    <row r="1991" spans="1:30" x14ac:dyDescent="0.25">
      <c r="A1991">
        <v>8</v>
      </c>
      <c r="B1991" s="1" t="s">
        <v>239</v>
      </c>
      <c r="C1991" s="1" t="s">
        <v>32</v>
      </c>
      <c r="D1991" s="1" t="s">
        <v>32</v>
      </c>
      <c r="E1991" s="1" t="s">
        <v>32</v>
      </c>
      <c r="F1991" s="1" t="s">
        <v>32</v>
      </c>
      <c r="G1991" s="1" t="s">
        <v>213</v>
      </c>
      <c r="H1991" s="1" t="s">
        <v>214</v>
      </c>
      <c r="I1991" s="1" t="s">
        <v>91</v>
      </c>
      <c r="J1991" s="1" t="s">
        <v>92</v>
      </c>
      <c r="K1991">
        <v>271</v>
      </c>
      <c r="L1991" s="1" t="s">
        <v>761</v>
      </c>
      <c r="M1991" s="1" t="s">
        <v>441</v>
      </c>
      <c r="N1991">
        <v>700</v>
      </c>
      <c r="O1991">
        <v>1200</v>
      </c>
      <c r="P1991">
        <v>840000</v>
      </c>
      <c r="Q1991">
        <v>0</v>
      </c>
      <c r="R1991">
        <v>0.6092263186813186</v>
      </c>
      <c r="S1991">
        <v>1351750.1076923078</v>
      </c>
      <c r="T1991" s="1" t="s">
        <v>40</v>
      </c>
      <c r="U1991">
        <v>0</v>
      </c>
      <c r="V1991">
        <v>1</v>
      </c>
      <c r="W1991">
        <v>0.93785833674287344</v>
      </c>
      <c r="X1991">
        <v>1267750.1076923078</v>
      </c>
      <c r="Y1991" t="b">
        <v>1</v>
      </c>
      <c r="Z1991" t="b">
        <v>0</v>
      </c>
      <c r="AA1991" s="1" t="s">
        <v>66</v>
      </c>
      <c r="AB1991" s="1" t="s">
        <v>66</v>
      </c>
      <c r="AC1991" s="1" t="s">
        <v>42</v>
      </c>
      <c r="AD1991" t="s">
        <v>66</v>
      </c>
    </row>
    <row r="1992" spans="1:30" x14ac:dyDescent="0.25">
      <c r="A1992">
        <v>10</v>
      </c>
      <c r="B1992" s="1" t="s">
        <v>168</v>
      </c>
      <c r="C1992" s="1" t="s">
        <v>241</v>
      </c>
      <c r="D1992" s="1" t="s">
        <v>242</v>
      </c>
      <c r="E1992" s="1" t="s">
        <v>32</v>
      </c>
      <c r="F1992" s="1" t="s">
        <v>32</v>
      </c>
      <c r="G1992" s="1" t="s">
        <v>213</v>
      </c>
      <c r="H1992" s="1" t="s">
        <v>214</v>
      </c>
      <c r="I1992" s="1" t="s">
        <v>160</v>
      </c>
      <c r="J1992" s="1" t="s">
        <v>161</v>
      </c>
      <c r="K1992">
        <v>208</v>
      </c>
      <c r="L1992" s="1" t="s">
        <v>762</v>
      </c>
      <c r="M1992" s="1" t="s">
        <v>441</v>
      </c>
      <c r="N1992">
        <v>200</v>
      </c>
      <c r="O1992">
        <v>2200</v>
      </c>
      <c r="P1992">
        <v>440000</v>
      </c>
      <c r="Q1992">
        <v>0</v>
      </c>
      <c r="R1992">
        <v>0.6089109782608696</v>
      </c>
      <c r="S1992">
        <v>707920.83043478255</v>
      </c>
      <c r="T1992" s="1" t="s">
        <v>40</v>
      </c>
      <c r="U1992">
        <v>0</v>
      </c>
      <c r="V1992">
        <v>1</v>
      </c>
      <c r="W1992">
        <v>0.93784615721368647</v>
      </c>
      <c r="X1992">
        <v>663920.83043478255</v>
      </c>
      <c r="Y1992" t="b">
        <v>1</v>
      </c>
      <c r="Z1992" t="b">
        <v>0</v>
      </c>
      <c r="AA1992" s="1" t="s">
        <v>66</v>
      </c>
      <c r="AB1992" s="1" t="s">
        <v>66</v>
      </c>
      <c r="AC1992" s="1" t="s">
        <v>42</v>
      </c>
      <c r="AD1992" t="s">
        <v>66</v>
      </c>
    </row>
    <row r="1993" spans="1:30" x14ac:dyDescent="0.25">
      <c r="A1993">
        <v>31</v>
      </c>
      <c r="B1993" s="1" t="s">
        <v>361</v>
      </c>
      <c r="C1993" s="1" t="s">
        <v>362</v>
      </c>
      <c r="D1993" s="1" t="s">
        <v>44</v>
      </c>
      <c r="E1993" s="1" t="s">
        <v>32</v>
      </c>
      <c r="F1993" s="1" t="s">
        <v>32</v>
      </c>
      <c r="G1993" s="1" t="s">
        <v>213</v>
      </c>
      <c r="H1993" s="1" t="s">
        <v>214</v>
      </c>
      <c r="I1993" s="1" t="s">
        <v>160</v>
      </c>
      <c r="J1993" s="1" t="s">
        <v>161</v>
      </c>
      <c r="K1993">
        <v>208</v>
      </c>
      <c r="L1993" s="1" t="s">
        <v>762</v>
      </c>
      <c r="M1993" s="1" t="s">
        <v>441</v>
      </c>
      <c r="N1993">
        <v>165</v>
      </c>
      <c r="O1993">
        <v>2200</v>
      </c>
      <c r="P1993">
        <v>363000</v>
      </c>
      <c r="Q1993">
        <v>0</v>
      </c>
      <c r="R1993">
        <v>0.77045310805173117</v>
      </c>
      <c r="S1993">
        <v>642674.47822277853</v>
      </c>
      <c r="T1993" s="1" t="s">
        <v>40</v>
      </c>
      <c r="U1993">
        <v>1</v>
      </c>
      <c r="V1993">
        <v>0</v>
      </c>
      <c r="W1993">
        <v>0.94344659229312311</v>
      </c>
      <c r="X1993">
        <v>606329.04643304134</v>
      </c>
      <c r="Y1993" t="b">
        <v>0</v>
      </c>
      <c r="Z1993" t="b">
        <v>0</v>
      </c>
      <c r="AA1993" s="1" t="s">
        <v>62</v>
      </c>
      <c r="AB1993" s="1" t="s">
        <v>55</v>
      </c>
      <c r="AC1993" s="1" t="s">
        <v>73</v>
      </c>
      <c r="AD1993" t="s">
        <v>850</v>
      </c>
    </row>
    <row r="1994" spans="1:30" x14ac:dyDescent="0.25">
      <c r="A1994">
        <v>35</v>
      </c>
      <c r="B1994" s="1" t="s">
        <v>97</v>
      </c>
      <c r="C1994" s="1" t="s">
        <v>98</v>
      </c>
      <c r="D1994" s="1" t="s">
        <v>44</v>
      </c>
      <c r="E1994" s="1" t="s">
        <v>32</v>
      </c>
      <c r="F1994" s="1" t="s">
        <v>32</v>
      </c>
      <c r="G1994" s="1" t="s">
        <v>213</v>
      </c>
      <c r="H1994" s="1" t="s">
        <v>214</v>
      </c>
      <c r="I1994" s="1" t="s">
        <v>160</v>
      </c>
      <c r="J1994" s="1" t="s">
        <v>161</v>
      </c>
      <c r="K1994">
        <v>208</v>
      </c>
      <c r="L1994" s="1" t="s">
        <v>762</v>
      </c>
      <c r="M1994" s="1" t="s">
        <v>441</v>
      </c>
      <c r="N1994">
        <v>170</v>
      </c>
      <c r="O1994">
        <v>2200</v>
      </c>
      <c r="P1994">
        <v>374000</v>
      </c>
      <c r="Q1994">
        <v>0</v>
      </c>
      <c r="R1994">
        <v>0.61178098484848487</v>
      </c>
      <c r="S1994">
        <v>602806.08833333338</v>
      </c>
      <c r="T1994" s="1" t="s">
        <v>40</v>
      </c>
      <c r="U1994">
        <v>0</v>
      </c>
      <c r="V1994">
        <v>0</v>
      </c>
      <c r="W1994">
        <v>0.93733013234450313</v>
      </c>
      <c r="X1994">
        <v>565028.31055555562</v>
      </c>
      <c r="Y1994" t="b">
        <v>0</v>
      </c>
      <c r="Z1994" t="b">
        <v>1</v>
      </c>
      <c r="AA1994" s="1" t="s">
        <v>66</v>
      </c>
      <c r="AB1994" s="1" t="s">
        <v>66</v>
      </c>
      <c r="AC1994" s="1" t="s">
        <v>73</v>
      </c>
      <c r="AD1994" t="s">
        <v>66</v>
      </c>
    </row>
    <row r="1995" spans="1:30" x14ac:dyDescent="0.25">
      <c r="A1995">
        <v>35</v>
      </c>
      <c r="B1995" s="1" t="s">
        <v>97</v>
      </c>
      <c r="C1995" s="1" t="s">
        <v>378</v>
      </c>
      <c r="D1995" s="1" t="s">
        <v>379</v>
      </c>
      <c r="E1995" s="1" t="s">
        <v>32</v>
      </c>
      <c r="F1995" s="1" t="s">
        <v>32</v>
      </c>
      <c r="G1995" s="1" t="s">
        <v>213</v>
      </c>
      <c r="H1995" s="1" t="s">
        <v>214</v>
      </c>
      <c r="I1995" s="1" t="s">
        <v>160</v>
      </c>
      <c r="J1995" s="1" t="s">
        <v>161</v>
      </c>
      <c r="K1995">
        <v>208</v>
      </c>
      <c r="L1995" s="1" t="s">
        <v>762</v>
      </c>
      <c r="M1995" s="1" t="s">
        <v>441</v>
      </c>
      <c r="N1995">
        <v>35</v>
      </c>
      <c r="O1995">
        <v>2200</v>
      </c>
      <c r="P1995">
        <v>77000</v>
      </c>
      <c r="Q1995">
        <v>0</v>
      </c>
      <c r="R1995">
        <v>0.61029060150375947</v>
      </c>
      <c r="S1995">
        <v>123992.37631578947</v>
      </c>
      <c r="T1995" s="1" t="s">
        <v>40</v>
      </c>
      <c r="U1995">
        <v>0</v>
      </c>
      <c r="V1995">
        <v>0</v>
      </c>
      <c r="W1995">
        <v>0.93774376719779795</v>
      </c>
      <c r="X1995">
        <v>116273.07807017544</v>
      </c>
      <c r="Y1995" t="b">
        <v>0</v>
      </c>
      <c r="Z1995" t="b">
        <v>1</v>
      </c>
      <c r="AA1995" s="1" t="s">
        <v>66</v>
      </c>
      <c r="AB1995" s="1" t="s">
        <v>66</v>
      </c>
      <c r="AC1995" s="1" t="s">
        <v>73</v>
      </c>
      <c r="AD1995" t="s">
        <v>66</v>
      </c>
    </row>
    <row r="1996" spans="1:30" x14ac:dyDescent="0.25">
      <c r="A1996">
        <v>40</v>
      </c>
      <c r="B1996" s="1" t="s">
        <v>103</v>
      </c>
      <c r="C1996" s="1" t="s">
        <v>396</v>
      </c>
      <c r="D1996" s="1" t="s">
        <v>376</v>
      </c>
      <c r="E1996" s="1" t="s">
        <v>32</v>
      </c>
      <c r="F1996" s="1" t="s">
        <v>32</v>
      </c>
      <c r="G1996" s="1" t="s">
        <v>213</v>
      </c>
      <c r="H1996" s="1" t="s">
        <v>214</v>
      </c>
      <c r="I1996" s="1" t="s">
        <v>160</v>
      </c>
      <c r="J1996" s="1" t="s">
        <v>161</v>
      </c>
      <c r="K1996">
        <v>208</v>
      </c>
      <c r="L1996" s="1" t="s">
        <v>762</v>
      </c>
      <c r="M1996" s="1" t="s">
        <v>441</v>
      </c>
      <c r="N1996">
        <v>170</v>
      </c>
      <c r="O1996">
        <v>2200</v>
      </c>
      <c r="P1996">
        <v>374000</v>
      </c>
      <c r="Q1996">
        <v>0</v>
      </c>
      <c r="R1996">
        <v>0.85250058076715296</v>
      </c>
      <c r="S1996">
        <v>692835.21720691526</v>
      </c>
      <c r="T1996" s="1" t="s">
        <v>40</v>
      </c>
      <c r="U1996">
        <v>0</v>
      </c>
      <c r="V1996">
        <v>0</v>
      </c>
      <c r="W1996">
        <v>0.94568353347031342</v>
      </c>
      <c r="X1996">
        <v>655202.85632090771</v>
      </c>
      <c r="Y1996" t="b">
        <v>0</v>
      </c>
      <c r="Z1996" t="b">
        <v>0</v>
      </c>
      <c r="AA1996" s="1" t="s">
        <v>66</v>
      </c>
      <c r="AB1996" s="1" t="s">
        <v>66</v>
      </c>
      <c r="AC1996" s="1" t="s">
        <v>73</v>
      </c>
      <c r="AD1996" t="s">
        <v>66</v>
      </c>
    </row>
    <row r="1997" spans="1:30" x14ac:dyDescent="0.25">
      <c r="A1997">
        <v>1</v>
      </c>
      <c r="B1997" s="1" t="s">
        <v>184</v>
      </c>
      <c r="C1997" s="1" t="s">
        <v>595</v>
      </c>
      <c r="D1997" s="1" t="s">
        <v>596</v>
      </c>
      <c r="E1997" s="1" t="s">
        <v>747</v>
      </c>
      <c r="F1997" s="1" t="s">
        <v>748</v>
      </c>
      <c r="G1997" s="1" t="s">
        <v>210</v>
      </c>
      <c r="H1997" s="1" t="s">
        <v>211</v>
      </c>
      <c r="I1997" s="1" t="s">
        <v>191</v>
      </c>
      <c r="J1997" s="1" t="s">
        <v>192</v>
      </c>
      <c r="K1997">
        <v>100</v>
      </c>
      <c r="L1997" s="1" t="s">
        <v>212</v>
      </c>
      <c r="M1997" s="1" t="s">
        <v>38</v>
      </c>
      <c r="N1997" t="s">
        <v>39</v>
      </c>
      <c r="O1997" t="s">
        <v>39</v>
      </c>
      <c r="P1997">
        <v>300</v>
      </c>
      <c r="Q1997">
        <v>492.32348228043139</v>
      </c>
      <c r="R1997">
        <v>0.64107827426810471</v>
      </c>
      <c r="S1997">
        <v>0</v>
      </c>
      <c r="T1997" s="1" t="s">
        <v>194</v>
      </c>
      <c r="U1997">
        <v>1</v>
      </c>
      <c r="V1997">
        <v>1</v>
      </c>
      <c r="W1997">
        <v>0.93427599088802338</v>
      </c>
      <c r="X1997">
        <v>0</v>
      </c>
      <c r="Y1997" t="b">
        <v>0</v>
      </c>
      <c r="Z1997" t="b">
        <v>0</v>
      </c>
      <c r="AA1997" s="1" t="s">
        <v>54</v>
      </c>
      <c r="AB1997" s="1" t="s">
        <v>599</v>
      </c>
      <c r="AC1997" s="1" t="s">
        <v>42</v>
      </c>
      <c r="AD1997" t="s">
        <v>850</v>
      </c>
    </row>
    <row r="1998" spans="1:30" x14ac:dyDescent="0.25">
      <c r="A1998">
        <v>1</v>
      </c>
      <c r="B1998" s="1" t="s">
        <v>184</v>
      </c>
      <c r="C1998" s="1" t="s">
        <v>595</v>
      </c>
      <c r="D1998" s="1" t="s">
        <v>596</v>
      </c>
      <c r="E1998" s="1" t="s">
        <v>747</v>
      </c>
      <c r="F1998" s="1" t="s">
        <v>748</v>
      </c>
      <c r="G1998" s="1" t="s">
        <v>33</v>
      </c>
      <c r="H1998" s="1" t="s">
        <v>34</v>
      </c>
      <c r="I1998" s="1" t="s">
        <v>35</v>
      </c>
      <c r="J1998" s="1" t="s">
        <v>36</v>
      </c>
      <c r="K1998">
        <v>55</v>
      </c>
      <c r="L1998" s="1" t="s">
        <v>763</v>
      </c>
      <c r="M1998" s="1" t="s">
        <v>460</v>
      </c>
      <c r="N1998">
        <v>2</v>
      </c>
      <c r="O1998">
        <v>15000</v>
      </c>
      <c r="P1998">
        <v>30000</v>
      </c>
      <c r="Q1998">
        <v>49232.348228043142</v>
      </c>
      <c r="R1998">
        <v>0.64107827426810471</v>
      </c>
      <c r="S1998">
        <v>49232.348228043142</v>
      </c>
      <c r="T1998" s="1" t="s">
        <v>40</v>
      </c>
      <c r="U1998">
        <v>1</v>
      </c>
      <c r="V1998">
        <v>1</v>
      </c>
      <c r="W1998">
        <v>0.93427599088802338</v>
      </c>
      <c r="X1998">
        <v>45996.600924499231</v>
      </c>
      <c r="Y1998" t="b">
        <v>0</v>
      </c>
      <c r="Z1998" t="b">
        <v>0</v>
      </c>
      <c r="AA1998" s="1" t="s">
        <v>54</v>
      </c>
      <c r="AB1998" s="1" t="s">
        <v>599</v>
      </c>
      <c r="AC1998" s="1" t="s">
        <v>42</v>
      </c>
      <c r="AD1998" t="s">
        <v>850</v>
      </c>
    </row>
    <row r="1999" spans="1:30" x14ac:dyDescent="0.25">
      <c r="A1999">
        <v>10</v>
      </c>
      <c r="B1999" s="1" t="s">
        <v>168</v>
      </c>
      <c r="C1999" s="1" t="s">
        <v>243</v>
      </c>
      <c r="D1999" s="1" t="s">
        <v>244</v>
      </c>
      <c r="E1999" s="1" t="s">
        <v>32</v>
      </c>
      <c r="F1999" s="1" t="s">
        <v>32</v>
      </c>
      <c r="G1999" s="1" t="s">
        <v>213</v>
      </c>
      <c r="H1999" s="1" t="s">
        <v>214</v>
      </c>
      <c r="I1999" s="1" t="s">
        <v>91</v>
      </c>
      <c r="J1999" s="1" t="s">
        <v>92</v>
      </c>
      <c r="K1999">
        <v>9</v>
      </c>
      <c r="L1999" s="1" t="s">
        <v>509</v>
      </c>
      <c r="M1999" s="1" t="s">
        <v>441</v>
      </c>
      <c r="N1999">
        <v>150</v>
      </c>
      <c r="O1999">
        <v>1000</v>
      </c>
      <c r="P1999">
        <v>150000</v>
      </c>
      <c r="Q1999">
        <v>0</v>
      </c>
      <c r="R1999">
        <v>0.61520154269972449</v>
      </c>
      <c r="S1999">
        <v>242280.2314049587</v>
      </c>
      <c r="T1999" s="1" t="s">
        <v>40</v>
      </c>
      <c r="U1999">
        <v>0</v>
      </c>
      <c r="V1999">
        <v>1</v>
      </c>
      <c r="W1999">
        <v>0.9368943305457228</v>
      </c>
      <c r="X1999">
        <v>226990.97520661159</v>
      </c>
      <c r="Y1999" t="b">
        <v>1</v>
      </c>
      <c r="Z1999" t="b">
        <v>0</v>
      </c>
      <c r="AA1999" s="1" t="s">
        <v>66</v>
      </c>
      <c r="AB1999" s="1" t="s">
        <v>66</v>
      </c>
      <c r="AC1999" s="1" t="s">
        <v>42</v>
      </c>
      <c r="AD1999" t="s">
        <v>66</v>
      </c>
    </row>
    <row r="2000" spans="1:30" x14ac:dyDescent="0.25">
      <c r="A2000">
        <v>11</v>
      </c>
      <c r="B2000" s="1" t="s">
        <v>58</v>
      </c>
      <c r="C2000" s="1" t="s">
        <v>246</v>
      </c>
      <c r="D2000" s="1" t="s">
        <v>247</v>
      </c>
      <c r="E2000" s="1" t="s">
        <v>32</v>
      </c>
      <c r="F2000" s="1" t="s">
        <v>32</v>
      </c>
      <c r="G2000" s="1" t="s">
        <v>213</v>
      </c>
      <c r="H2000" s="1" t="s">
        <v>214</v>
      </c>
      <c r="I2000" s="1" t="s">
        <v>91</v>
      </c>
      <c r="J2000" s="1" t="s">
        <v>92</v>
      </c>
      <c r="K2000">
        <v>9</v>
      </c>
      <c r="L2000" s="1" t="s">
        <v>509</v>
      </c>
      <c r="M2000" s="1" t="s">
        <v>441</v>
      </c>
      <c r="N2000">
        <v>270</v>
      </c>
      <c r="O2000">
        <v>1000</v>
      </c>
      <c r="P2000">
        <v>270000</v>
      </c>
      <c r="Q2000">
        <v>0</v>
      </c>
      <c r="R2000">
        <v>0.61212016055118357</v>
      </c>
      <c r="S2000">
        <v>435272.44334881951</v>
      </c>
      <c r="T2000" s="1" t="s">
        <v>40</v>
      </c>
      <c r="U2000">
        <v>1</v>
      </c>
      <c r="V2000">
        <v>1</v>
      </c>
      <c r="W2000">
        <v>0.93726608827829794</v>
      </c>
      <c r="X2000">
        <v>407966.10031288513</v>
      </c>
      <c r="Y2000" t="b">
        <v>0</v>
      </c>
      <c r="Z2000" t="b">
        <v>0</v>
      </c>
      <c r="AA2000" s="1" t="s">
        <v>62</v>
      </c>
      <c r="AB2000" s="1" t="s">
        <v>55</v>
      </c>
      <c r="AC2000" s="1" t="s">
        <v>42</v>
      </c>
      <c r="AD2000" t="s">
        <v>850</v>
      </c>
    </row>
    <row r="2001" spans="1:30" x14ac:dyDescent="0.25">
      <c r="A2001">
        <v>11</v>
      </c>
      <c r="B2001" s="1" t="s">
        <v>58</v>
      </c>
      <c r="C2001" s="1" t="s">
        <v>266</v>
      </c>
      <c r="D2001" s="1" t="s">
        <v>267</v>
      </c>
      <c r="E2001" s="1" t="s">
        <v>32</v>
      </c>
      <c r="F2001" s="1" t="s">
        <v>32</v>
      </c>
      <c r="G2001" s="1" t="s">
        <v>213</v>
      </c>
      <c r="H2001" s="1" t="s">
        <v>214</v>
      </c>
      <c r="I2001" s="1" t="s">
        <v>91</v>
      </c>
      <c r="J2001" s="1" t="s">
        <v>92</v>
      </c>
      <c r="K2001">
        <v>9</v>
      </c>
      <c r="L2001" s="1" t="s">
        <v>509</v>
      </c>
      <c r="M2001" s="1" t="s">
        <v>441</v>
      </c>
      <c r="N2001">
        <v>75</v>
      </c>
      <c r="O2001">
        <v>1000</v>
      </c>
      <c r="P2001">
        <v>75000</v>
      </c>
      <c r="Q2001">
        <v>0</v>
      </c>
      <c r="R2001">
        <v>0.61351805236564083</v>
      </c>
      <c r="S2001">
        <v>121013.85392742306</v>
      </c>
      <c r="T2001" s="1" t="s">
        <v>40</v>
      </c>
      <c r="U2001">
        <v>1</v>
      </c>
      <c r="V2001">
        <v>1</v>
      </c>
      <c r="W2001">
        <v>0.93736884466699133</v>
      </c>
      <c r="X2001">
        <v>113434.61644464861</v>
      </c>
      <c r="Y2001" t="b">
        <v>0</v>
      </c>
      <c r="Z2001" t="b">
        <v>0</v>
      </c>
      <c r="AA2001" s="1" t="s">
        <v>62</v>
      </c>
      <c r="AB2001" s="1" t="s">
        <v>55</v>
      </c>
      <c r="AC2001" s="1" t="s">
        <v>42</v>
      </c>
      <c r="AD2001" t="s">
        <v>850</v>
      </c>
    </row>
    <row r="2002" spans="1:30" x14ac:dyDescent="0.25">
      <c r="A2002">
        <v>12</v>
      </c>
      <c r="B2002" s="1" t="s">
        <v>63</v>
      </c>
      <c r="C2002" s="1" t="s">
        <v>278</v>
      </c>
      <c r="D2002" s="1" t="s">
        <v>279</v>
      </c>
      <c r="E2002" s="1" t="s">
        <v>32</v>
      </c>
      <c r="F2002" s="1" t="s">
        <v>32</v>
      </c>
      <c r="G2002" s="1" t="s">
        <v>213</v>
      </c>
      <c r="H2002" s="1" t="s">
        <v>214</v>
      </c>
      <c r="I2002" s="1" t="s">
        <v>91</v>
      </c>
      <c r="J2002" s="1" t="s">
        <v>92</v>
      </c>
      <c r="K2002">
        <v>9</v>
      </c>
      <c r="L2002" s="1" t="s">
        <v>509</v>
      </c>
      <c r="M2002" s="1" t="s">
        <v>441</v>
      </c>
      <c r="N2002">
        <v>48</v>
      </c>
      <c r="O2002">
        <v>1000</v>
      </c>
      <c r="P2002">
        <v>48000</v>
      </c>
      <c r="Q2002">
        <v>0</v>
      </c>
      <c r="R2002">
        <v>0.61323962920046349</v>
      </c>
      <c r="S2002">
        <v>77435.502201622236</v>
      </c>
      <c r="T2002" s="1" t="s">
        <v>40</v>
      </c>
      <c r="U2002">
        <v>0</v>
      </c>
      <c r="V2002">
        <v>1</v>
      </c>
      <c r="W2002">
        <v>0.93774956140974641</v>
      </c>
      <c r="X2002">
        <v>72615.108227114702</v>
      </c>
      <c r="Y2002" t="b">
        <v>0</v>
      </c>
      <c r="Z2002" t="b">
        <v>0</v>
      </c>
      <c r="AA2002" s="1" t="s">
        <v>66</v>
      </c>
      <c r="AB2002" s="1" t="s">
        <v>66</v>
      </c>
      <c r="AC2002" s="1" t="s">
        <v>42</v>
      </c>
      <c r="AD2002" t="s">
        <v>66</v>
      </c>
    </row>
    <row r="2003" spans="1:30" x14ac:dyDescent="0.25">
      <c r="A2003">
        <v>20</v>
      </c>
      <c r="B2003" s="1" t="s">
        <v>316</v>
      </c>
      <c r="C2003" s="1" t="s">
        <v>317</v>
      </c>
      <c r="D2003" s="1" t="s">
        <v>44</v>
      </c>
      <c r="E2003" s="1" t="s">
        <v>32</v>
      </c>
      <c r="F2003" s="1" t="s">
        <v>32</v>
      </c>
      <c r="G2003" s="1" t="s">
        <v>213</v>
      </c>
      <c r="H2003" s="1" t="s">
        <v>214</v>
      </c>
      <c r="I2003" s="1" t="s">
        <v>91</v>
      </c>
      <c r="J2003" s="1" t="s">
        <v>92</v>
      </c>
      <c r="K2003">
        <v>9</v>
      </c>
      <c r="L2003" s="1" t="s">
        <v>509</v>
      </c>
      <c r="M2003" s="1" t="s">
        <v>441</v>
      </c>
      <c r="N2003">
        <v>400</v>
      </c>
      <c r="O2003">
        <v>1000</v>
      </c>
      <c r="P2003">
        <v>400000</v>
      </c>
      <c r="Q2003">
        <v>0</v>
      </c>
      <c r="R2003">
        <v>0.85205364624076485</v>
      </c>
      <c r="S2003">
        <v>740821.45849630598</v>
      </c>
      <c r="T2003" s="1" t="s">
        <v>40</v>
      </c>
      <c r="U2003">
        <v>0</v>
      </c>
      <c r="V2003">
        <v>0</v>
      </c>
      <c r="W2003">
        <v>0.94556003917649756</v>
      </c>
      <c r="X2003">
        <v>700491.16731855716</v>
      </c>
      <c r="Y2003" t="b">
        <v>1</v>
      </c>
      <c r="Z2003" t="b">
        <v>0</v>
      </c>
      <c r="AA2003" s="1" t="s">
        <v>66</v>
      </c>
      <c r="AB2003" s="1" t="s">
        <v>66</v>
      </c>
      <c r="AC2003" s="1" t="s">
        <v>73</v>
      </c>
      <c r="AD2003" t="s">
        <v>66</v>
      </c>
    </row>
    <row r="2004" spans="1:30" x14ac:dyDescent="0.25">
      <c r="A2004">
        <v>20</v>
      </c>
      <c r="B2004" s="1" t="s">
        <v>316</v>
      </c>
      <c r="C2004" s="1" t="s">
        <v>318</v>
      </c>
      <c r="D2004" s="1" t="s">
        <v>71</v>
      </c>
      <c r="E2004" s="1" t="s">
        <v>32</v>
      </c>
      <c r="F2004" s="1" t="s">
        <v>32</v>
      </c>
      <c r="G2004" s="1" t="s">
        <v>213</v>
      </c>
      <c r="H2004" s="1" t="s">
        <v>214</v>
      </c>
      <c r="I2004" s="1" t="s">
        <v>91</v>
      </c>
      <c r="J2004" s="1" t="s">
        <v>92</v>
      </c>
      <c r="K2004">
        <v>9</v>
      </c>
      <c r="L2004" s="1" t="s">
        <v>509</v>
      </c>
      <c r="M2004" s="1" t="s">
        <v>441</v>
      </c>
      <c r="N2004">
        <v>21</v>
      </c>
      <c r="O2004">
        <v>1000</v>
      </c>
      <c r="P2004">
        <v>21000</v>
      </c>
      <c r="Q2004">
        <v>0</v>
      </c>
      <c r="R2004">
        <v>0.87242337662337666</v>
      </c>
      <c r="S2004">
        <v>39320.890909090907</v>
      </c>
      <c r="T2004" s="1" t="s">
        <v>40</v>
      </c>
      <c r="U2004">
        <v>0</v>
      </c>
      <c r="V2004">
        <v>0</v>
      </c>
      <c r="W2004">
        <v>0.94220051427670415</v>
      </c>
      <c r="X2004">
        <v>37048.163636363635</v>
      </c>
      <c r="Y2004" t="b">
        <v>0</v>
      </c>
      <c r="Z2004" t="b">
        <v>0</v>
      </c>
      <c r="AA2004" s="1" t="s">
        <v>66</v>
      </c>
      <c r="AB2004" s="1" t="s">
        <v>66</v>
      </c>
      <c r="AC2004" s="1" t="s">
        <v>73</v>
      </c>
      <c r="AD2004" t="s">
        <v>66</v>
      </c>
    </row>
    <row r="2005" spans="1:30" x14ac:dyDescent="0.25">
      <c r="A2005">
        <v>22</v>
      </c>
      <c r="B2005" s="1" t="s">
        <v>136</v>
      </c>
      <c r="C2005" s="1" t="s">
        <v>323</v>
      </c>
      <c r="D2005" s="1" t="s">
        <v>324</v>
      </c>
      <c r="E2005" s="1" t="s">
        <v>32</v>
      </c>
      <c r="F2005" s="1" t="s">
        <v>32</v>
      </c>
      <c r="G2005" s="1" t="s">
        <v>213</v>
      </c>
      <c r="H2005" s="1" t="s">
        <v>214</v>
      </c>
      <c r="I2005" s="1" t="s">
        <v>91</v>
      </c>
      <c r="J2005" s="1" t="s">
        <v>92</v>
      </c>
      <c r="K2005">
        <v>9</v>
      </c>
      <c r="L2005" s="1" t="s">
        <v>509</v>
      </c>
      <c r="M2005" s="1" t="s">
        <v>441</v>
      </c>
      <c r="N2005">
        <v>35</v>
      </c>
      <c r="O2005">
        <v>1000</v>
      </c>
      <c r="P2005">
        <v>35000</v>
      </c>
      <c r="Q2005">
        <v>0</v>
      </c>
      <c r="R2005">
        <v>0.86585071823204429</v>
      </c>
      <c r="S2005">
        <v>65304.775138121549</v>
      </c>
      <c r="T2005" s="1" t="s">
        <v>40</v>
      </c>
      <c r="U2005">
        <v>0</v>
      </c>
      <c r="V2005">
        <v>0</v>
      </c>
      <c r="W2005">
        <v>0.94374020672453762</v>
      </c>
      <c r="X2005">
        <v>61630.741988950278</v>
      </c>
      <c r="Y2005" t="b">
        <v>0</v>
      </c>
      <c r="Z2005" t="b">
        <v>0</v>
      </c>
      <c r="AA2005" s="1" t="s">
        <v>66</v>
      </c>
      <c r="AB2005" s="1" t="s">
        <v>66</v>
      </c>
      <c r="AC2005" s="1" t="s">
        <v>73</v>
      </c>
      <c r="AD2005" t="s">
        <v>66</v>
      </c>
    </row>
    <row r="2006" spans="1:30" x14ac:dyDescent="0.25">
      <c r="A2006">
        <v>23</v>
      </c>
      <c r="B2006" s="1" t="s">
        <v>178</v>
      </c>
      <c r="C2006" s="1" t="s">
        <v>327</v>
      </c>
      <c r="D2006" s="1" t="s">
        <v>44</v>
      </c>
      <c r="E2006" s="1" t="s">
        <v>32</v>
      </c>
      <c r="F2006" s="1" t="s">
        <v>32</v>
      </c>
      <c r="G2006" s="1" t="s">
        <v>213</v>
      </c>
      <c r="H2006" s="1" t="s">
        <v>214</v>
      </c>
      <c r="I2006" s="1" t="s">
        <v>91</v>
      </c>
      <c r="J2006" s="1" t="s">
        <v>92</v>
      </c>
      <c r="K2006">
        <v>9</v>
      </c>
      <c r="L2006" s="1" t="s">
        <v>509</v>
      </c>
      <c r="M2006" s="1" t="s">
        <v>441</v>
      </c>
      <c r="N2006">
        <v>132</v>
      </c>
      <c r="O2006">
        <v>1000</v>
      </c>
      <c r="P2006">
        <v>132000</v>
      </c>
      <c r="Q2006">
        <v>0</v>
      </c>
      <c r="R2006">
        <v>0.8545407604251839</v>
      </c>
      <c r="S2006">
        <v>244799.38037612426</v>
      </c>
      <c r="T2006" s="1" t="s">
        <v>40</v>
      </c>
      <c r="U2006">
        <v>0</v>
      </c>
      <c r="V2006">
        <v>0</v>
      </c>
      <c r="W2006">
        <v>0.94599011548569867</v>
      </c>
      <c r="X2006">
        <v>231577.79411283726</v>
      </c>
      <c r="Y2006" t="b">
        <v>0</v>
      </c>
      <c r="Z2006" t="b">
        <v>0</v>
      </c>
      <c r="AA2006" s="1" t="s">
        <v>66</v>
      </c>
      <c r="AB2006" s="1" t="s">
        <v>66</v>
      </c>
      <c r="AC2006" s="1" t="s">
        <v>73</v>
      </c>
      <c r="AD2006" t="s">
        <v>66</v>
      </c>
    </row>
    <row r="2007" spans="1:30" x14ac:dyDescent="0.25">
      <c r="A2007">
        <v>24</v>
      </c>
      <c r="B2007" s="1" t="s">
        <v>156</v>
      </c>
      <c r="C2007" s="1" t="s">
        <v>331</v>
      </c>
      <c r="D2007" s="1" t="s">
        <v>332</v>
      </c>
      <c r="E2007" s="1" t="s">
        <v>32</v>
      </c>
      <c r="F2007" s="1" t="s">
        <v>32</v>
      </c>
      <c r="G2007" s="1" t="s">
        <v>213</v>
      </c>
      <c r="H2007" s="1" t="s">
        <v>214</v>
      </c>
      <c r="I2007" s="1" t="s">
        <v>91</v>
      </c>
      <c r="J2007" s="1" t="s">
        <v>92</v>
      </c>
      <c r="K2007">
        <v>9</v>
      </c>
      <c r="L2007" s="1" t="s">
        <v>509</v>
      </c>
      <c r="M2007" s="1" t="s">
        <v>441</v>
      </c>
      <c r="N2007">
        <v>60</v>
      </c>
      <c r="O2007">
        <v>1000</v>
      </c>
      <c r="P2007">
        <v>60000</v>
      </c>
      <c r="Q2007">
        <v>0</v>
      </c>
      <c r="R2007">
        <v>0.66273961165048534</v>
      </c>
      <c r="S2007">
        <v>99764.376699029119</v>
      </c>
      <c r="T2007" s="1" t="s">
        <v>40</v>
      </c>
      <c r="U2007">
        <v>0</v>
      </c>
      <c r="V2007">
        <v>0</v>
      </c>
      <c r="W2007">
        <v>0.93869049196968068</v>
      </c>
      <c r="X2007">
        <v>93647.871844660185</v>
      </c>
      <c r="Y2007" t="b">
        <v>0</v>
      </c>
      <c r="Z2007" t="b">
        <v>0</v>
      </c>
      <c r="AA2007" s="1" t="s">
        <v>66</v>
      </c>
      <c r="AB2007" s="1" t="s">
        <v>66</v>
      </c>
      <c r="AC2007" s="1" t="s">
        <v>73</v>
      </c>
      <c r="AD2007" t="s">
        <v>66</v>
      </c>
    </row>
    <row r="2008" spans="1:30" x14ac:dyDescent="0.25">
      <c r="A2008">
        <v>28</v>
      </c>
      <c r="B2008" s="1" t="s">
        <v>94</v>
      </c>
      <c r="C2008" s="1" t="s">
        <v>344</v>
      </c>
      <c r="D2008" s="1" t="s">
        <v>242</v>
      </c>
      <c r="E2008" s="1" t="s">
        <v>32</v>
      </c>
      <c r="F2008" s="1" t="s">
        <v>32</v>
      </c>
      <c r="G2008" s="1" t="s">
        <v>213</v>
      </c>
      <c r="H2008" s="1" t="s">
        <v>214</v>
      </c>
      <c r="I2008" s="1" t="s">
        <v>91</v>
      </c>
      <c r="J2008" s="1" t="s">
        <v>92</v>
      </c>
      <c r="K2008">
        <v>9</v>
      </c>
      <c r="L2008" s="1" t="s">
        <v>509</v>
      </c>
      <c r="M2008" s="1" t="s">
        <v>441</v>
      </c>
      <c r="N2008">
        <v>552</v>
      </c>
      <c r="O2008">
        <v>1000</v>
      </c>
      <c r="P2008">
        <v>552000</v>
      </c>
      <c r="Q2008">
        <v>0</v>
      </c>
      <c r="R2008">
        <v>0.85211736322651388</v>
      </c>
      <c r="S2008">
        <v>1022368.7845010357</v>
      </c>
      <c r="T2008" s="1" t="s">
        <v>40</v>
      </c>
      <c r="U2008">
        <v>0</v>
      </c>
      <c r="V2008">
        <v>0</v>
      </c>
      <c r="W2008">
        <v>0.94572485255448979</v>
      </c>
      <c r="X2008">
        <v>966879.56797855499</v>
      </c>
      <c r="Y2008" t="b">
        <v>0</v>
      </c>
      <c r="Z2008" t="b">
        <v>0</v>
      </c>
      <c r="AA2008" s="1" t="s">
        <v>66</v>
      </c>
      <c r="AB2008" s="1" t="s">
        <v>66</v>
      </c>
      <c r="AC2008" s="1" t="s">
        <v>73</v>
      </c>
      <c r="AD2008" t="s">
        <v>66</v>
      </c>
    </row>
    <row r="2009" spans="1:30" x14ac:dyDescent="0.25">
      <c r="A2009">
        <v>37</v>
      </c>
      <c r="B2009" s="1" t="s">
        <v>384</v>
      </c>
      <c r="C2009" s="1" t="s">
        <v>385</v>
      </c>
      <c r="D2009" s="1" t="s">
        <v>242</v>
      </c>
      <c r="E2009" s="1" t="s">
        <v>32</v>
      </c>
      <c r="F2009" s="1" t="s">
        <v>32</v>
      </c>
      <c r="G2009" s="1" t="s">
        <v>213</v>
      </c>
      <c r="H2009" s="1" t="s">
        <v>214</v>
      </c>
      <c r="I2009" s="1" t="s">
        <v>91</v>
      </c>
      <c r="J2009" s="1" t="s">
        <v>92</v>
      </c>
      <c r="K2009">
        <v>9</v>
      </c>
      <c r="L2009" s="1" t="s">
        <v>509</v>
      </c>
      <c r="M2009" s="1" t="s">
        <v>441</v>
      </c>
      <c r="N2009">
        <v>350</v>
      </c>
      <c r="O2009">
        <v>1000</v>
      </c>
      <c r="P2009">
        <v>350000</v>
      </c>
      <c r="Q2009">
        <v>0</v>
      </c>
      <c r="R2009">
        <v>0.6915223100303951</v>
      </c>
      <c r="S2009">
        <v>592032.80851063831</v>
      </c>
      <c r="T2009" s="1" t="s">
        <v>40</v>
      </c>
      <c r="U2009">
        <v>0</v>
      </c>
      <c r="V2009">
        <v>1</v>
      </c>
      <c r="W2009">
        <v>0.94034258164674744</v>
      </c>
      <c r="X2009">
        <v>556713.65957446815</v>
      </c>
      <c r="Y2009" t="b">
        <v>0</v>
      </c>
      <c r="Z2009" t="b">
        <v>0</v>
      </c>
      <c r="AA2009" s="1" t="s">
        <v>66</v>
      </c>
      <c r="AB2009" s="1" t="s">
        <v>66</v>
      </c>
      <c r="AC2009" s="1" t="s">
        <v>42</v>
      </c>
      <c r="AD2009" t="s">
        <v>66</v>
      </c>
    </row>
    <row r="2010" spans="1:30" x14ac:dyDescent="0.25">
      <c r="A2010">
        <v>41</v>
      </c>
      <c r="B2010" s="1" t="s">
        <v>397</v>
      </c>
      <c r="C2010" s="1" t="s">
        <v>398</v>
      </c>
      <c r="D2010" s="1" t="s">
        <v>399</v>
      </c>
      <c r="E2010" s="1" t="s">
        <v>32</v>
      </c>
      <c r="F2010" s="1" t="s">
        <v>32</v>
      </c>
      <c r="G2010" s="1" t="s">
        <v>213</v>
      </c>
      <c r="H2010" s="1" t="s">
        <v>214</v>
      </c>
      <c r="I2010" s="1" t="s">
        <v>91</v>
      </c>
      <c r="J2010" s="1" t="s">
        <v>92</v>
      </c>
      <c r="K2010">
        <v>9</v>
      </c>
      <c r="L2010" s="1" t="s">
        <v>509</v>
      </c>
      <c r="M2010" s="1" t="s">
        <v>441</v>
      </c>
      <c r="N2010">
        <v>200</v>
      </c>
      <c r="O2010">
        <v>1000</v>
      </c>
      <c r="P2010">
        <v>200000</v>
      </c>
      <c r="Q2010">
        <v>0</v>
      </c>
      <c r="R2010">
        <v>0.60878675714285713</v>
      </c>
      <c r="S2010">
        <v>321757.35142857145</v>
      </c>
      <c r="T2010" s="1" t="s">
        <v>40</v>
      </c>
      <c r="U2010">
        <v>1</v>
      </c>
      <c r="V2010">
        <v>1</v>
      </c>
      <c r="W2010">
        <v>0.93784135805692725</v>
      </c>
      <c r="X2010">
        <v>301757.35142857145</v>
      </c>
      <c r="Y2010" t="b">
        <v>0</v>
      </c>
      <c r="Z2010" t="b">
        <v>1</v>
      </c>
      <c r="AA2010" s="1" t="s">
        <v>66</v>
      </c>
      <c r="AB2010" s="1" t="s">
        <v>66</v>
      </c>
      <c r="AC2010" s="1" t="s">
        <v>42</v>
      </c>
      <c r="AD2010" t="s">
        <v>850</v>
      </c>
    </row>
    <row r="2011" spans="1:30" x14ac:dyDescent="0.25">
      <c r="A2011">
        <v>29</v>
      </c>
      <c r="B2011" s="1" t="s">
        <v>348</v>
      </c>
      <c r="C2011" s="1" t="s">
        <v>350</v>
      </c>
      <c r="D2011" s="1" t="s">
        <v>329</v>
      </c>
      <c r="E2011" s="1" t="s">
        <v>32</v>
      </c>
      <c r="F2011" s="1" t="s">
        <v>32</v>
      </c>
      <c r="G2011" s="1" t="s">
        <v>213</v>
      </c>
      <c r="H2011" s="1" t="s">
        <v>214</v>
      </c>
      <c r="I2011" s="1" t="s">
        <v>91</v>
      </c>
      <c r="J2011" s="1" t="s">
        <v>92</v>
      </c>
      <c r="K2011">
        <v>275</v>
      </c>
      <c r="L2011" s="1" t="s">
        <v>764</v>
      </c>
      <c r="M2011" s="1" t="s">
        <v>441</v>
      </c>
      <c r="N2011">
        <v>20</v>
      </c>
      <c r="O2011">
        <v>750</v>
      </c>
      <c r="P2011">
        <v>15000</v>
      </c>
      <c r="Q2011">
        <v>0</v>
      </c>
      <c r="R2011">
        <v>0.97562825688073396</v>
      </c>
      <c r="S2011">
        <v>29634.42385321101</v>
      </c>
      <c r="T2011" s="1" t="s">
        <v>40</v>
      </c>
      <c r="U2011">
        <v>0</v>
      </c>
      <c r="V2011">
        <v>0</v>
      </c>
      <c r="W2011">
        <v>0.9442750716204642</v>
      </c>
      <c r="X2011">
        <v>27983.047706422018</v>
      </c>
      <c r="Y2011" t="b">
        <v>0</v>
      </c>
      <c r="Z2011" t="b">
        <v>0</v>
      </c>
      <c r="AA2011" s="1" t="s">
        <v>66</v>
      </c>
      <c r="AB2011" s="1" t="s">
        <v>66</v>
      </c>
      <c r="AC2011" s="1" t="s">
        <v>73</v>
      </c>
      <c r="AD2011" t="s">
        <v>66</v>
      </c>
    </row>
    <row r="2012" spans="1:30" x14ac:dyDescent="0.25">
      <c r="A2012">
        <v>1</v>
      </c>
      <c r="B2012" s="1" t="s">
        <v>184</v>
      </c>
      <c r="C2012" s="1" t="s">
        <v>595</v>
      </c>
      <c r="D2012" s="1" t="s">
        <v>596</v>
      </c>
      <c r="E2012" s="1" t="s">
        <v>747</v>
      </c>
      <c r="F2012" s="1" t="s">
        <v>748</v>
      </c>
      <c r="G2012" s="1" t="s">
        <v>534</v>
      </c>
      <c r="H2012" s="1" t="s">
        <v>535</v>
      </c>
      <c r="I2012" s="1" t="s">
        <v>35</v>
      </c>
      <c r="J2012" s="1" t="s">
        <v>36</v>
      </c>
      <c r="K2012">
        <v>53</v>
      </c>
      <c r="L2012" s="1" t="s">
        <v>765</v>
      </c>
      <c r="M2012" s="1" t="s">
        <v>460</v>
      </c>
      <c r="N2012">
        <v>1</v>
      </c>
      <c r="O2012">
        <v>1450</v>
      </c>
      <c r="P2012">
        <v>1450</v>
      </c>
      <c r="Q2012">
        <v>2379.5634976887518</v>
      </c>
      <c r="R2012">
        <v>0.64107827426810471</v>
      </c>
      <c r="S2012">
        <v>2379.5634976887518</v>
      </c>
      <c r="T2012" s="1" t="s">
        <v>40</v>
      </c>
      <c r="U2012">
        <v>1</v>
      </c>
      <c r="V2012">
        <v>1</v>
      </c>
      <c r="W2012">
        <v>0.93427599088802338</v>
      </c>
      <c r="X2012">
        <v>2223.1690446841294</v>
      </c>
      <c r="Y2012" t="b">
        <v>0</v>
      </c>
      <c r="Z2012" t="b">
        <v>0</v>
      </c>
      <c r="AA2012" s="1" t="s">
        <v>54</v>
      </c>
      <c r="AB2012" s="1" t="s">
        <v>599</v>
      </c>
      <c r="AC2012" s="1" t="s">
        <v>42</v>
      </c>
      <c r="AD2012" t="s">
        <v>850</v>
      </c>
    </row>
    <row r="2013" spans="1:30" x14ac:dyDescent="0.25">
      <c r="A2013">
        <v>11</v>
      </c>
      <c r="B2013" s="1" t="s">
        <v>58</v>
      </c>
      <c r="C2013" s="1" t="s">
        <v>252</v>
      </c>
      <c r="D2013" s="1" t="s">
        <v>253</v>
      </c>
      <c r="E2013" s="1" t="s">
        <v>32</v>
      </c>
      <c r="F2013" s="1" t="s">
        <v>32</v>
      </c>
      <c r="G2013" s="1" t="s">
        <v>213</v>
      </c>
      <c r="H2013" s="1" t="s">
        <v>214</v>
      </c>
      <c r="I2013" s="1" t="s">
        <v>91</v>
      </c>
      <c r="J2013" s="1" t="s">
        <v>92</v>
      </c>
      <c r="K2013">
        <v>90</v>
      </c>
      <c r="L2013" s="1" t="s">
        <v>745</v>
      </c>
      <c r="M2013" s="1" t="s">
        <v>441</v>
      </c>
      <c r="N2013">
        <v>34</v>
      </c>
      <c r="O2013">
        <v>2200</v>
      </c>
      <c r="P2013">
        <v>74800</v>
      </c>
      <c r="Q2013">
        <v>0</v>
      </c>
      <c r="R2013">
        <v>0.61104665055107144</v>
      </c>
      <c r="S2013">
        <v>120506.28946122015</v>
      </c>
      <c r="T2013" s="1" t="s">
        <v>40</v>
      </c>
      <c r="U2013">
        <v>1</v>
      </c>
      <c r="V2013">
        <v>1</v>
      </c>
      <c r="W2013">
        <v>0.93743771683108224</v>
      </c>
      <c r="X2013">
        <v>112967.14085631173</v>
      </c>
      <c r="Y2013" t="b">
        <v>0</v>
      </c>
      <c r="Z2013" t="b">
        <v>0</v>
      </c>
      <c r="AA2013" s="1" t="s">
        <v>62</v>
      </c>
      <c r="AB2013" s="1" t="s">
        <v>55</v>
      </c>
      <c r="AC2013" s="1" t="s">
        <v>42</v>
      </c>
      <c r="AD2013" t="s">
        <v>850</v>
      </c>
    </row>
    <row r="2014" spans="1:30" x14ac:dyDescent="0.25">
      <c r="A2014">
        <v>15</v>
      </c>
      <c r="B2014" s="1" t="s">
        <v>50</v>
      </c>
      <c r="C2014" s="1" t="s">
        <v>51</v>
      </c>
      <c r="D2014" s="1" t="s">
        <v>52</v>
      </c>
      <c r="E2014" s="1" t="s">
        <v>32</v>
      </c>
      <c r="F2014" s="1" t="s">
        <v>32</v>
      </c>
      <c r="G2014" s="1" t="s">
        <v>213</v>
      </c>
      <c r="H2014" s="1" t="s">
        <v>214</v>
      </c>
      <c r="I2014" s="1" t="s">
        <v>91</v>
      </c>
      <c r="J2014" s="1" t="s">
        <v>92</v>
      </c>
      <c r="K2014">
        <v>90</v>
      </c>
      <c r="L2014" s="1" t="s">
        <v>745</v>
      </c>
      <c r="M2014" s="1" t="s">
        <v>441</v>
      </c>
      <c r="N2014">
        <v>20</v>
      </c>
      <c r="O2014">
        <v>2200</v>
      </c>
      <c r="P2014">
        <v>44000</v>
      </c>
      <c r="Q2014">
        <v>0</v>
      </c>
      <c r="R2014">
        <v>0.61738816753926706</v>
      </c>
      <c r="S2014">
        <v>71165.079371727741</v>
      </c>
      <c r="T2014" s="1" t="s">
        <v>40</v>
      </c>
      <c r="U2014">
        <v>1</v>
      </c>
      <c r="V2014">
        <v>1</v>
      </c>
      <c r="W2014">
        <v>0.93525855821974502</v>
      </c>
      <c r="X2014">
        <v>66557.749528795801</v>
      </c>
      <c r="Y2014" t="b">
        <v>0</v>
      </c>
      <c r="Z2014" t="b">
        <v>0</v>
      </c>
      <c r="AA2014" s="1" t="s">
        <v>54</v>
      </c>
      <c r="AB2014" s="1" t="s">
        <v>55</v>
      </c>
      <c r="AC2014" s="1" t="s">
        <v>42</v>
      </c>
      <c r="AD2014" t="s">
        <v>850</v>
      </c>
    </row>
    <row r="2015" spans="1:30" x14ac:dyDescent="0.25">
      <c r="A2015">
        <v>20</v>
      </c>
      <c r="B2015" s="1" t="s">
        <v>316</v>
      </c>
      <c r="C2015" s="1" t="s">
        <v>317</v>
      </c>
      <c r="D2015" s="1" t="s">
        <v>44</v>
      </c>
      <c r="E2015" s="1" t="s">
        <v>32</v>
      </c>
      <c r="F2015" s="1" t="s">
        <v>32</v>
      </c>
      <c r="G2015" s="1" t="s">
        <v>213</v>
      </c>
      <c r="H2015" s="1" t="s">
        <v>214</v>
      </c>
      <c r="I2015" s="1" t="s">
        <v>91</v>
      </c>
      <c r="J2015" s="1" t="s">
        <v>92</v>
      </c>
      <c r="K2015">
        <v>90</v>
      </c>
      <c r="L2015" s="1" t="s">
        <v>745</v>
      </c>
      <c r="M2015" s="1" t="s">
        <v>441</v>
      </c>
      <c r="N2015">
        <v>60</v>
      </c>
      <c r="O2015">
        <v>2200</v>
      </c>
      <c r="P2015">
        <v>132000</v>
      </c>
      <c r="Q2015">
        <v>0</v>
      </c>
      <c r="R2015">
        <v>0.85205364624076485</v>
      </c>
      <c r="S2015">
        <v>244471.08130378096</v>
      </c>
      <c r="T2015" s="1" t="s">
        <v>40</v>
      </c>
      <c r="U2015">
        <v>0</v>
      </c>
      <c r="V2015">
        <v>0</v>
      </c>
      <c r="W2015">
        <v>0.94556003917649756</v>
      </c>
      <c r="X2015">
        <v>231162.08521512384</v>
      </c>
      <c r="Y2015" t="b">
        <v>1</v>
      </c>
      <c r="Z2015" t="b">
        <v>0</v>
      </c>
      <c r="AA2015" s="1" t="s">
        <v>66</v>
      </c>
      <c r="AB2015" s="1" t="s">
        <v>66</v>
      </c>
      <c r="AC2015" s="1" t="s">
        <v>73</v>
      </c>
      <c r="AD2015" t="s">
        <v>66</v>
      </c>
    </row>
    <row r="2016" spans="1:30" x14ac:dyDescent="0.25">
      <c r="A2016">
        <v>21</v>
      </c>
      <c r="B2016" s="1" t="s">
        <v>69</v>
      </c>
      <c r="C2016" s="1" t="s">
        <v>153</v>
      </c>
      <c r="D2016" s="1" t="s">
        <v>154</v>
      </c>
      <c r="E2016" s="1" t="s">
        <v>32</v>
      </c>
      <c r="F2016" s="1" t="s">
        <v>32</v>
      </c>
      <c r="G2016" s="1" t="s">
        <v>213</v>
      </c>
      <c r="H2016" s="1" t="s">
        <v>214</v>
      </c>
      <c r="I2016" s="1" t="s">
        <v>91</v>
      </c>
      <c r="J2016" s="1" t="s">
        <v>92</v>
      </c>
      <c r="K2016">
        <v>90</v>
      </c>
      <c r="L2016" s="1" t="s">
        <v>745</v>
      </c>
      <c r="M2016" s="1" t="s">
        <v>441</v>
      </c>
      <c r="N2016">
        <v>25</v>
      </c>
      <c r="O2016">
        <v>2200</v>
      </c>
      <c r="P2016">
        <v>55000</v>
      </c>
      <c r="Q2016">
        <v>0</v>
      </c>
      <c r="R2016">
        <v>0.85835295546558699</v>
      </c>
      <c r="S2016">
        <v>102209.41255060729</v>
      </c>
      <c r="T2016" s="1" t="s">
        <v>40</v>
      </c>
      <c r="U2016">
        <v>0</v>
      </c>
      <c r="V2016">
        <v>0</v>
      </c>
      <c r="W2016">
        <v>0.94553533299414194</v>
      </c>
      <c r="X2016">
        <v>96642.610931174087</v>
      </c>
      <c r="Y2016" t="b">
        <v>0</v>
      </c>
      <c r="Z2016" t="b">
        <v>0</v>
      </c>
      <c r="AA2016" s="1" t="s">
        <v>66</v>
      </c>
      <c r="AB2016" s="1" t="s">
        <v>66</v>
      </c>
      <c r="AC2016" s="1" t="s">
        <v>73</v>
      </c>
      <c r="AD2016" t="s">
        <v>66</v>
      </c>
    </row>
    <row r="2017" spans="1:30" x14ac:dyDescent="0.25">
      <c r="A2017">
        <v>23</v>
      </c>
      <c r="B2017" s="1" t="s">
        <v>178</v>
      </c>
      <c r="C2017" s="1" t="s">
        <v>327</v>
      </c>
      <c r="D2017" s="1" t="s">
        <v>44</v>
      </c>
      <c r="E2017" s="1" t="s">
        <v>32</v>
      </c>
      <c r="F2017" s="1" t="s">
        <v>32</v>
      </c>
      <c r="G2017" s="1" t="s">
        <v>213</v>
      </c>
      <c r="H2017" s="1" t="s">
        <v>214</v>
      </c>
      <c r="I2017" s="1" t="s">
        <v>91</v>
      </c>
      <c r="J2017" s="1" t="s">
        <v>92</v>
      </c>
      <c r="K2017">
        <v>90</v>
      </c>
      <c r="L2017" s="1" t="s">
        <v>745</v>
      </c>
      <c r="M2017" s="1" t="s">
        <v>441</v>
      </c>
      <c r="N2017">
        <v>36</v>
      </c>
      <c r="O2017">
        <v>2200</v>
      </c>
      <c r="P2017">
        <v>79200</v>
      </c>
      <c r="Q2017">
        <v>0</v>
      </c>
      <c r="R2017">
        <v>0.8545407604251839</v>
      </c>
      <c r="S2017">
        <v>146879.62822567456</v>
      </c>
      <c r="T2017" s="1" t="s">
        <v>40</v>
      </c>
      <c r="U2017">
        <v>0</v>
      </c>
      <c r="V2017">
        <v>0</v>
      </c>
      <c r="W2017">
        <v>0.94599011548569867</v>
      </c>
      <c r="X2017">
        <v>138946.67646770237</v>
      </c>
      <c r="Y2017" t="b">
        <v>0</v>
      </c>
      <c r="Z2017" t="b">
        <v>0</v>
      </c>
      <c r="AA2017" s="1" t="s">
        <v>66</v>
      </c>
      <c r="AB2017" s="1" t="s">
        <v>66</v>
      </c>
      <c r="AC2017" s="1" t="s">
        <v>73</v>
      </c>
      <c r="AD2017" t="s">
        <v>66</v>
      </c>
    </row>
    <row r="2018" spans="1:30" x14ac:dyDescent="0.25">
      <c r="A2018">
        <v>28</v>
      </c>
      <c r="B2018" s="1" t="s">
        <v>94</v>
      </c>
      <c r="C2018" s="1" t="s">
        <v>344</v>
      </c>
      <c r="D2018" s="1" t="s">
        <v>242</v>
      </c>
      <c r="E2018" s="1" t="s">
        <v>32</v>
      </c>
      <c r="F2018" s="1" t="s">
        <v>32</v>
      </c>
      <c r="G2018" s="1" t="s">
        <v>213</v>
      </c>
      <c r="H2018" s="1" t="s">
        <v>214</v>
      </c>
      <c r="I2018" s="1" t="s">
        <v>91</v>
      </c>
      <c r="J2018" s="1" t="s">
        <v>92</v>
      </c>
      <c r="K2018">
        <v>90</v>
      </c>
      <c r="L2018" s="1" t="s">
        <v>745</v>
      </c>
      <c r="M2018" s="1" t="s">
        <v>441</v>
      </c>
      <c r="N2018">
        <v>75</v>
      </c>
      <c r="O2018">
        <v>2200</v>
      </c>
      <c r="P2018">
        <v>165000</v>
      </c>
      <c r="Q2018">
        <v>0</v>
      </c>
      <c r="R2018">
        <v>0.85211736322651388</v>
      </c>
      <c r="S2018">
        <v>305599.3649323748</v>
      </c>
      <c r="T2018" s="1" t="s">
        <v>40</v>
      </c>
      <c r="U2018">
        <v>0</v>
      </c>
      <c r="V2018">
        <v>0</v>
      </c>
      <c r="W2018">
        <v>0.94572485255448979</v>
      </c>
      <c r="X2018">
        <v>289012.91434141586</v>
      </c>
      <c r="Y2018" t="b">
        <v>0</v>
      </c>
      <c r="Z2018" t="b">
        <v>0</v>
      </c>
      <c r="AA2018" s="1" t="s">
        <v>66</v>
      </c>
      <c r="AB2018" s="1" t="s">
        <v>66</v>
      </c>
      <c r="AC2018" s="1" t="s">
        <v>73</v>
      </c>
      <c r="AD2018" t="s">
        <v>66</v>
      </c>
    </row>
    <row r="2019" spans="1:30" x14ac:dyDescent="0.25">
      <c r="A2019">
        <v>29</v>
      </c>
      <c r="B2019" s="1" t="s">
        <v>348</v>
      </c>
      <c r="C2019" s="1" t="s">
        <v>352</v>
      </c>
      <c r="D2019" s="1" t="s">
        <v>353</v>
      </c>
      <c r="E2019" s="1" t="s">
        <v>32</v>
      </c>
      <c r="F2019" s="1" t="s">
        <v>32</v>
      </c>
      <c r="G2019" s="1" t="s">
        <v>213</v>
      </c>
      <c r="H2019" s="1" t="s">
        <v>214</v>
      </c>
      <c r="I2019" s="1" t="s">
        <v>91</v>
      </c>
      <c r="J2019" s="1" t="s">
        <v>92</v>
      </c>
      <c r="K2019">
        <v>90</v>
      </c>
      <c r="L2019" s="1" t="s">
        <v>745</v>
      </c>
      <c r="M2019" s="1" t="s">
        <v>441</v>
      </c>
      <c r="N2019">
        <v>20</v>
      </c>
      <c r="O2019">
        <v>2200</v>
      </c>
      <c r="P2019">
        <v>44000</v>
      </c>
      <c r="Q2019">
        <v>0</v>
      </c>
      <c r="R2019">
        <v>0.96430636363636368</v>
      </c>
      <c r="S2019">
        <v>86429.48000000001</v>
      </c>
      <c r="T2019" s="1" t="s">
        <v>40</v>
      </c>
      <c r="U2019">
        <v>0</v>
      </c>
      <c r="V2019">
        <v>0</v>
      </c>
      <c r="W2019">
        <v>0.94793443163142943</v>
      </c>
      <c r="X2019">
        <v>81929.48000000001</v>
      </c>
      <c r="Y2019" t="b">
        <v>0</v>
      </c>
      <c r="Z2019" t="b">
        <v>0</v>
      </c>
      <c r="AA2019" s="1" t="s">
        <v>66</v>
      </c>
      <c r="AB2019" s="1" t="s">
        <v>66</v>
      </c>
      <c r="AC2019" s="1" t="s">
        <v>73</v>
      </c>
      <c r="AD2019" t="s">
        <v>66</v>
      </c>
    </row>
    <row r="2020" spans="1:30" x14ac:dyDescent="0.25">
      <c r="A2020">
        <v>30</v>
      </c>
      <c r="B2020" s="1" t="s">
        <v>356</v>
      </c>
      <c r="C2020" s="1" t="s">
        <v>357</v>
      </c>
      <c r="D2020" s="1" t="s">
        <v>242</v>
      </c>
      <c r="E2020" s="1" t="s">
        <v>32</v>
      </c>
      <c r="F2020" s="1" t="s">
        <v>32</v>
      </c>
      <c r="G2020" s="1" t="s">
        <v>213</v>
      </c>
      <c r="H2020" s="1" t="s">
        <v>214</v>
      </c>
      <c r="I2020" s="1" t="s">
        <v>91</v>
      </c>
      <c r="J2020" s="1" t="s">
        <v>92</v>
      </c>
      <c r="K2020">
        <v>90</v>
      </c>
      <c r="L2020" s="1" t="s">
        <v>745</v>
      </c>
      <c r="M2020" s="1" t="s">
        <v>441</v>
      </c>
      <c r="N2020">
        <v>30</v>
      </c>
      <c r="O2020">
        <v>2200</v>
      </c>
      <c r="P2020">
        <v>66000</v>
      </c>
      <c r="Q2020">
        <v>0</v>
      </c>
      <c r="R2020">
        <v>1.1743183186951067</v>
      </c>
      <c r="S2020">
        <v>143505.00903387705</v>
      </c>
      <c r="T2020" s="1" t="s">
        <v>40</v>
      </c>
      <c r="U2020">
        <v>0</v>
      </c>
      <c r="V2020">
        <v>0</v>
      </c>
      <c r="W2020">
        <v>0.9538354569888704</v>
      </c>
      <c r="X2020">
        <v>136880.16587202009</v>
      </c>
      <c r="Y2020" t="b">
        <v>0</v>
      </c>
      <c r="Z2020" t="b">
        <v>0</v>
      </c>
      <c r="AA2020" s="1" t="s">
        <v>66</v>
      </c>
      <c r="AB2020" s="1" t="s">
        <v>66</v>
      </c>
      <c r="AC2020" s="1" t="s">
        <v>73</v>
      </c>
      <c r="AD2020" t="s">
        <v>66</v>
      </c>
    </row>
    <row r="2021" spans="1:30" x14ac:dyDescent="0.25">
      <c r="A2021">
        <v>31</v>
      </c>
      <c r="B2021" s="1" t="s">
        <v>361</v>
      </c>
      <c r="C2021" s="1" t="s">
        <v>362</v>
      </c>
      <c r="D2021" s="1" t="s">
        <v>44</v>
      </c>
      <c r="E2021" s="1" t="s">
        <v>32</v>
      </c>
      <c r="F2021" s="1" t="s">
        <v>32</v>
      </c>
      <c r="G2021" s="1" t="s">
        <v>213</v>
      </c>
      <c r="H2021" s="1" t="s">
        <v>214</v>
      </c>
      <c r="I2021" s="1" t="s">
        <v>91</v>
      </c>
      <c r="J2021" s="1" t="s">
        <v>92</v>
      </c>
      <c r="K2021">
        <v>90</v>
      </c>
      <c r="L2021" s="1" t="s">
        <v>745</v>
      </c>
      <c r="M2021" s="1" t="s">
        <v>441</v>
      </c>
      <c r="N2021">
        <v>35</v>
      </c>
      <c r="O2021">
        <v>2200</v>
      </c>
      <c r="P2021">
        <v>77000</v>
      </c>
      <c r="Q2021">
        <v>0</v>
      </c>
      <c r="R2021">
        <v>0.77045310805173117</v>
      </c>
      <c r="S2021">
        <v>136324.88931998331</v>
      </c>
      <c r="T2021" s="1" t="s">
        <v>40</v>
      </c>
      <c r="U2021">
        <v>1</v>
      </c>
      <c r="V2021">
        <v>0</v>
      </c>
      <c r="W2021">
        <v>0.94344659229312311</v>
      </c>
      <c r="X2021">
        <v>128615.25227367543</v>
      </c>
      <c r="Y2021" t="b">
        <v>0</v>
      </c>
      <c r="Z2021" t="b">
        <v>0</v>
      </c>
      <c r="AA2021" s="1" t="s">
        <v>62</v>
      </c>
      <c r="AB2021" s="1" t="s">
        <v>55</v>
      </c>
      <c r="AC2021" s="1" t="s">
        <v>73</v>
      </c>
      <c r="AD2021" t="s">
        <v>850</v>
      </c>
    </row>
    <row r="2022" spans="1:30" x14ac:dyDescent="0.25">
      <c r="A2022">
        <v>23</v>
      </c>
      <c r="B2022" s="1" t="s">
        <v>178</v>
      </c>
      <c r="C2022" s="1" t="s">
        <v>328</v>
      </c>
      <c r="D2022" s="1" t="s">
        <v>329</v>
      </c>
      <c r="E2022" s="1" t="s">
        <v>32</v>
      </c>
      <c r="F2022" s="1" t="s">
        <v>32</v>
      </c>
      <c r="G2022" s="1" t="s">
        <v>213</v>
      </c>
      <c r="H2022" s="1" t="s">
        <v>214</v>
      </c>
      <c r="I2022" s="1" t="s">
        <v>91</v>
      </c>
      <c r="J2022" s="1" t="s">
        <v>92</v>
      </c>
      <c r="K2022">
        <v>136</v>
      </c>
      <c r="L2022" s="1" t="s">
        <v>766</v>
      </c>
      <c r="M2022" s="1" t="s">
        <v>441</v>
      </c>
      <c r="N2022">
        <v>90</v>
      </c>
      <c r="O2022">
        <v>1600</v>
      </c>
      <c r="P2022">
        <v>144000</v>
      </c>
      <c r="Q2022">
        <v>0</v>
      </c>
      <c r="R2022">
        <v>0.85614123456790125</v>
      </c>
      <c r="S2022">
        <v>267284.33777777775</v>
      </c>
      <c r="T2022" s="1" t="s">
        <v>40</v>
      </c>
      <c r="U2022">
        <v>0</v>
      </c>
      <c r="V2022">
        <v>0</v>
      </c>
      <c r="W2022">
        <v>0.94512710026855129</v>
      </c>
      <c r="X2022">
        <v>252617.67111111109</v>
      </c>
      <c r="Y2022" t="b">
        <v>0</v>
      </c>
      <c r="Z2022" t="b">
        <v>0</v>
      </c>
      <c r="AA2022" s="1" t="s">
        <v>66</v>
      </c>
      <c r="AB2022" s="1" t="s">
        <v>66</v>
      </c>
      <c r="AC2022" s="1" t="s">
        <v>73</v>
      </c>
      <c r="AD2022" t="s">
        <v>66</v>
      </c>
    </row>
    <row r="2023" spans="1:30" x14ac:dyDescent="0.25">
      <c r="A2023">
        <v>35</v>
      </c>
      <c r="B2023" s="1" t="s">
        <v>97</v>
      </c>
      <c r="C2023" s="1" t="s">
        <v>380</v>
      </c>
      <c r="D2023" s="1" t="s">
        <v>71</v>
      </c>
      <c r="E2023" s="1" t="s">
        <v>32</v>
      </c>
      <c r="F2023" s="1" t="s">
        <v>32</v>
      </c>
      <c r="G2023" s="1" t="s">
        <v>213</v>
      </c>
      <c r="H2023" s="1" t="s">
        <v>214</v>
      </c>
      <c r="I2023" s="1" t="s">
        <v>91</v>
      </c>
      <c r="J2023" s="1" t="s">
        <v>92</v>
      </c>
      <c r="K2023">
        <v>136</v>
      </c>
      <c r="L2023" s="1" t="s">
        <v>766</v>
      </c>
      <c r="M2023" s="1" t="s">
        <v>441</v>
      </c>
      <c r="N2023">
        <v>470</v>
      </c>
      <c r="O2023">
        <v>1600</v>
      </c>
      <c r="P2023">
        <v>752000</v>
      </c>
      <c r="Q2023">
        <v>0</v>
      </c>
      <c r="R2023">
        <v>0.60947064336372847</v>
      </c>
      <c r="S2023">
        <v>1210321.9238095237</v>
      </c>
      <c r="T2023" s="1" t="s">
        <v>40</v>
      </c>
      <c r="U2023">
        <v>0</v>
      </c>
      <c r="V2023">
        <v>0</v>
      </c>
      <c r="W2023">
        <v>0.93783629482536257</v>
      </c>
      <c r="X2023">
        <v>1135083.8285714285</v>
      </c>
      <c r="Y2023" t="b">
        <v>0</v>
      </c>
      <c r="Z2023" t="b">
        <v>1</v>
      </c>
      <c r="AA2023" s="1" t="s">
        <v>66</v>
      </c>
      <c r="AB2023" s="1" t="s">
        <v>66</v>
      </c>
      <c r="AC2023" s="1" t="s">
        <v>73</v>
      </c>
      <c r="AD2023" t="s">
        <v>66</v>
      </c>
    </row>
    <row r="2024" spans="1:30" x14ac:dyDescent="0.25">
      <c r="A2024">
        <v>40</v>
      </c>
      <c r="B2024" s="1" t="s">
        <v>103</v>
      </c>
      <c r="C2024" s="1" t="s">
        <v>396</v>
      </c>
      <c r="D2024" s="1" t="s">
        <v>376</v>
      </c>
      <c r="E2024" s="1" t="s">
        <v>32</v>
      </c>
      <c r="F2024" s="1" t="s">
        <v>32</v>
      </c>
      <c r="G2024" s="1" t="s">
        <v>213</v>
      </c>
      <c r="H2024" s="1" t="s">
        <v>214</v>
      </c>
      <c r="I2024" s="1" t="s">
        <v>91</v>
      </c>
      <c r="J2024" s="1" t="s">
        <v>92</v>
      </c>
      <c r="K2024">
        <v>136</v>
      </c>
      <c r="L2024" s="1" t="s">
        <v>766</v>
      </c>
      <c r="M2024" s="1" t="s">
        <v>441</v>
      </c>
      <c r="N2024">
        <v>210</v>
      </c>
      <c r="O2024">
        <v>1600</v>
      </c>
      <c r="P2024">
        <v>336000</v>
      </c>
      <c r="Q2024">
        <v>0</v>
      </c>
      <c r="R2024">
        <v>0.85250058076715296</v>
      </c>
      <c r="S2024">
        <v>622440.1951377634</v>
      </c>
      <c r="T2024" s="1" t="s">
        <v>40</v>
      </c>
      <c r="U2024">
        <v>0</v>
      </c>
      <c r="V2024">
        <v>0</v>
      </c>
      <c r="W2024">
        <v>0.94568353347031342</v>
      </c>
      <c r="X2024">
        <v>588631.44311183144</v>
      </c>
      <c r="Y2024" t="b">
        <v>0</v>
      </c>
      <c r="Z2024" t="b">
        <v>0</v>
      </c>
      <c r="AA2024" s="1" t="s">
        <v>66</v>
      </c>
      <c r="AB2024" s="1" t="s">
        <v>66</v>
      </c>
      <c r="AC2024" s="1" t="s">
        <v>73</v>
      </c>
      <c r="AD2024" t="s">
        <v>66</v>
      </c>
    </row>
    <row r="2025" spans="1:30" x14ac:dyDescent="0.25">
      <c r="A2025">
        <v>7</v>
      </c>
      <c r="B2025" s="1" t="s">
        <v>29</v>
      </c>
      <c r="C2025" s="1" t="s">
        <v>43</v>
      </c>
      <c r="D2025" s="1" t="s">
        <v>44</v>
      </c>
      <c r="E2025" s="1" t="s">
        <v>32</v>
      </c>
      <c r="F2025" s="1" t="s">
        <v>32</v>
      </c>
      <c r="G2025" s="1" t="s">
        <v>213</v>
      </c>
      <c r="H2025" s="1" t="s">
        <v>214</v>
      </c>
      <c r="I2025" s="1" t="s">
        <v>91</v>
      </c>
      <c r="J2025" s="1" t="s">
        <v>92</v>
      </c>
      <c r="K2025">
        <v>297</v>
      </c>
      <c r="L2025" s="1" t="s">
        <v>767</v>
      </c>
      <c r="M2025" s="1" t="s">
        <v>441</v>
      </c>
      <c r="N2025">
        <v>1600</v>
      </c>
      <c r="O2025">
        <v>150</v>
      </c>
      <c r="P2025">
        <v>240000</v>
      </c>
      <c r="Q2025">
        <v>0</v>
      </c>
      <c r="R2025">
        <v>0.60882316575975093</v>
      </c>
      <c r="S2025">
        <v>386117.55978234025</v>
      </c>
      <c r="T2025" s="1" t="s">
        <v>40</v>
      </c>
      <c r="U2025">
        <v>1</v>
      </c>
      <c r="V2025">
        <v>1</v>
      </c>
      <c r="W2025">
        <v>0.93783079843594719</v>
      </c>
      <c r="X2025">
        <v>362112.9393808117</v>
      </c>
      <c r="Y2025" t="b">
        <v>0</v>
      </c>
      <c r="Z2025" t="b">
        <v>0</v>
      </c>
      <c r="AA2025" s="1" t="s">
        <v>41</v>
      </c>
      <c r="AB2025" s="1" t="s">
        <v>44</v>
      </c>
      <c r="AC2025" s="1" t="s">
        <v>42</v>
      </c>
      <c r="AD2025" t="s">
        <v>850</v>
      </c>
    </row>
    <row r="2026" spans="1:30" x14ac:dyDescent="0.25">
      <c r="A2026">
        <v>29</v>
      </c>
      <c r="B2026" s="1" t="s">
        <v>348</v>
      </c>
      <c r="C2026" s="1" t="s">
        <v>350</v>
      </c>
      <c r="D2026" s="1" t="s">
        <v>329</v>
      </c>
      <c r="E2026" s="1" t="s">
        <v>32</v>
      </c>
      <c r="F2026" s="1" t="s">
        <v>32</v>
      </c>
      <c r="G2026" s="1" t="s">
        <v>33</v>
      </c>
      <c r="H2026" s="1" t="s">
        <v>34</v>
      </c>
      <c r="I2026" s="1" t="s">
        <v>35</v>
      </c>
      <c r="J2026" s="1" t="s">
        <v>36</v>
      </c>
      <c r="K2026">
        <v>276</v>
      </c>
      <c r="L2026" s="1" t="s">
        <v>768</v>
      </c>
      <c r="M2026" s="1" t="s">
        <v>460</v>
      </c>
      <c r="N2026">
        <v>1</v>
      </c>
      <c r="O2026">
        <v>250</v>
      </c>
      <c r="P2026">
        <v>250</v>
      </c>
      <c r="Q2026">
        <v>0</v>
      </c>
      <c r="R2026">
        <v>0.97562825688073396</v>
      </c>
      <c r="S2026">
        <v>493.90706422018349</v>
      </c>
      <c r="T2026" s="1" t="s">
        <v>40</v>
      </c>
      <c r="U2026">
        <v>0</v>
      </c>
      <c r="V2026">
        <v>0</v>
      </c>
      <c r="W2026">
        <v>0.9442750716204642</v>
      </c>
      <c r="X2026">
        <v>466.38412844036696</v>
      </c>
      <c r="Y2026" t="b">
        <v>0</v>
      </c>
      <c r="Z2026" t="b">
        <v>0</v>
      </c>
      <c r="AA2026" s="1" t="s">
        <v>66</v>
      </c>
      <c r="AB2026" s="1" t="s">
        <v>66</v>
      </c>
      <c r="AC2026" s="1" t="s">
        <v>73</v>
      </c>
      <c r="AD2026" t="s">
        <v>66</v>
      </c>
    </row>
    <row r="2027" spans="1:30" x14ac:dyDescent="0.25">
      <c r="A2027">
        <v>29</v>
      </c>
      <c r="B2027" s="1" t="s">
        <v>348</v>
      </c>
      <c r="C2027" s="1" t="s">
        <v>350</v>
      </c>
      <c r="D2027" s="1" t="s">
        <v>329</v>
      </c>
      <c r="E2027" s="1" t="s">
        <v>32</v>
      </c>
      <c r="F2027" s="1" t="s">
        <v>32</v>
      </c>
      <c r="G2027" s="1" t="s">
        <v>33</v>
      </c>
      <c r="H2027" s="1" t="s">
        <v>34</v>
      </c>
      <c r="I2027" s="1" t="s">
        <v>35</v>
      </c>
      <c r="J2027" s="1" t="s">
        <v>36</v>
      </c>
      <c r="K2027">
        <v>277</v>
      </c>
      <c r="L2027" s="1" t="s">
        <v>769</v>
      </c>
      <c r="M2027" s="1" t="s">
        <v>460</v>
      </c>
      <c r="N2027">
        <v>1</v>
      </c>
      <c r="O2027">
        <v>1000</v>
      </c>
      <c r="P2027">
        <v>1000</v>
      </c>
      <c r="Q2027">
        <v>0</v>
      </c>
      <c r="R2027">
        <v>0.97562825688073396</v>
      </c>
      <c r="S2027">
        <v>1975.6282568807339</v>
      </c>
      <c r="T2027" s="1" t="s">
        <v>40</v>
      </c>
      <c r="U2027">
        <v>0</v>
      </c>
      <c r="V2027">
        <v>0</v>
      </c>
      <c r="W2027">
        <v>0.9442750716204642</v>
      </c>
      <c r="X2027">
        <v>1865.5365137614679</v>
      </c>
      <c r="Y2027" t="b">
        <v>0</v>
      </c>
      <c r="Z2027" t="b">
        <v>0</v>
      </c>
      <c r="AA2027" s="1" t="s">
        <v>66</v>
      </c>
      <c r="AB2027" s="1" t="s">
        <v>66</v>
      </c>
      <c r="AC2027" s="1" t="s">
        <v>73</v>
      </c>
      <c r="AD2027" t="s">
        <v>66</v>
      </c>
    </row>
    <row r="2028" spans="1:30" x14ac:dyDescent="0.25">
      <c r="A2028">
        <v>7</v>
      </c>
      <c r="B2028" s="1" t="s">
        <v>29</v>
      </c>
      <c r="C2028" s="1" t="s">
        <v>43</v>
      </c>
      <c r="D2028" s="1" t="s">
        <v>44</v>
      </c>
      <c r="E2028" s="1" t="s">
        <v>32</v>
      </c>
      <c r="F2028" s="1" t="s">
        <v>32</v>
      </c>
      <c r="G2028" s="1" t="s">
        <v>33</v>
      </c>
      <c r="H2028" s="1" t="s">
        <v>34</v>
      </c>
      <c r="I2028" s="1" t="s">
        <v>35</v>
      </c>
      <c r="J2028" s="1" t="s">
        <v>36</v>
      </c>
      <c r="K2028">
        <v>346</v>
      </c>
      <c r="L2028" s="1" t="s">
        <v>770</v>
      </c>
      <c r="M2028" s="1" t="s">
        <v>460</v>
      </c>
      <c r="N2028">
        <v>1</v>
      </c>
      <c r="O2028">
        <v>5000</v>
      </c>
      <c r="P2028">
        <v>5000</v>
      </c>
      <c r="Q2028">
        <v>0</v>
      </c>
      <c r="R2028">
        <v>0.60882316575975093</v>
      </c>
      <c r="S2028">
        <v>8044.1158287987546</v>
      </c>
      <c r="T2028" s="1" t="s">
        <v>40</v>
      </c>
      <c r="U2028">
        <v>1</v>
      </c>
      <c r="V2028">
        <v>1</v>
      </c>
      <c r="W2028">
        <v>0.93783079843594719</v>
      </c>
      <c r="X2028">
        <v>7544.0195704335774</v>
      </c>
      <c r="Y2028" t="b">
        <v>0</v>
      </c>
      <c r="Z2028" t="b">
        <v>0</v>
      </c>
      <c r="AA2028" s="1" t="s">
        <v>41</v>
      </c>
      <c r="AB2028" s="1" t="s">
        <v>44</v>
      </c>
      <c r="AC2028" s="1" t="s">
        <v>42</v>
      </c>
      <c r="AD2028" t="s">
        <v>850</v>
      </c>
    </row>
    <row r="2029" spans="1:30" x14ac:dyDescent="0.25">
      <c r="A2029">
        <v>4</v>
      </c>
      <c r="B2029" s="1" t="s">
        <v>131</v>
      </c>
      <c r="C2029" s="1" t="s">
        <v>132</v>
      </c>
      <c r="D2029" s="1" t="s">
        <v>133</v>
      </c>
      <c r="E2029" s="1" t="s">
        <v>32</v>
      </c>
      <c r="F2029" s="1" t="s">
        <v>32</v>
      </c>
      <c r="G2029" s="1" t="s">
        <v>33</v>
      </c>
      <c r="H2029" s="1" t="s">
        <v>34</v>
      </c>
      <c r="I2029" s="1" t="s">
        <v>35</v>
      </c>
      <c r="J2029" s="1" t="s">
        <v>36</v>
      </c>
      <c r="K2029">
        <v>92</v>
      </c>
      <c r="L2029" s="1" t="s">
        <v>771</v>
      </c>
      <c r="M2029" s="1" t="s">
        <v>460</v>
      </c>
      <c r="N2029">
        <v>7</v>
      </c>
      <c r="O2029">
        <v>3500</v>
      </c>
      <c r="P2029">
        <v>24500</v>
      </c>
      <c r="Q2029">
        <v>0</v>
      </c>
      <c r="R2029">
        <v>0.61530311890838207</v>
      </c>
      <c r="S2029">
        <v>39574.926413255365</v>
      </c>
      <c r="T2029" s="1" t="s">
        <v>40</v>
      </c>
      <c r="U2029">
        <v>0</v>
      </c>
      <c r="V2029">
        <v>1</v>
      </c>
      <c r="W2029">
        <v>0.93664397716528258</v>
      </c>
      <c r="X2029">
        <v>37067.616471734895</v>
      </c>
      <c r="Y2029" t="b">
        <v>0</v>
      </c>
      <c r="Z2029" t="b">
        <v>0</v>
      </c>
      <c r="AA2029" s="1" t="s">
        <v>66</v>
      </c>
      <c r="AB2029" s="1" t="s">
        <v>66</v>
      </c>
      <c r="AC2029" s="1" t="s">
        <v>42</v>
      </c>
      <c r="AD2029" t="s">
        <v>66</v>
      </c>
    </row>
    <row r="2030" spans="1:30" x14ac:dyDescent="0.25">
      <c r="A2030">
        <v>36</v>
      </c>
      <c r="B2030" s="1" t="s">
        <v>128</v>
      </c>
      <c r="C2030" s="1" t="s">
        <v>140</v>
      </c>
      <c r="D2030" s="1" t="s">
        <v>141</v>
      </c>
      <c r="E2030" s="1" t="s">
        <v>32</v>
      </c>
      <c r="F2030" s="1" t="s">
        <v>32</v>
      </c>
      <c r="G2030" s="1" t="s">
        <v>33</v>
      </c>
      <c r="H2030" s="1" t="s">
        <v>34</v>
      </c>
      <c r="I2030" s="1" t="s">
        <v>35</v>
      </c>
      <c r="J2030" s="1" t="s">
        <v>36</v>
      </c>
      <c r="K2030">
        <v>92</v>
      </c>
      <c r="L2030" s="1" t="s">
        <v>771</v>
      </c>
      <c r="M2030" s="1" t="s">
        <v>460</v>
      </c>
      <c r="N2030">
        <v>1</v>
      </c>
      <c r="O2030">
        <v>3500</v>
      </c>
      <c r="P2030">
        <v>3500</v>
      </c>
      <c r="Q2030">
        <v>0</v>
      </c>
      <c r="R2030">
        <v>0.61699555675238993</v>
      </c>
      <c r="S2030">
        <v>5659.484448633365</v>
      </c>
      <c r="T2030" s="1" t="s">
        <v>40</v>
      </c>
      <c r="U2030">
        <v>0</v>
      </c>
      <c r="V2030">
        <v>0</v>
      </c>
      <c r="W2030">
        <v>0.93616125644417425</v>
      </c>
      <c r="X2030">
        <v>5298.1900722588753</v>
      </c>
      <c r="Y2030" t="b">
        <v>0</v>
      </c>
      <c r="Z2030" t="b">
        <v>0</v>
      </c>
      <c r="AA2030" s="1" t="s">
        <v>66</v>
      </c>
      <c r="AB2030" s="1" t="s">
        <v>66</v>
      </c>
      <c r="AC2030" s="1" t="s">
        <v>73</v>
      </c>
      <c r="AD2030" t="s">
        <v>66</v>
      </c>
    </row>
    <row r="2031" spans="1:30" x14ac:dyDescent="0.25">
      <c r="A2031">
        <v>36</v>
      </c>
      <c r="B2031" s="1" t="s">
        <v>128</v>
      </c>
      <c r="C2031" s="1" t="s">
        <v>382</v>
      </c>
      <c r="D2031" s="1" t="s">
        <v>329</v>
      </c>
      <c r="E2031" s="1" t="s">
        <v>32</v>
      </c>
      <c r="F2031" s="1" t="s">
        <v>32</v>
      </c>
      <c r="G2031" s="1" t="s">
        <v>33</v>
      </c>
      <c r="H2031" s="1" t="s">
        <v>34</v>
      </c>
      <c r="I2031" s="1" t="s">
        <v>35</v>
      </c>
      <c r="J2031" s="1" t="s">
        <v>36</v>
      </c>
      <c r="K2031">
        <v>92</v>
      </c>
      <c r="L2031" s="1" t="s">
        <v>771</v>
      </c>
      <c r="M2031" s="1" t="s">
        <v>460</v>
      </c>
      <c r="N2031">
        <v>1</v>
      </c>
      <c r="O2031">
        <v>3500</v>
      </c>
      <c r="P2031">
        <v>3500</v>
      </c>
      <c r="Q2031">
        <v>0</v>
      </c>
      <c r="R2031">
        <v>0.62393232597184556</v>
      </c>
      <c r="S2031">
        <v>5683.7631409014593</v>
      </c>
      <c r="T2031" s="1" t="s">
        <v>40</v>
      </c>
      <c r="U2031">
        <v>0</v>
      </c>
      <c r="V2031">
        <v>0</v>
      </c>
      <c r="W2031">
        <v>0.93637719669657682</v>
      </c>
      <c r="X2031">
        <v>5322.1461965646395</v>
      </c>
      <c r="Y2031" t="b">
        <v>0</v>
      </c>
      <c r="Z2031" t="b">
        <v>0</v>
      </c>
      <c r="AA2031" s="1" t="s">
        <v>66</v>
      </c>
      <c r="AB2031" s="1" t="s">
        <v>66</v>
      </c>
      <c r="AC2031" s="1" t="s">
        <v>73</v>
      </c>
      <c r="AD2031" t="s">
        <v>66</v>
      </c>
    </row>
    <row r="2032" spans="1:30" x14ac:dyDescent="0.25">
      <c r="A2032">
        <v>1</v>
      </c>
      <c r="B2032" s="1" t="s">
        <v>184</v>
      </c>
      <c r="C2032" s="1" t="s">
        <v>595</v>
      </c>
      <c r="D2032" s="1" t="s">
        <v>596</v>
      </c>
      <c r="E2032" s="1" t="s">
        <v>747</v>
      </c>
      <c r="F2032" s="1" t="s">
        <v>748</v>
      </c>
      <c r="G2032" s="1" t="s">
        <v>534</v>
      </c>
      <c r="H2032" s="1" t="s">
        <v>535</v>
      </c>
      <c r="I2032" s="1" t="s">
        <v>35</v>
      </c>
      <c r="J2032" s="1" t="s">
        <v>36</v>
      </c>
      <c r="K2032">
        <v>54</v>
      </c>
      <c r="L2032" s="1" t="s">
        <v>772</v>
      </c>
      <c r="M2032" s="1" t="s">
        <v>460</v>
      </c>
      <c r="N2032">
        <v>2</v>
      </c>
      <c r="O2032">
        <v>500</v>
      </c>
      <c r="P2032">
        <v>1000</v>
      </c>
      <c r="Q2032">
        <v>1641.0782742681047</v>
      </c>
      <c r="R2032">
        <v>0.64107827426810471</v>
      </c>
      <c r="S2032">
        <v>1641.0782742681047</v>
      </c>
      <c r="T2032" s="1" t="s">
        <v>40</v>
      </c>
      <c r="U2032">
        <v>1</v>
      </c>
      <c r="V2032">
        <v>1</v>
      </c>
      <c r="W2032">
        <v>0.93427599088802338</v>
      </c>
      <c r="X2032">
        <v>1533.2200308166409</v>
      </c>
      <c r="Y2032" t="b">
        <v>0</v>
      </c>
      <c r="Z2032" t="b">
        <v>0</v>
      </c>
      <c r="AA2032" s="1" t="s">
        <v>54</v>
      </c>
      <c r="AB2032" s="1" t="s">
        <v>599</v>
      </c>
      <c r="AC2032" s="1" t="s">
        <v>42</v>
      </c>
      <c r="AD2032" t="s">
        <v>850</v>
      </c>
    </row>
    <row r="2033" spans="1:30" x14ac:dyDescent="0.25">
      <c r="A2033">
        <v>2</v>
      </c>
      <c r="B2033" s="1" t="s">
        <v>86</v>
      </c>
      <c r="C2033" s="1" t="s">
        <v>224</v>
      </c>
      <c r="D2033" s="1" t="s">
        <v>225</v>
      </c>
      <c r="E2033" s="1" t="s">
        <v>32</v>
      </c>
      <c r="F2033" s="1" t="s">
        <v>32</v>
      </c>
      <c r="G2033" s="1" t="s">
        <v>33</v>
      </c>
      <c r="H2033" s="1" t="s">
        <v>34</v>
      </c>
      <c r="I2033" s="1" t="s">
        <v>35</v>
      </c>
      <c r="J2033" s="1" t="s">
        <v>36</v>
      </c>
      <c r="K2033">
        <v>55</v>
      </c>
      <c r="L2033" s="1" t="s">
        <v>763</v>
      </c>
      <c r="M2033" s="1" t="s">
        <v>460</v>
      </c>
      <c r="N2033">
        <v>1</v>
      </c>
      <c r="O2033">
        <v>15000</v>
      </c>
      <c r="P2033">
        <v>15000</v>
      </c>
      <c r="Q2033">
        <v>0</v>
      </c>
      <c r="R2033">
        <v>0.66988145896656526</v>
      </c>
      <c r="S2033">
        <v>25048.221884498482</v>
      </c>
      <c r="T2033" s="1" t="s">
        <v>40</v>
      </c>
      <c r="U2033">
        <v>0</v>
      </c>
      <c r="V2033">
        <v>1</v>
      </c>
      <c r="W2033">
        <v>0.9271921090807822</v>
      </c>
      <c r="X2033">
        <v>23224.513677811552</v>
      </c>
      <c r="Y2033" t="b">
        <v>0</v>
      </c>
      <c r="Z2033" t="b">
        <v>0</v>
      </c>
      <c r="AA2033" s="1" t="s">
        <v>66</v>
      </c>
      <c r="AB2033" s="1" t="s">
        <v>66</v>
      </c>
      <c r="AC2033" s="1" t="s">
        <v>42</v>
      </c>
      <c r="AD2033" t="s">
        <v>66</v>
      </c>
    </row>
    <row r="2034" spans="1:30" x14ac:dyDescent="0.25">
      <c r="A2034">
        <v>11</v>
      </c>
      <c r="B2034" s="1" t="s">
        <v>58</v>
      </c>
      <c r="C2034" s="1" t="s">
        <v>252</v>
      </c>
      <c r="D2034" s="1" t="s">
        <v>253</v>
      </c>
      <c r="E2034" s="1" t="s">
        <v>32</v>
      </c>
      <c r="F2034" s="1" t="s">
        <v>32</v>
      </c>
      <c r="G2034" s="1" t="s">
        <v>33</v>
      </c>
      <c r="H2034" s="1" t="s">
        <v>34</v>
      </c>
      <c r="I2034" s="1" t="s">
        <v>35</v>
      </c>
      <c r="J2034" s="1" t="s">
        <v>36</v>
      </c>
      <c r="K2034">
        <v>55</v>
      </c>
      <c r="L2034" s="1" t="s">
        <v>763</v>
      </c>
      <c r="M2034" s="1" t="s">
        <v>460</v>
      </c>
      <c r="N2034">
        <v>6</v>
      </c>
      <c r="O2034">
        <v>15000</v>
      </c>
      <c r="P2034">
        <v>90000</v>
      </c>
      <c r="Q2034">
        <v>0</v>
      </c>
      <c r="R2034">
        <v>0.61104665055107144</v>
      </c>
      <c r="S2034">
        <v>144994.19854959642</v>
      </c>
      <c r="T2034" s="1" t="s">
        <v>40</v>
      </c>
      <c r="U2034">
        <v>1</v>
      </c>
      <c r="V2034">
        <v>1</v>
      </c>
      <c r="W2034">
        <v>0.93743771683108224</v>
      </c>
      <c r="X2034">
        <v>135923.03044208628</v>
      </c>
      <c r="Y2034" t="b">
        <v>0</v>
      </c>
      <c r="Z2034" t="b">
        <v>0</v>
      </c>
      <c r="AA2034" s="1" t="s">
        <v>62</v>
      </c>
      <c r="AB2034" s="1" t="s">
        <v>55</v>
      </c>
      <c r="AC2034" s="1" t="s">
        <v>42</v>
      </c>
      <c r="AD2034" t="s">
        <v>850</v>
      </c>
    </row>
    <row r="2035" spans="1:30" x14ac:dyDescent="0.25">
      <c r="A2035">
        <v>11</v>
      </c>
      <c r="B2035" s="1" t="s">
        <v>58</v>
      </c>
      <c r="C2035" s="1" t="s">
        <v>258</v>
      </c>
      <c r="D2035" s="1" t="s">
        <v>259</v>
      </c>
      <c r="E2035" s="1" t="s">
        <v>32</v>
      </c>
      <c r="F2035" s="1" t="s">
        <v>32</v>
      </c>
      <c r="G2035" s="1" t="s">
        <v>33</v>
      </c>
      <c r="H2035" s="1" t="s">
        <v>34</v>
      </c>
      <c r="I2035" s="1" t="s">
        <v>35</v>
      </c>
      <c r="J2035" s="1" t="s">
        <v>36</v>
      </c>
      <c r="K2035">
        <v>55</v>
      </c>
      <c r="L2035" s="1" t="s">
        <v>763</v>
      </c>
      <c r="M2035" s="1" t="s">
        <v>460</v>
      </c>
      <c r="N2035">
        <v>1</v>
      </c>
      <c r="O2035">
        <v>15000</v>
      </c>
      <c r="P2035">
        <v>15000</v>
      </c>
      <c r="Q2035">
        <v>0</v>
      </c>
      <c r="R2035">
        <v>0.6230483460559797</v>
      </c>
      <c r="S2035">
        <v>24345.725190839694</v>
      </c>
      <c r="T2035" s="1" t="s">
        <v>40</v>
      </c>
      <c r="U2035">
        <v>1</v>
      </c>
      <c r="V2035">
        <v>1</v>
      </c>
      <c r="W2035">
        <v>0.93612882374957951</v>
      </c>
      <c r="X2035">
        <v>22790.735086231271</v>
      </c>
      <c r="Y2035" t="b">
        <v>0</v>
      </c>
      <c r="Z2035" t="b">
        <v>0</v>
      </c>
      <c r="AA2035" s="1" t="s">
        <v>54</v>
      </c>
      <c r="AB2035" s="1" t="s">
        <v>55</v>
      </c>
      <c r="AC2035" s="1" t="s">
        <v>42</v>
      </c>
      <c r="AD2035" t="s">
        <v>850</v>
      </c>
    </row>
    <row r="2036" spans="1:30" x14ac:dyDescent="0.25">
      <c r="A2036">
        <v>11</v>
      </c>
      <c r="B2036" s="1" t="s">
        <v>58</v>
      </c>
      <c r="C2036" s="1" t="s">
        <v>82</v>
      </c>
      <c r="D2036" s="1" t="s">
        <v>83</v>
      </c>
      <c r="E2036" s="1" t="s">
        <v>32</v>
      </c>
      <c r="F2036" s="1" t="s">
        <v>32</v>
      </c>
      <c r="G2036" s="1" t="s">
        <v>33</v>
      </c>
      <c r="H2036" s="1" t="s">
        <v>34</v>
      </c>
      <c r="I2036" s="1" t="s">
        <v>35</v>
      </c>
      <c r="J2036" s="1" t="s">
        <v>36</v>
      </c>
      <c r="K2036">
        <v>55</v>
      </c>
      <c r="L2036" s="1" t="s">
        <v>763</v>
      </c>
      <c r="M2036" s="1" t="s">
        <v>460</v>
      </c>
      <c r="N2036">
        <v>1</v>
      </c>
      <c r="O2036">
        <v>15000</v>
      </c>
      <c r="P2036">
        <v>15000</v>
      </c>
      <c r="Q2036">
        <v>0</v>
      </c>
      <c r="R2036">
        <v>0.62580367647058821</v>
      </c>
      <c r="S2036">
        <v>24387.055147058825</v>
      </c>
      <c r="T2036" s="1" t="s">
        <v>40</v>
      </c>
      <c r="U2036">
        <v>1</v>
      </c>
      <c r="V2036">
        <v>1</v>
      </c>
      <c r="W2036">
        <v>0.93668289845791197</v>
      </c>
      <c r="X2036">
        <v>22842.9375</v>
      </c>
      <c r="Y2036" t="b">
        <v>0</v>
      </c>
      <c r="Z2036" t="b">
        <v>0</v>
      </c>
      <c r="AA2036" s="1" t="s">
        <v>54</v>
      </c>
      <c r="AB2036" s="1" t="s">
        <v>55</v>
      </c>
      <c r="AC2036" s="1" t="s">
        <v>42</v>
      </c>
      <c r="AD2036" t="s">
        <v>850</v>
      </c>
    </row>
    <row r="2037" spans="1:30" x14ac:dyDescent="0.25">
      <c r="A2037">
        <v>11</v>
      </c>
      <c r="B2037" s="1" t="s">
        <v>58</v>
      </c>
      <c r="C2037" s="1" t="s">
        <v>59</v>
      </c>
      <c r="D2037" s="1" t="s">
        <v>60</v>
      </c>
      <c r="E2037" s="1" t="s">
        <v>32</v>
      </c>
      <c r="F2037" s="1" t="s">
        <v>32</v>
      </c>
      <c r="G2037" s="1" t="s">
        <v>33</v>
      </c>
      <c r="H2037" s="1" t="s">
        <v>34</v>
      </c>
      <c r="I2037" s="1" t="s">
        <v>35</v>
      </c>
      <c r="J2037" s="1" t="s">
        <v>36</v>
      </c>
      <c r="K2037">
        <v>55</v>
      </c>
      <c r="L2037" s="1" t="s">
        <v>763</v>
      </c>
      <c r="M2037" s="1" t="s">
        <v>460</v>
      </c>
      <c r="N2037">
        <v>6</v>
      </c>
      <c r="O2037">
        <v>15000</v>
      </c>
      <c r="P2037">
        <v>90000</v>
      </c>
      <c r="Q2037">
        <v>0</v>
      </c>
      <c r="R2037">
        <v>0.61324529076056544</v>
      </c>
      <c r="S2037">
        <v>145192.07616845088</v>
      </c>
      <c r="T2037" s="1" t="s">
        <v>40</v>
      </c>
      <c r="U2037">
        <v>1</v>
      </c>
      <c r="V2037">
        <v>1</v>
      </c>
      <c r="W2037">
        <v>0.93757152251472631</v>
      </c>
      <c r="X2037">
        <v>136127.9559103286</v>
      </c>
      <c r="Y2037" t="b">
        <v>0</v>
      </c>
      <c r="Z2037" t="b">
        <v>0</v>
      </c>
      <c r="AA2037" s="1" t="s">
        <v>62</v>
      </c>
      <c r="AB2037" s="1" t="s">
        <v>55</v>
      </c>
      <c r="AC2037" s="1" t="s">
        <v>42</v>
      </c>
      <c r="AD2037" t="s">
        <v>850</v>
      </c>
    </row>
    <row r="2038" spans="1:30" x14ac:dyDescent="0.25">
      <c r="A2038">
        <v>12</v>
      </c>
      <c r="B2038" s="1" t="s">
        <v>63</v>
      </c>
      <c r="C2038" s="1" t="s">
        <v>278</v>
      </c>
      <c r="D2038" s="1" t="s">
        <v>279</v>
      </c>
      <c r="E2038" s="1" t="s">
        <v>32</v>
      </c>
      <c r="F2038" s="1" t="s">
        <v>32</v>
      </c>
      <c r="G2038" s="1" t="s">
        <v>33</v>
      </c>
      <c r="H2038" s="1" t="s">
        <v>34</v>
      </c>
      <c r="I2038" s="1" t="s">
        <v>35</v>
      </c>
      <c r="J2038" s="1" t="s">
        <v>36</v>
      </c>
      <c r="K2038">
        <v>55</v>
      </c>
      <c r="L2038" s="1" t="s">
        <v>763</v>
      </c>
      <c r="M2038" s="1" t="s">
        <v>460</v>
      </c>
      <c r="N2038">
        <v>3</v>
      </c>
      <c r="O2038">
        <v>15000</v>
      </c>
      <c r="P2038">
        <v>45000</v>
      </c>
      <c r="Q2038">
        <v>0</v>
      </c>
      <c r="R2038">
        <v>0.61323962920046349</v>
      </c>
      <c r="S2038">
        <v>72595.783314020853</v>
      </c>
      <c r="T2038" s="1" t="s">
        <v>40</v>
      </c>
      <c r="U2038">
        <v>0</v>
      </c>
      <c r="V2038">
        <v>1</v>
      </c>
      <c r="W2038">
        <v>0.93774956140974641</v>
      </c>
      <c r="X2038">
        <v>68076.663962920036</v>
      </c>
      <c r="Y2038" t="b">
        <v>0</v>
      </c>
      <c r="Z2038" t="b">
        <v>0</v>
      </c>
      <c r="AA2038" s="1" t="s">
        <v>66</v>
      </c>
      <c r="AB2038" s="1" t="s">
        <v>66</v>
      </c>
      <c r="AC2038" s="1" t="s">
        <v>42</v>
      </c>
      <c r="AD2038" t="s">
        <v>66</v>
      </c>
    </row>
    <row r="2039" spans="1:30" x14ac:dyDescent="0.25">
      <c r="A2039">
        <v>36</v>
      </c>
      <c r="B2039" s="1" t="s">
        <v>128</v>
      </c>
      <c r="C2039" s="1" t="s">
        <v>140</v>
      </c>
      <c r="D2039" s="1" t="s">
        <v>141</v>
      </c>
      <c r="E2039" s="1" t="s">
        <v>32</v>
      </c>
      <c r="F2039" s="1" t="s">
        <v>32</v>
      </c>
      <c r="G2039" s="1" t="s">
        <v>33</v>
      </c>
      <c r="H2039" s="1" t="s">
        <v>34</v>
      </c>
      <c r="I2039" s="1" t="s">
        <v>35</v>
      </c>
      <c r="J2039" s="1" t="s">
        <v>36</v>
      </c>
      <c r="K2039">
        <v>55</v>
      </c>
      <c r="L2039" s="1" t="s">
        <v>763</v>
      </c>
      <c r="M2039" s="1" t="s">
        <v>460</v>
      </c>
      <c r="N2039">
        <v>2</v>
      </c>
      <c r="O2039">
        <v>15000</v>
      </c>
      <c r="P2039">
        <v>30000</v>
      </c>
      <c r="Q2039">
        <v>0</v>
      </c>
      <c r="R2039">
        <v>0.61699555675238993</v>
      </c>
      <c r="S2039">
        <v>48509.8667025717</v>
      </c>
      <c r="T2039" s="1" t="s">
        <v>40</v>
      </c>
      <c r="U2039">
        <v>0</v>
      </c>
      <c r="V2039">
        <v>0</v>
      </c>
      <c r="W2039">
        <v>0.93616125644417425</v>
      </c>
      <c r="X2039">
        <v>45413.057762218938</v>
      </c>
      <c r="Y2039" t="b">
        <v>0</v>
      </c>
      <c r="Z2039" t="b">
        <v>0</v>
      </c>
      <c r="AA2039" s="1" t="s">
        <v>66</v>
      </c>
      <c r="AB2039" s="1" t="s">
        <v>66</v>
      </c>
      <c r="AC2039" s="1" t="s">
        <v>73</v>
      </c>
      <c r="AD2039" t="s">
        <v>66</v>
      </c>
    </row>
    <row r="2040" spans="1:30" x14ac:dyDescent="0.25">
      <c r="A2040">
        <v>7</v>
      </c>
      <c r="B2040" s="1" t="s">
        <v>29</v>
      </c>
      <c r="C2040" s="1" t="s">
        <v>43</v>
      </c>
      <c r="D2040" s="1" t="s">
        <v>44</v>
      </c>
      <c r="E2040" s="1" t="s">
        <v>32</v>
      </c>
      <c r="F2040" s="1" t="s">
        <v>32</v>
      </c>
      <c r="G2040" s="1" t="s">
        <v>33</v>
      </c>
      <c r="H2040" s="1" t="s">
        <v>34</v>
      </c>
      <c r="I2040" s="1" t="s">
        <v>35</v>
      </c>
      <c r="J2040" s="1" t="s">
        <v>36</v>
      </c>
      <c r="K2040">
        <v>360</v>
      </c>
      <c r="L2040" s="1" t="s">
        <v>773</v>
      </c>
      <c r="M2040" s="1" t="s">
        <v>460</v>
      </c>
      <c r="N2040">
        <v>2</v>
      </c>
      <c r="O2040">
        <v>25000</v>
      </c>
      <c r="P2040">
        <v>50000</v>
      </c>
      <c r="Q2040">
        <v>0</v>
      </c>
      <c r="R2040">
        <v>0.60882316575975093</v>
      </c>
      <c r="S2040">
        <v>80441.15828798755</v>
      </c>
      <c r="T2040" s="1" t="s">
        <v>40</v>
      </c>
      <c r="U2040">
        <v>1</v>
      </c>
      <c r="V2040">
        <v>1</v>
      </c>
      <c r="W2040">
        <v>0.93783079843594719</v>
      </c>
      <c r="X2040">
        <v>75440.195704335769</v>
      </c>
      <c r="Y2040" t="b">
        <v>0</v>
      </c>
      <c r="Z2040" t="b">
        <v>0</v>
      </c>
      <c r="AA2040" s="1" t="s">
        <v>41</v>
      </c>
      <c r="AB2040" s="1" t="s">
        <v>44</v>
      </c>
      <c r="AC2040" s="1" t="s">
        <v>42</v>
      </c>
      <c r="AD2040" t="s">
        <v>850</v>
      </c>
    </row>
    <row r="2041" spans="1:30" x14ac:dyDescent="0.25">
      <c r="A2041">
        <v>11</v>
      </c>
      <c r="B2041" s="1" t="s">
        <v>58</v>
      </c>
      <c r="C2041" s="1" t="s">
        <v>250</v>
      </c>
      <c r="D2041" s="1" t="s">
        <v>251</v>
      </c>
      <c r="E2041" s="1" t="s">
        <v>32</v>
      </c>
      <c r="F2041" s="1" t="s">
        <v>32</v>
      </c>
      <c r="G2041" s="1" t="s">
        <v>33</v>
      </c>
      <c r="H2041" s="1" t="s">
        <v>34</v>
      </c>
      <c r="I2041" s="1" t="s">
        <v>35</v>
      </c>
      <c r="J2041" s="1" t="s">
        <v>36</v>
      </c>
      <c r="K2041">
        <v>59</v>
      </c>
      <c r="L2041" s="1" t="s">
        <v>774</v>
      </c>
      <c r="M2041" s="1" t="s">
        <v>460</v>
      </c>
      <c r="N2041">
        <v>6</v>
      </c>
      <c r="O2041">
        <v>750</v>
      </c>
      <c r="P2041">
        <v>4500</v>
      </c>
      <c r="Q2041">
        <v>0</v>
      </c>
      <c r="R2041">
        <v>0.64881864736005646</v>
      </c>
      <c r="S2041">
        <v>7419.6839131202541</v>
      </c>
      <c r="T2041" s="1" t="s">
        <v>40</v>
      </c>
      <c r="U2041">
        <v>1</v>
      </c>
      <c r="V2041">
        <v>1</v>
      </c>
      <c r="W2041">
        <v>0.93574132025883394</v>
      </c>
      <c r="X2041">
        <v>6942.9048207663782</v>
      </c>
      <c r="Y2041" t="b">
        <v>0</v>
      </c>
      <c r="Z2041" t="b">
        <v>0</v>
      </c>
      <c r="AA2041" s="1" t="s">
        <v>54</v>
      </c>
      <c r="AB2041" s="1" t="s">
        <v>55</v>
      </c>
      <c r="AC2041" s="1" t="s">
        <v>42</v>
      </c>
      <c r="AD2041" t="s">
        <v>850</v>
      </c>
    </row>
    <row r="2042" spans="1:30" x14ac:dyDescent="0.25">
      <c r="A2042">
        <v>11</v>
      </c>
      <c r="B2042" s="1" t="s">
        <v>58</v>
      </c>
      <c r="C2042" s="1" t="s">
        <v>252</v>
      </c>
      <c r="D2042" s="1" t="s">
        <v>253</v>
      </c>
      <c r="E2042" s="1" t="s">
        <v>32</v>
      </c>
      <c r="F2042" s="1" t="s">
        <v>32</v>
      </c>
      <c r="G2042" s="1" t="s">
        <v>33</v>
      </c>
      <c r="H2042" s="1" t="s">
        <v>34</v>
      </c>
      <c r="I2042" s="1" t="s">
        <v>35</v>
      </c>
      <c r="J2042" s="1" t="s">
        <v>36</v>
      </c>
      <c r="K2042">
        <v>59</v>
      </c>
      <c r="L2042" s="1" t="s">
        <v>774</v>
      </c>
      <c r="M2042" s="1" t="s">
        <v>460</v>
      </c>
      <c r="N2042">
        <v>1</v>
      </c>
      <c r="O2042">
        <v>750</v>
      </c>
      <c r="P2042">
        <v>750</v>
      </c>
      <c r="Q2042">
        <v>0</v>
      </c>
      <c r="R2042">
        <v>0.61104665055107144</v>
      </c>
      <c r="S2042">
        <v>1208.2849879133037</v>
      </c>
      <c r="T2042" s="1" t="s">
        <v>40</v>
      </c>
      <c r="U2042">
        <v>1</v>
      </c>
      <c r="V2042">
        <v>1</v>
      </c>
      <c r="W2042">
        <v>0.93743771683108224</v>
      </c>
      <c r="X2042">
        <v>1132.6919203507191</v>
      </c>
      <c r="Y2042" t="b">
        <v>0</v>
      </c>
      <c r="Z2042" t="b">
        <v>0</v>
      </c>
      <c r="AA2042" s="1" t="s">
        <v>62</v>
      </c>
      <c r="AB2042" s="1" t="s">
        <v>55</v>
      </c>
      <c r="AC2042" s="1" t="s">
        <v>42</v>
      </c>
      <c r="AD2042" t="s">
        <v>850</v>
      </c>
    </row>
    <row r="2043" spans="1:30" x14ac:dyDescent="0.25">
      <c r="A2043">
        <v>11</v>
      </c>
      <c r="B2043" s="1" t="s">
        <v>58</v>
      </c>
      <c r="C2043" s="1" t="s">
        <v>266</v>
      </c>
      <c r="D2043" s="1" t="s">
        <v>267</v>
      </c>
      <c r="E2043" s="1" t="s">
        <v>32</v>
      </c>
      <c r="F2043" s="1" t="s">
        <v>32</v>
      </c>
      <c r="G2043" s="1" t="s">
        <v>33</v>
      </c>
      <c r="H2043" s="1" t="s">
        <v>34</v>
      </c>
      <c r="I2043" s="1" t="s">
        <v>35</v>
      </c>
      <c r="J2043" s="1" t="s">
        <v>36</v>
      </c>
      <c r="K2043">
        <v>59</v>
      </c>
      <c r="L2043" s="1" t="s">
        <v>774</v>
      </c>
      <c r="M2043" s="1" t="s">
        <v>460</v>
      </c>
      <c r="N2043">
        <v>1</v>
      </c>
      <c r="O2043">
        <v>750</v>
      </c>
      <c r="P2043">
        <v>750</v>
      </c>
      <c r="Q2043">
        <v>0</v>
      </c>
      <c r="R2043">
        <v>0.61351805236564083</v>
      </c>
      <c r="S2043">
        <v>1210.1385392742307</v>
      </c>
      <c r="T2043" s="1" t="s">
        <v>40</v>
      </c>
      <c r="U2043">
        <v>1</v>
      </c>
      <c r="V2043">
        <v>1</v>
      </c>
      <c r="W2043">
        <v>0.93736884466699133</v>
      </c>
      <c r="X2043">
        <v>1134.346164446486</v>
      </c>
      <c r="Y2043" t="b">
        <v>0</v>
      </c>
      <c r="Z2043" t="b">
        <v>0</v>
      </c>
      <c r="AA2043" s="1" t="s">
        <v>62</v>
      </c>
      <c r="AB2043" s="1" t="s">
        <v>55</v>
      </c>
      <c r="AC2043" s="1" t="s">
        <v>42</v>
      </c>
      <c r="AD2043" t="s">
        <v>850</v>
      </c>
    </row>
    <row r="2044" spans="1:30" x14ac:dyDescent="0.25">
      <c r="A2044">
        <v>11</v>
      </c>
      <c r="B2044" s="1" t="s">
        <v>58</v>
      </c>
      <c r="C2044" s="1" t="s">
        <v>270</v>
      </c>
      <c r="D2044" s="1" t="s">
        <v>271</v>
      </c>
      <c r="E2044" s="1" t="s">
        <v>32</v>
      </c>
      <c r="F2044" s="1" t="s">
        <v>32</v>
      </c>
      <c r="G2044" s="1" t="s">
        <v>33</v>
      </c>
      <c r="H2044" s="1" t="s">
        <v>34</v>
      </c>
      <c r="I2044" s="1" t="s">
        <v>35</v>
      </c>
      <c r="J2044" s="1" t="s">
        <v>36</v>
      </c>
      <c r="K2044">
        <v>59</v>
      </c>
      <c r="L2044" s="1" t="s">
        <v>774</v>
      </c>
      <c r="M2044" s="1" t="s">
        <v>460</v>
      </c>
      <c r="N2044">
        <v>3</v>
      </c>
      <c r="O2044">
        <v>750</v>
      </c>
      <c r="P2044">
        <v>2250</v>
      </c>
      <c r="Q2044">
        <v>0</v>
      </c>
      <c r="R2044">
        <v>0.65457435897435901</v>
      </c>
      <c r="S2044">
        <v>3722.7923076923075</v>
      </c>
      <c r="T2044" s="1" t="s">
        <v>40</v>
      </c>
      <c r="U2044">
        <v>1</v>
      </c>
      <c r="V2044">
        <v>1</v>
      </c>
      <c r="W2044">
        <v>0.93801179015751202</v>
      </c>
      <c r="X2044">
        <v>3492.0230769230766</v>
      </c>
      <c r="Y2044" t="b">
        <v>0</v>
      </c>
      <c r="Z2044" t="b">
        <v>0</v>
      </c>
      <c r="AA2044" s="1" t="s">
        <v>54</v>
      </c>
      <c r="AB2044" s="1" t="s">
        <v>55</v>
      </c>
      <c r="AC2044" s="1" t="s">
        <v>42</v>
      </c>
      <c r="AD2044" t="s">
        <v>850</v>
      </c>
    </row>
    <row r="2045" spans="1:30" x14ac:dyDescent="0.25">
      <c r="A2045">
        <v>7</v>
      </c>
      <c r="B2045" s="1" t="s">
        <v>29</v>
      </c>
      <c r="C2045" s="1" t="s">
        <v>43</v>
      </c>
      <c r="D2045" s="1" t="s">
        <v>44</v>
      </c>
      <c r="E2045" s="1" t="s">
        <v>32</v>
      </c>
      <c r="F2045" s="1" t="s">
        <v>32</v>
      </c>
      <c r="G2045" s="1" t="s">
        <v>33</v>
      </c>
      <c r="H2045" s="1" t="s">
        <v>34</v>
      </c>
      <c r="I2045" s="1" t="s">
        <v>35</v>
      </c>
      <c r="J2045" s="1" t="s">
        <v>36</v>
      </c>
      <c r="K2045">
        <v>362</v>
      </c>
      <c r="L2045" s="1" t="s">
        <v>775</v>
      </c>
      <c r="M2045" s="1" t="s">
        <v>460</v>
      </c>
      <c r="N2045">
        <v>4</v>
      </c>
      <c r="O2045">
        <v>750</v>
      </c>
      <c r="P2045">
        <v>3000</v>
      </c>
      <c r="Q2045">
        <v>0</v>
      </c>
      <c r="R2045">
        <v>0.60882316575975093</v>
      </c>
      <c r="S2045">
        <v>4826.4694972792531</v>
      </c>
      <c r="T2045" s="1" t="s">
        <v>40</v>
      </c>
      <c r="U2045">
        <v>1</v>
      </c>
      <c r="V2045">
        <v>1</v>
      </c>
      <c r="W2045">
        <v>0.93783079843594719</v>
      </c>
      <c r="X2045">
        <v>4526.4117422601466</v>
      </c>
      <c r="Y2045" t="b">
        <v>0</v>
      </c>
      <c r="Z2045" t="b">
        <v>0</v>
      </c>
      <c r="AA2045" s="1" t="s">
        <v>41</v>
      </c>
      <c r="AB2045" s="1" t="s">
        <v>44</v>
      </c>
      <c r="AC2045" s="1" t="s">
        <v>42</v>
      </c>
      <c r="AD2045" t="s">
        <v>850</v>
      </c>
    </row>
    <row r="2046" spans="1:30" x14ac:dyDescent="0.25">
      <c r="A2046">
        <v>7</v>
      </c>
      <c r="B2046" s="1" t="s">
        <v>29</v>
      </c>
      <c r="C2046" s="1" t="s">
        <v>43</v>
      </c>
      <c r="D2046" s="1" t="s">
        <v>44</v>
      </c>
      <c r="E2046" s="1" t="s">
        <v>32</v>
      </c>
      <c r="F2046" s="1" t="s">
        <v>32</v>
      </c>
      <c r="G2046" s="1" t="s">
        <v>33</v>
      </c>
      <c r="H2046" s="1" t="s">
        <v>34</v>
      </c>
      <c r="I2046" s="1" t="s">
        <v>35</v>
      </c>
      <c r="J2046" s="1" t="s">
        <v>36</v>
      </c>
      <c r="K2046">
        <v>361</v>
      </c>
      <c r="L2046" s="1" t="s">
        <v>776</v>
      </c>
      <c r="M2046" s="1" t="s">
        <v>460</v>
      </c>
      <c r="N2046">
        <v>2</v>
      </c>
      <c r="O2046">
        <v>10000</v>
      </c>
      <c r="P2046">
        <v>20000</v>
      </c>
      <c r="Q2046">
        <v>0</v>
      </c>
      <c r="R2046">
        <v>0.60882316575975093</v>
      </c>
      <c r="S2046">
        <v>32176.463315195018</v>
      </c>
      <c r="T2046" s="1" t="s">
        <v>40</v>
      </c>
      <c r="U2046">
        <v>1</v>
      </c>
      <c r="V2046">
        <v>1</v>
      </c>
      <c r="W2046">
        <v>0.93783079843594719</v>
      </c>
      <c r="X2046">
        <v>30176.07828173431</v>
      </c>
      <c r="Y2046" t="b">
        <v>0</v>
      </c>
      <c r="Z2046" t="b">
        <v>0</v>
      </c>
      <c r="AA2046" s="1" t="s">
        <v>41</v>
      </c>
      <c r="AB2046" s="1" t="s">
        <v>44</v>
      </c>
      <c r="AC2046" s="1" t="s">
        <v>42</v>
      </c>
      <c r="AD2046" t="s">
        <v>850</v>
      </c>
    </row>
    <row r="2047" spans="1:30" x14ac:dyDescent="0.25">
      <c r="A2047">
        <v>7</v>
      </c>
      <c r="B2047" s="1" t="s">
        <v>29</v>
      </c>
      <c r="C2047" s="1" t="s">
        <v>43</v>
      </c>
      <c r="D2047" s="1" t="s">
        <v>44</v>
      </c>
      <c r="E2047" s="1" t="s">
        <v>32</v>
      </c>
      <c r="F2047" s="1" t="s">
        <v>32</v>
      </c>
      <c r="G2047" s="1" t="s">
        <v>33</v>
      </c>
      <c r="H2047" s="1" t="s">
        <v>34</v>
      </c>
      <c r="I2047" s="1" t="s">
        <v>35</v>
      </c>
      <c r="J2047" s="1" t="s">
        <v>36</v>
      </c>
      <c r="K2047">
        <v>345</v>
      </c>
      <c r="L2047" s="1" t="s">
        <v>777</v>
      </c>
      <c r="M2047" s="1" t="s">
        <v>460</v>
      </c>
      <c r="N2047">
        <v>12</v>
      </c>
      <c r="O2047">
        <v>5000</v>
      </c>
      <c r="P2047">
        <v>60000</v>
      </c>
      <c r="Q2047">
        <v>0</v>
      </c>
      <c r="R2047">
        <v>0.60882316575975093</v>
      </c>
      <c r="S2047">
        <v>96529.389945585062</v>
      </c>
      <c r="T2047" s="1" t="s">
        <v>40</v>
      </c>
      <c r="U2047">
        <v>1</v>
      </c>
      <c r="V2047">
        <v>1</v>
      </c>
      <c r="W2047">
        <v>0.93783079843594719</v>
      </c>
      <c r="X2047">
        <v>90528.234845202925</v>
      </c>
      <c r="Y2047" t="b">
        <v>0</v>
      </c>
      <c r="Z2047" t="b">
        <v>0</v>
      </c>
      <c r="AA2047" s="1" t="s">
        <v>41</v>
      </c>
      <c r="AB2047" s="1" t="s">
        <v>44</v>
      </c>
      <c r="AC2047" s="1" t="s">
        <v>42</v>
      </c>
      <c r="AD2047" t="s">
        <v>850</v>
      </c>
    </row>
    <row r="2048" spans="1:30" x14ac:dyDescent="0.25">
      <c r="A2048">
        <v>7</v>
      </c>
      <c r="B2048" s="1" t="s">
        <v>29</v>
      </c>
      <c r="C2048" s="1" t="s">
        <v>43</v>
      </c>
      <c r="D2048" s="1" t="s">
        <v>44</v>
      </c>
      <c r="E2048" s="1" t="s">
        <v>32</v>
      </c>
      <c r="F2048" s="1" t="s">
        <v>32</v>
      </c>
      <c r="G2048" s="1" t="s">
        <v>33</v>
      </c>
      <c r="H2048" s="1" t="s">
        <v>34</v>
      </c>
      <c r="I2048" s="1" t="s">
        <v>35</v>
      </c>
      <c r="J2048" s="1" t="s">
        <v>36</v>
      </c>
      <c r="K2048">
        <v>359</v>
      </c>
      <c r="L2048" s="1" t="s">
        <v>778</v>
      </c>
      <c r="M2048" s="1" t="s">
        <v>460</v>
      </c>
      <c r="N2048">
        <v>2</v>
      </c>
      <c r="O2048">
        <v>25000</v>
      </c>
      <c r="P2048">
        <v>50000</v>
      </c>
      <c r="Q2048">
        <v>0</v>
      </c>
      <c r="R2048">
        <v>0.60882316575975093</v>
      </c>
      <c r="S2048">
        <v>80441.15828798755</v>
      </c>
      <c r="T2048" s="1" t="s">
        <v>40</v>
      </c>
      <c r="U2048">
        <v>1</v>
      </c>
      <c r="V2048">
        <v>1</v>
      </c>
      <c r="W2048">
        <v>0.93783079843594719</v>
      </c>
      <c r="X2048">
        <v>75440.195704335769</v>
      </c>
      <c r="Y2048" t="b">
        <v>0</v>
      </c>
      <c r="Z2048" t="b">
        <v>0</v>
      </c>
      <c r="AA2048" s="1" t="s">
        <v>41</v>
      </c>
      <c r="AB2048" s="1" t="s">
        <v>44</v>
      </c>
      <c r="AC2048" s="1" t="s">
        <v>42</v>
      </c>
      <c r="AD2048" t="s">
        <v>850</v>
      </c>
    </row>
    <row r="2049" spans="1:30" x14ac:dyDescent="0.25">
      <c r="A2049">
        <v>1</v>
      </c>
      <c r="B2049" s="1" t="s">
        <v>184</v>
      </c>
      <c r="C2049" s="1" t="s">
        <v>595</v>
      </c>
      <c r="D2049" s="1" t="s">
        <v>596</v>
      </c>
      <c r="E2049" s="1" t="s">
        <v>779</v>
      </c>
      <c r="F2049" s="1" t="s">
        <v>780</v>
      </c>
      <c r="G2049" s="1" t="s">
        <v>189</v>
      </c>
      <c r="H2049" s="1" t="s">
        <v>190</v>
      </c>
      <c r="I2049" s="1" t="s">
        <v>191</v>
      </c>
      <c r="J2049" s="1" t="s">
        <v>192</v>
      </c>
      <c r="K2049">
        <v>97</v>
      </c>
      <c r="L2049" s="1" t="s">
        <v>193</v>
      </c>
      <c r="M2049" s="1" t="s">
        <v>38</v>
      </c>
      <c r="N2049" t="s">
        <v>39</v>
      </c>
      <c r="O2049" t="s">
        <v>39</v>
      </c>
      <c r="P2049">
        <v>3500</v>
      </c>
      <c r="Q2049">
        <v>5739.3036269430049</v>
      </c>
      <c r="R2049">
        <v>0.63980103626942997</v>
      </c>
      <c r="S2049">
        <v>0</v>
      </c>
      <c r="T2049" s="1" t="s">
        <v>194</v>
      </c>
      <c r="U2049">
        <v>1</v>
      </c>
      <c r="V2049">
        <v>1</v>
      </c>
      <c r="W2049">
        <v>0.93680517287576903</v>
      </c>
      <c r="X2049">
        <v>0</v>
      </c>
      <c r="Y2049" t="b">
        <v>0</v>
      </c>
      <c r="Z2049" t="b">
        <v>0</v>
      </c>
      <c r="AA2049" s="1" t="s">
        <v>54</v>
      </c>
      <c r="AB2049" s="1" t="s">
        <v>599</v>
      </c>
      <c r="AC2049" s="1" t="s">
        <v>42</v>
      </c>
      <c r="AD2049" t="s">
        <v>850</v>
      </c>
    </row>
    <row r="2050" spans="1:30" x14ac:dyDescent="0.25">
      <c r="A2050">
        <v>2</v>
      </c>
      <c r="B2050" s="1" t="s">
        <v>86</v>
      </c>
      <c r="C2050" s="1" t="s">
        <v>87</v>
      </c>
      <c r="D2050" s="1" t="s">
        <v>88</v>
      </c>
      <c r="E2050" s="1" t="s">
        <v>32</v>
      </c>
      <c r="F2050" s="1" t="s">
        <v>32</v>
      </c>
      <c r="G2050" s="1" t="s">
        <v>33</v>
      </c>
      <c r="H2050" s="1" t="s">
        <v>34</v>
      </c>
      <c r="I2050" s="1" t="s">
        <v>35</v>
      </c>
      <c r="J2050" s="1" t="s">
        <v>36</v>
      </c>
      <c r="K2050">
        <v>67</v>
      </c>
      <c r="L2050" s="1" t="s">
        <v>512</v>
      </c>
      <c r="M2050" s="1" t="s">
        <v>460</v>
      </c>
      <c r="N2050">
        <v>5</v>
      </c>
      <c r="O2050">
        <v>3000</v>
      </c>
      <c r="P2050">
        <v>15000</v>
      </c>
      <c r="Q2050">
        <v>0</v>
      </c>
      <c r="R2050">
        <v>0.61115857163181109</v>
      </c>
      <c r="S2050">
        <v>24167.378574477167</v>
      </c>
      <c r="T2050" s="1" t="s">
        <v>40</v>
      </c>
      <c r="U2050">
        <v>0</v>
      </c>
      <c r="V2050">
        <v>1</v>
      </c>
      <c r="W2050">
        <v>0.9373059220931953</v>
      </c>
      <c r="X2050">
        <v>22652.227059325651</v>
      </c>
      <c r="Y2050" t="b">
        <v>0</v>
      </c>
      <c r="Z2050" t="b">
        <v>0</v>
      </c>
      <c r="AA2050" s="1" t="s">
        <v>66</v>
      </c>
      <c r="AB2050" s="1" t="s">
        <v>66</v>
      </c>
      <c r="AC2050" s="1" t="s">
        <v>42</v>
      </c>
      <c r="AD2050" t="s">
        <v>66</v>
      </c>
    </row>
    <row r="2051" spans="1:30" x14ac:dyDescent="0.25">
      <c r="A2051">
        <v>3</v>
      </c>
      <c r="B2051" s="1" t="s">
        <v>75</v>
      </c>
      <c r="C2051" s="1" t="s">
        <v>227</v>
      </c>
      <c r="D2051" s="1" t="s">
        <v>228</v>
      </c>
      <c r="E2051" s="1" t="s">
        <v>32</v>
      </c>
      <c r="F2051" s="1" t="s">
        <v>32</v>
      </c>
      <c r="G2051" s="1" t="s">
        <v>33</v>
      </c>
      <c r="H2051" s="1" t="s">
        <v>34</v>
      </c>
      <c r="I2051" s="1" t="s">
        <v>35</v>
      </c>
      <c r="J2051" s="1" t="s">
        <v>36</v>
      </c>
      <c r="K2051">
        <v>67</v>
      </c>
      <c r="L2051" s="1" t="s">
        <v>512</v>
      </c>
      <c r="M2051" s="1" t="s">
        <v>460</v>
      </c>
      <c r="N2051">
        <v>4</v>
      </c>
      <c r="O2051">
        <v>3000</v>
      </c>
      <c r="P2051">
        <v>12000</v>
      </c>
      <c r="Q2051">
        <v>0</v>
      </c>
      <c r="R2051">
        <v>0.64140955223880602</v>
      </c>
      <c r="S2051">
        <v>19696.914626865673</v>
      </c>
      <c r="T2051" s="1" t="s">
        <v>40</v>
      </c>
      <c r="U2051">
        <v>0</v>
      </c>
      <c r="V2051">
        <v>1</v>
      </c>
      <c r="W2051">
        <v>0.93634884615006908</v>
      </c>
      <c r="X2051">
        <v>18443.183283582093</v>
      </c>
      <c r="Y2051" t="b">
        <v>0</v>
      </c>
      <c r="Z2051" t="b">
        <v>0</v>
      </c>
      <c r="AA2051" s="1" t="s">
        <v>66</v>
      </c>
      <c r="AB2051" s="1" t="s">
        <v>66</v>
      </c>
      <c r="AC2051" s="1" t="s">
        <v>42</v>
      </c>
      <c r="AD2051" t="s">
        <v>66</v>
      </c>
    </row>
    <row r="2052" spans="1:30" x14ac:dyDescent="0.25">
      <c r="A2052">
        <v>11</v>
      </c>
      <c r="B2052" s="1" t="s">
        <v>58</v>
      </c>
      <c r="C2052" s="1" t="s">
        <v>252</v>
      </c>
      <c r="D2052" s="1" t="s">
        <v>253</v>
      </c>
      <c r="E2052" s="1" t="s">
        <v>32</v>
      </c>
      <c r="F2052" s="1" t="s">
        <v>32</v>
      </c>
      <c r="G2052" s="1" t="s">
        <v>33</v>
      </c>
      <c r="H2052" s="1" t="s">
        <v>34</v>
      </c>
      <c r="I2052" s="1" t="s">
        <v>35</v>
      </c>
      <c r="J2052" s="1" t="s">
        <v>36</v>
      </c>
      <c r="K2052">
        <v>67</v>
      </c>
      <c r="L2052" s="1" t="s">
        <v>512</v>
      </c>
      <c r="M2052" s="1" t="s">
        <v>460</v>
      </c>
      <c r="N2052">
        <v>2</v>
      </c>
      <c r="O2052">
        <v>3000</v>
      </c>
      <c r="P2052">
        <v>6000</v>
      </c>
      <c r="Q2052">
        <v>0</v>
      </c>
      <c r="R2052">
        <v>0.61104665055107144</v>
      </c>
      <c r="S2052">
        <v>9666.2799033064293</v>
      </c>
      <c r="T2052" s="1" t="s">
        <v>40</v>
      </c>
      <c r="U2052">
        <v>1</v>
      </c>
      <c r="V2052">
        <v>1</v>
      </c>
      <c r="W2052">
        <v>0.93743771683108224</v>
      </c>
      <c r="X2052">
        <v>9061.5353628057528</v>
      </c>
      <c r="Y2052" t="b">
        <v>0</v>
      </c>
      <c r="Z2052" t="b">
        <v>0</v>
      </c>
      <c r="AA2052" s="1" t="s">
        <v>62</v>
      </c>
      <c r="AB2052" s="1" t="s">
        <v>55</v>
      </c>
      <c r="AC2052" s="1" t="s">
        <v>42</v>
      </c>
      <c r="AD2052" t="s">
        <v>850</v>
      </c>
    </row>
    <row r="2053" spans="1:30" x14ac:dyDescent="0.25">
      <c r="A2053">
        <v>11</v>
      </c>
      <c r="B2053" s="1" t="s">
        <v>58</v>
      </c>
      <c r="C2053" s="1" t="s">
        <v>264</v>
      </c>
      <c r="D2053" s="1" t="s">
        <v>265</v>
      </c>
      <c r="E2053" s="1" t="s">
        <v>32</v>
      </c>
      <c r="F2053" s="1" t="s">
        <v>32</v>
      </c>
      <c r="G2053" s="1" t="s">
        <v>33</v>
      </c>
      <c r="H2053" s="1" t="s">
        <v>34</v>
      </c>
      <c r="I2053" s="1" t="s">
        <v>35</v>
      </c>
      <c r="J2053" s="1" t="s">
        <v>36</v>
      </c>
      <c r="K2053">
        <v>67</v>
      </c>
      <c r="L2053" s="1" t="s">
        <v>512</v>
      </c>
      <c r="M2053" s="1" t="s">
        <v>460</v>
      </c>
      <c r="N2053">
        <v>2</v>
      </c>
      <c r="O2053">
        <v>3000</v>
      </c>
      <c r="P2053">
        <v>6000</v>
      </c>
      <c r="Q2053">
        <v>0</v>
      </c>
      <c r="R2053">
        <v>0.6228022082018928</v>
      </c>
      <c r="S2053">
        <v>9736.8132492113564</v>
      </c>
      <c r="T2053" s="1" t="s">
        <v>40</v>
      </c>
      <c r="U2053">
        <v>1</v>
      </c>
      <c r="V2053">
        <v>1</v>
      </c>
      <c r="W2053">
        <v>0.93682307135902132</v>
      </c>
      <c r="X2053">
        <v>9121.6712933753952</v>
      </c>
      <c r="Y2053" t="b">
        <v>0</v>
      </c>
      <c r="Z2053" t="b">
        <v>0</v>
      </c>
      <c r="AA2053" s="1" t="s">
        <v>54</v>
      </c>
      <c r="AB2053" s="1" t="s">
        <v>55</v>
      </c>
      <c r="AC2053" s="1" t="s">
        <v>42</v>
      </c>
      <c r="AD2053" t="s">
        <v>850</v>
      </c>
    </row>
    <row r="2054" spans="1:30" x14ac:dyDescent="0.25">
      <c r="A2054">
        <v>12</v>
      </c>
      <c r="B2054" s="1" t="s">
        <v>63</v>
      </c>
      <c r="C2054" s="1" t="s">
        <v>282</v>
      </c>
      <c r="D2054" s="1" t="s">
        <v>283</v>
      </c>
      <c r="E2054" s="1" t="s">
        <v>32</v>
      </c>
      <c r="F2054" s="1" t="s">
        <v>32</v>
      </c>
      <c r="G2054" s="1" t="s">
        <v>33</v>
      </c>
      <c r="H2054" s="1" t="s">
        <v>34</v>
      </c>
      <c r="I2054" s="1" t="s">
        <v>35</v>
      </c>
      <c r="J2054" s="1" t="s">
        <v>36</v>
      </c>
      <c r="K2054">
        <v>67</v>
      </c>
      <c r="L2054" s="1" t="s">
        <v>512</v>
      </c>
      <c r="M2054" s="1" t="s">
        <v>460</v>
      </c>
      <c r="N2054">
        <v>1</v>
      </c>
      <c r="O2054">
        <v>3000</v>
      </c>
      <c r="P2054">
        <v>3000</v>
      </c>
      <c r="Q2054">
        <v>0</v>
      </c>
      <c r="R2054">
        <v>0.81235892857142844</v>
      </c>
      <c r="S2054">
        <v>5437.0767857142855</v>
      </c>
      <c r="T2054" s="1" t="s">
        <v>40</v>
      </c>
      <c r="U2054">
        <v>0</v>
      </c>
      <c r="V2054">
        <v>1</v>
      </c>
      <c r="W2054">
        <v>0.90147016368761701</v>
      </c>
      <c r="X2054">
        <v>4901.3624999999993</v>
      </c>
      <c r="Y2054" t="b">
        <v>0</v>
      </c>
      <c r="Z2054" t="b">
        <v>0</v>
      </c>
      <c r="AA2054" s="1" t="s">
        <v>66</v>
      </c>
      <c r="AB2054" s="1" t="s">
        <v>66</v>
      </c>
      <c r="AC2054" s="1" t="s">
        <v>42</v>
      </c>
      <c r="AD2054" t="s">
        <v>66</v>
      </c>
    </row>
    <row r="2055" spans="1:30" x14ac:dyDescent="0.25">
      <c r="A2055">
        <v>17</v>
      </c>
      <c r="B2055" s="1" t="s">
        <v>306</v>
      </c>
      <c r="C2055" s="1" t="s">
        <v>308</v>
      </c>
      <c r="D2055" s="1" t="s">
        <v>71</v>
      </c>
      <c r="E2055" s="1" t="s">
        <v>32</v>
      </c>
      <c r="F2055" s="1" t="s">
        <v>32</v>
      </c>
      <c r="G2055" s="1" t="s">
        <v>33</v>
      </c>
      <c r="H2055" s="1" t="s">
        <v>34</v>
      </c>
      <c r="I2055" s="1" t="s">
        <v>35</v>
      </c>
      <c r="J2055" s="1" t="s">
        <v>36</v>
      </c>
      <c r="K2055">
        <v>67</v>
      </c>
      <c r="L2055" s="1" t="s">
        <v>512</v>
      </c>
      <c r="M2055" s="1" t="s">
        <v>460</v>
      </c>
      <c r="N2055">
        <v>1</v>
      </c>
      <c r="O2055">
        <v>3000</v>
      </c>
      <c r="P2055">
        <v>3000</v>
      </c>
      <c r="Q2055">
        <v>0</v>
      </c>
      <c r="R2055">
        <v>0.84944615384615396</v>
      </c>
      <c r="S2055">
        <v>5548.3384615384621</v>
      </c>
      <c r="T2055" s="1" t="s">
        <v>40</v>
      </c>
      <c r="U2055">
        <v>0</v>
      </c>
      <c r="V2055">
        <v>1</v>
      </c>
      <c r="W2055">
        <v>0.89601876653301615</v>
      </c>
      <c r="X2055">
        <v>4971.4153846153849</v>
      </c>
      <c r="Y2055" t="b">
        <v>1</v>
      </c>
      <c r="Z2055" t="b">
        <v>0</v>
      </c>
      <c r="AA2055" s="1" t="s">
        <v>66</v>
      </c>
      <c r="AB2055" s="1" t="s">
        <v>66</v>
      </c>
      <c r="AC2055" s="1" t="s">
        <v>42</v>
      </c>
      <c r="AD2055" t="s">
        <v>66</v>
      </c>
    </row>
    <row r="2056" spans="1:30" x14ac:dyDescent="0.25">
      <c r="A2056">
        <v>18</v>
      </c>
      <c r="B2056" s="1" t="s">
        <v>886</v>
      </c>
      <c r="C2056" s="1" t="s">
        <v>32</v>
      </c>
      <c r="D2056" s="1" t="s">
        <v>32</v>
      </c>
      <c r="E2056" s="1" t="s">
        <v>32</v>
      </c>
      <c r="F2056" s="1" t="s">
        <v>32</v>
      </c>
      <c r="G2056" s="1" t="s">
        <v>33</v>
      </c>
      <c r="H2056" s="1" t="s">
        <v>34</v>
      </c>
      <c r="I2056" s="1" t="s">
        <v>35</v>
      </c>
      <c r="J2056" s="1" t="s">
        <v>36</v>
      </c>
      <c r="K2056">
        <v>67</v>
      </c>
      <c r="L2056" s="1" t="s">
        <v>512</v>
      </c>
      <c r="M2056" s="1" t="s">
        <v>460</v>
      </c>
      <c r="N2056">
        <v>1</v>
      </c>
      <c r="O2056">
        <v>3000</v>
      </c>
      <c r="P2056">
        <v>3000</v>
      </c>
      <c r="Q2056">
        <v>0</v>
      </c>
      <c r="R2056">
        <v>0.72783523809523809</v>
      </c>
      <c r="S2056">
        <v>5183.505714285714</v>
      </c>
      <c r="T2056" s="1" t="s">
        <v>40</v>
      </c>
      <c r="U2056">
        <v>0</v>
      </c>
      <c r="V2056">
        <v>1</v>
      </c>
      <c r="W2056">
        <v>0.91732015894372643</v>
      </c>
      <c r="X2056">
        <v>4754.9342857142856</v>
      </c>
      <c r="Y2056" t="b">
        <v>1</v>
      </c>
      <c r="Z2056" t="b">
        <v>0</v>
      </c>
      <c r="AA2056" s="1" t="s">
        <v>66</v>
      </c>
      <c r="AB2056" s="1" t="s">
        <v>66</v>
      </c>
      <c r="AC2056" s="1" t="s">
        <v>42</v>
      </c>
      <c r="AD2056" t="s">
        <v>66</v>
      </c>
    </row>
    <row r="2057" spans="1:30" x14ac:dyDescent="0.25">
      <c r="A2057">
        <v>22</v>
      </c>
      <c r="B2057" s="1" t="s">
        <v>136</v>
      </c>
      <c r="C2057" s="1" t="s">
        <v>322</v>
      </c>
      <c r="D2057" s="1" t="s">
        <v>44</v>
      </c>
      <c r="E2057" s="1" t="s">
        <v>32</v>
      </c>
      <c r="F2057" s="1" t="s">
        <v>32</v>
      </c>
      <c r="G2057" s="1" t="s">
        <v>33</v>
      </c>
      <c r="H2057" s="1" t="s">
        <v>34</v>
      </c>
      <c r="I2057" s="1" t="s">
        <v>35</v>
      </c>
      <c r="J2057" s="1" t="s">
        <v>36</v>
      </c>
      <c r="K2057">
        <v>67</v>
      </c>
      <c r="L2057" s="1" t="s">
        <v>512</v>
      </c>
      <c r="M2057" s="1" t="s">
        <v>460</v>
      </c>
      <c r="N2057">
        <v>1</v>
      </c>
      <c r="O2057">
        <v>3000</v>
      </c>
      <c r="P2057">
        <v>3000</v>
      </c>
      <c r="Q2057">
        <v>0</v>
      </c>
      <c r="R2057">
        <v>1.040216</v>
      </c>
      <c r="S2057">
        <v>6120.6480000000001</v>
      </c>
      <c r="T2057" s="1" t="s">
        <v>40</v>
      </c>
      <c r="U2057">
        <v>0</v>
      </c>
      <c r="V2057">
        <v>0</v>
      </c>
      <c r="W2057">
        <v>0.95098558191877725</v>
      </c>
      <c r="X2057">
        <v>5820.6480000000001</v>
      </c>
      <c r="Y2057" t="b">
        <v>0</v>
      </c>
      <c r="Z2057" t="b">
        <v>0</v>
      </c>
      <c r="AA2057" s="1" t="s">
        <v>66</v>
      </c>
      <c r="AB2057" s="1" t="s">
        <v>66</v>
      </c>
      <c r="AC2057" s="1" t="s">
        <v>73</v>
      </c>
      <c r="AD2057" t="s">
        <v>66</v>
      </c>
    </row>
    <row r="2058" spans="1:30" x14ac:dyDescent="0.25">
      <c r="A2058">
        <v>25</v>
      </c>
      <c r="B2058" s="1" t="s">
        <v>138</v>
      </c>
      <c r="C2058" s="1" t="s">
        <v>139</v>
      </c>
      <c r="D2058" s="1" t="s">
        <v>44</v>
      </c>
      <c r="E2058" s="1" t="s">
        <v>32</v>
      </c>
      <c r="F2058" s="1" t="s">
        <v>32</v>
      </c>
      <c r="G2058" s="1" t="s">
        <v>33</v>
      </c>
      <c r="H2058" s="1" t="s">
        <v>34</v>
      </c>
      <c r="I2058" s="1" t="s">
        <v>35</v>
      </c>
      <c r="J2058" s="1" t="s">
        <v>36</v>
      </c>
      <c r="K2058">
        <v>67</v>
      </c>
      <c r="L2058" s="1" t="s">
        <v>512</v>
      </c>
      <c r="M2058" s="1" t="s">
        <v>460</v>
      </c>
      <c r="N2058">
        <v>1</v>
      </c>
      <c r="O2058">
        <v>3000</v>
      </c>
      <c r="P2058">
        <v>3000</v>
      </c>
      <c r="Q2058">
        <v>0</v>
      </c>
      <c r="R2058">
        <v>0.90745813953488363</v>
      </c>
      <c r="S2058">
        <v>5722.3744186046515</v>
      </c>
      <c r="T2058" s="1" t="s">
        <v>40</v>
      </c>
      <c r="U2058">
        <v>0</v>
      </c>
      <c r="V2058">
        <v>0</v>
      </c>
      <c r="W2058">
        <v>0.9390397789826227</v>
      </c>
      <c r="X2058">
        <v>5373.5372093023261</v>
      </c>
      <c r="Y2058" t="b">
        <v>0</v>
      </c>
      <c r="Z2058" t="b">
        <v>0</v>
      </c>
      <c r="AA2058" s="1" t="s">
        <v>66</v>
      </c>
      <c r="AB2058" s="1" t="s">
        <v>66</v>
      </c>
      <c r="AC2058" s="1" t="s">
        <v>73</v>
      </c>
      <c r="AD2058" t="s">
        <v>66</v>
      </c>
    </row>
    <row r="2059" spans="1:30" x14ac:dyDescent="0.25">
      <c r="A2059">
        <v>31</v>
      </c>
      <c r="B2059" s="1" t="s">
        <v>361</v>
      </c>
      <c r="C2059" s="1" t="s">
        <v>363</v>
      </c>
      <c r="D2059" s="1" t="s">
        <v>364</v>
      </c>
      <c r="E2059" s="1" t="s">
        <v>32</v>
      </c>
      <c r="F2059" s="1" t="s">
        <v>32</v>
      </c>
      <c r="G2059" s="1" t="s">
        <v>33</v>
      </c>
      <c r="H2059" s="1" t="s">
        <v>34</v>
      </c>
      <c r="I2059" s="1" t="s">
        <v>35</v>
      </c>
      <c r="J2059" s="1" t="s">
        <v>36</v>
      </c>
      <c r="K2059">
        <v>67</v>
      </c>
      <c r="L2059" s="1" t="s">
        <v>512</v>
      </c>
      <c r="M2059" s="1" t="s">
        <v>460</v>
      </c>
      <c r="N2059">
        <v>3</v>
      </c>
      <c r="O2059">
        <v>3000</v>
      </c>
      <c r="P2059">
        <v>9000</v>
      </c>
      <c r="Q2059">
        <v>0</v>
      </c>
      <c r="R2059">
        <v>0.79719658580413277</v>
      </c>
      <c r="S2059">
        <v>16174.769272237196</v>
      </c>
      <c r="T2059" s="1" t="s">
        <v>40</v>
      </c>
      <c r="U2059">
        <v>1</v>
      </c>
      <c r="V2059">
        <v>0</v>
      </c>
      <c r="W2059">
        <v>0.9400083928258437</v>
      </c>
      <c r="X2059">
        <v>15204.418867924527</v>
      </c>
      <c r="Y2059" t="b">
        <v>0</v>
      </c>
      <c r="Z2059" t="b">
        <v>0</v>
      </c>
      <c r="AA2059" s="1" t="s">
        <v>62</v>
      </c>
      <c r="AB2059" s="1" t="s">
        <v>55</v>
      </c>
      <c r="AC2059" s="1" t="s">
        <v>73</v>
      </c>
      <c r="AD2059" t="s">
        <v>850</v>
      </c>
    </row>
    <row r="2060" spans="1:30" x14ac:dyDescent="0.25">
      <c r="A2060">
        <v>36</v>
      </c>
      <c r="B2060" s="1" t="s">
        <v>128</v>
      </c>
      <c r="C2060" s="1" t="s">
        <v>140</v>
      </c>
      <c r="D2060" s="1" t="s">
        <v>141</v>
      </c>
      <c r="E2060" s="1" t="s">
        <v>32</v>
      </c>
      <c r="F2060" s="1" t="s">
        <v>32</v>
      </c>
      <c r="G2060" s="1" t="s">
        <v>33</v>
      </c>
      <c r="H2060" s="1" t="s">
        <v>34</v>
      </c>
      <c r="I2060" s="1" t="s">
        <v>35</v>
      </c>
      <c r="J2060" s="1" t="s">
        <v>36</v>
      </c>
      <c r="K2060">
        <v>67</v>
      </c>
      <c r="L2060" s="1" t="s">
        <v>512</v>
      </c>
      <c r="M2060" s="1" t="s">
        <v>460</v>
      </c>
      <c r="N2060">
        <v>4</v>
      </c>
      <c r="O2060">
        <v>3000</v>
      </c>
      <c r="P2060">
        <v>12000</v>
      </c>
      <c r="Q2060">
        <v>0</v>
      </c>
      <c r="R2060">
        <v>0.61699555675238993</v>
      </c>
      <c r="S2060">
        <v>19403.946681028679</v>
      </c>
      <c r="T2060" s="1" t="s">
        <v>40</v>
      </c>
      <c r="U2060">
        <v>0</v>
      </c>
      <c r="V2060">
        <v>0</v>
      </c>
      <c r="W2060">
        <v>0.93616125644417425</v>
      </c>
      <c r="X2060">
        <v>18165.223104887573</v>
      </c>
      <c r="Y2060" t="b">
        <v>0</v>
      </c>
      <c r="Z2060" t="b">
        <v>0</v>
      </c>
      <c r="AA2060" s="1" t="s">
        <v>66</v>
      </c>
      <c r="AB2060" s="1" t="s">
        <v>66</v>
      </c>
      <c r="AC2060" s="1" t="s">
        <v>73</v>
      </c>
      <c r="AD2060" t="s">
        <v>66</v>
      </c>
    </row>
    <row r="2061" spans="1:30" x14ac:dyDescent="0.25">
      <c r="A2061">
        <v>39</v>
      </c>
      <c r="B2061" s="1" t="s">
        <v>151</v>
      </c>
      <c r="C2061" s="1" t="s">
        <v>392</v>
      </c>
      <c r="D2061" s="1" t="s">
        <v>393</v>
      </c>
      <c r="E2061" s="1" t="s">
        <v>32</v>
      </c>
      <c r="F2061" s="1" t="s">
        <v>32</v>
      </c>
      <c r="G2061" s="1" t="s">
        <v>33</v>
      </c>
      <c r="H2061" s="1" t="s">
        <v>34</v>
      </c>
      <c r="I2061" s="1" t="s">
        <v>35</v>
      </c>
      <c r="J2061" s="1" t="s">
        <v>36</v>
      </c>
      <c r="K2061">
        <v>67</v>
      </c>
      <c r="L2061" s="1" t="s">
        <v>512</v>
      </c>
      <c r="M2061" s="1" t="s">
        <v>460</v>
      </c>
      <c r="N2061">
        <v>3</v>
      </c>
      <c r="O2061">
        <v>3000</v>
      </c>
      <c r="P2061">
        <v>9000</v>
      </c>
      <c r="Q2061">
        <v>0</v>
      </c>
      <c r="R2061">
        <v>0.78139534883720929</v>
      </c>
      <c r="S2061">
        <v>16032.558139534882</v>
      </c>
      <c r="T2061" s="1" t="s">
        <v>40</v>
      </c>
      <c r="U2061">
        <v>0</v>
      </c>
      <c r="V2061">
        <v>0</v>
      </c>
      <c r="W2061">
        <v>0.92167101827676245</v>
      </c>
      <c r="X2061">
        <v>14776.744186046511</v>
      </c>
      <c r="Y2061" t="b">
        <v>1</v>
      </c>
      <c r="Z2061" t="b">
        <v>0</v>
      </c>
      <c r="AA2061" s="1" t="s">
        <v>66</v>
      </c>
      <c r="AB2061" s="1" t="s">
        <v>66</v>
      </c>
      <c r="AC2061" s="1" t="s">
        <v>73</v>
      </c>
      <c r="AD2061" t="s">
        <v>66</v>
      </c>
    </row>
    <row r="2062" spans="1:30" x14ac:dyDescent="0.25">
      <c r="A2062">
        <v>10</v>
      </c>
      <c r="B2062" s="1" t="s">
        <v>168</v>
      </c>
      <c r="C2062" s="1" t="s">
        <v>169</v>
      </c>
      <c r="D2062" s="1" t="s">
        <v>170</v>
      </c>
      <c r="E2062" s="1" t="s">
        <v>32</v>
      </c>
      <c r="F2062" s="1" t="s">
        <v>32</v>
      </c>
      <c r="G2062" s="1" t="s">
        <v>402</v>
      </c>
      <c r="H2062" s="1" t="s">
        <v>403</v>
      </c>
      <c r="I2062" s="1" t="s">
        <v>91</v>
      </c>
      <c r="J2062" s="1" t="s">
        <v>92</v>
      </c>
      <c r="K2062">
        <v>178</v>
      </c>
      <c r="L2062" s="1" t="s">
        <v>781</v>
      </c>
      <c r="M2062" s="1" t="s">
        <v>460</v>
      </c>
      <c r="N2062">
        <v>1</v>
      </c>
      <c r="O2062">
        <v>3500</v>
      </c>
      <c r="P2062">
        <v>3500</v>
      </c>
      <c r="Q2062">
        <v>0</v>
      </c>
      <c r="R2062">
        <v>0.6461731914893617</v>
      </c>
      <c r="S2062">
        <v>5761.6061702127663</v>
      </c>
      <c r="T2062" s="1" t="s">
        <v>40</v>
      </c>
      <c r="U2062">
        <v>0</v>
      </c>
      <c r="V2062">
        <v>1</v>
      </c>
      <c r="W2062">
        <v>0.93537558546488353</v>
      </c>
      <c r="X2062">
        <v>5389.2657446808516</v>
      </c>
      <c r="Y2062" t="b">
        <v>1</v>
      </c>
      <c r="Z2062" t="b">
        <v>0</v>
      </c>
      <c r="AA2062" s="1" t="s">
        <v>66</v>
      </c>
      <c r="AB2062" s="1" t="s">
        <v>66</v>
      </c>
      <c r="AC2062" s="1" t="s">
        <v>42</v>
      </c>
      <c r="AD2062" t="s">
        <v>66</v>
      </c>
    </row>
    <row r="2063" spans="1:30" x14ac:dyDescent="0.25">
      <c r="A2063">
        <v>28</v>
      </c>
      <c r="B2063" s="1" t="s">
        <v>94</v>
      </c>
      <c r="C2063" s="1" t="s">
        <v>344</v>
      </c>
      <c r="D2063" s="1" t="s">
        <v>242</v>
      </c>
      <c r="E2063" s="1" t="s">
        <v>32</v>
      </c>
      <c r="F2063" s="1" t="s">
        <v>32</v>
      </c>
      <c r="G2063" s="1" t="s">
        <v>402</v>
      </c>
      <c r="H2063" s="1" t="s">
        <v>403</v>
      </c>
      <c r="I2063" s="1" t="s">
        <v>91</v>
      </c>
      <c r="J2063" s="1" t="s">
        <v>92</v>
      </c>
      <c r="K2063">
        <v>178</v>
      </c>
      <c r="L2063" s="1" t="s">
        <v>781</v>
      </c>
      <c r="M2063" s="1" t="s">
        <v>460</v>
      </c>
      <c r="N2063">
        <v>1</v>
      </c>
      <c r="O2063">
        <v>3500</v>
      </c>
      <c r="P2063">
        <v>3500</v>
      </c>
      <c r="Q2063">
        <v>0</v>
      </c>
      <c r="R2063">
        <v>0.85211736322651388</v>
      </c>
      <c r="S2063">
        <v>6482.4107712927989</v>
      </c>
      <c r="T2063" s="1" t="s">
        <v>40</v>
      </c>
      <c r="U2063">
        <v>0</v>
      </c>
      <c r="V2063">
        <v>0</v>
      </c>
      <c r="W2063">
        <v>0.94572485255448979</v>
      </c>
      <c r="X2063">
        <v>6130.5769708785183</v>
      </c>
      <c r="Y2063" t="b">
        <v>0</v>
      </c>
      <c r="Z2063" t="b">
        <v>0</v>
      </c>
      <c r="AA2063" s="1" t="s">
        <v>66</v>
      </c>
      <c r="AB2063" s="1" t="s">
        <v>66</v>
      </c>
      <c r="AC2063" s="1" t="s">
        <v>73</v>
      </c>
      <c r="AD2063" t="s">
        <v>66</v>
      </c>
    </row>
    <row r="2064" spans="1:30" x14ac:dyDescent="0.25">
      <c r="A2064">
        <v>28</v>
      </c>
      <c r="B2064" s="1" t="s">
        <v>94</v>
      </c>
      <c r="C2064" s="1" t="s">
        <v>110</v>
      </c>
      <c r="D2064" s="1" t="s">
        <v>111</v>
      </c>
      <c r="E2064" s="1" t="s">
        <v>32</v>
      </c>
      <c r="F2064" s="1" t="s">
        <v>32</v>
      </c>
      <c r="G2064" s="1" t="s">
        <v>402</v>
      </c>
      <c r="H2064" s="1" t="s">
        <v>403</v>
      </c>
      <c r="I2064" s="1" t="s">
        <v>91</v>
      </c>
      <c r="J2064" s="1" t="s">
        <v>92</v>
      </c>
      <c r="K2064">
        <v>178</v>
      </c>
      <c r="L2064" s="1" t="s">
        <v>781</v>
      </c>
      <c r="M2064" s="1" t="s">
        <v>460</v>
      </c>
      <c r="N2064">
        <v>1</v>
      </c>
      <c r="O2064">
        <v>3500</v>
      </c>
      <c r="P2064">
        <v>3500</v>
      </c>
      <c r="Q2064">
        <v>0</v>
      </c>
      <c r="R2064">
        <v>0.866044766505636</v>
      </c>
      <c r="S2064">
        <v>6531.1566827697252</v>
      </c>
      <c r="T2064" s="1" t="s">
        <v>40</v>
      </c>
      <c r="U2064">
        <v>0</v>
      </c>
      <c r="V2064">
        <v>0</v>
      </c>
      <c r="W2064">
        <v>0.94390815849793985</v>
      </c>
      <c r="X2064">
        <v>6164.812077294685</v>
      </c>
      <c r="Y2064" t="b">
        <v>0</v>
      </c>
      <c r="Z2064" t="b">
        <v>0</v>
      </c>
      <c r="AA2064" s="1" t="s">
        <v>66</v>
      </c>
      <c r="AB2064" s="1" t="s">
        <v>66</v>
      </c>
      <c r="AC2064" s="1" t="s">
        <v>73</v>
      </c>
      <c r="AD2064" t="s">
        <v>66</v>
      </c>
    </row>
    <row r="2065" spans="1:30" x14ac:dyDescent="0.25">
      <c r="A2065">
        <v>1</v>
      </c>
      <c r="B2065" s="1" t="s">
        <v>184</v>
      </c>
      <c r="C2065" s="1" t="s">
        <v>595</v>
      </c>
      <c r="D2065" s="1" t="s">
        <v>596</v>
      </c>
      <c r="E2065" s="1" t="s">
        <v>779</v>
      </c>
      <c r="F2065" s="1" t="s">
        <v>780</v>
      </c>
      <c r="G2065" s="1" t="s">
        <v>196</v>
      </c>
      <c r="H2065" s="1" t="s">
        <v>197</v>
      </c>
      <c r="I2065" s="1" t="s">
        <v>191</v>
      </c>
      <c r="J2065" s="1" t="s">
        <v>192</v>
      </c>
      <c r="K2065">
        <v>114</v>
      </c>
      <c r="L2065" s="1" t="s">
        <v>198</v>
      </c>
      <c r="M2065" s="1" t="s">
        <v>38</v>
      </c>
      <c r="N2065" t="s">
        <v>39</v>
      </c>
      <c r="O2065" t="s">
        <v>39</v>
      </c>
      <c r="P2065">
        <v>5100</v>
      </c>
      <c r="Q2065">
        <v>8362.9852849740928</v>
      </c>
      <c r="R2065">
        <v>0.63980103626942997</v>
      </c>
      <c r="S2065">
        <v>0</v>
      </c>
      <c r="T2065" s="1" t="s">
        <v>194</v>
      </c>
      <c r="U2065">
        <v>1</v>
      </c>
      <c r="V2065">
        <v>1</v>
      </c>
      <c r="W2065">
        <v>0.93680517287576903</v>
      </c>
      <c r="X2065">
        <v>0</v>
      </c>
      <c r="Y2065" t="b">
        <v>0</v>
      </c>
      <c r="Z2065" t="b">
        <v>0</v>
      </c>
      <c r="AA2065" s="1" t="s">
        <v>54</v>
      </c>
      <c r="AB2065" s="1" t="s">
        <v>599</v>
      </c>
      <c r="AC2065" s="1" t="s">
        <v>42</v>
      </c>
      <c r="AD2065" t="s">
        <v>850</v>
      </c>
    </row>
    <row r="2066" spans="1:30" x14ac:dyDescent="0.25">
      <c r="A2066">
        <v>25</v>
      </c>
      <c r="B2066" s="1" t="s">
        <v>138</v>
      </c>
      <c r="C2066" s="1" t="s">
        <v>139</v>
      </c>
      <c r="D2066" s="1" t="s">
        <v>44</v>
      </c>
      <c r="E2066" s="1" t="s">
        <v>32</v>
      </c>
      <c r="F2066" s="1" t="s">
        <v>32</v>
      </c>
      <c r="G2066" s="1" t="s">
        <v>569</v>
      </c>
      <c r="H2066" s="1" t="s">
        <v>570</v>
      </c>
      <c r="I2066" s="1" t="s">
        <v>91</v>
      </c>
      <c r="J2066" s="1" t="s">
        <v>92</v>
      </c>
      <c r="K2066">
        <v>185</v>
      </c>
      <c r="L2066" s="1" t="s">
        <v>782</v>
      </c>
      <c r="M2066" s="1" t="s">
        <v>460</v>
      </c>
      <c r="N2066">
        <v>1</v>
      </c>
      <c r="O2066">
        <v>250</v>
      </c>
      <c r="P2066">
        <v>250</v>
      </c>
      <c r="Q2066">
        <v>0</v>
      </c>
      <c r="R2066">
        <v>0.90745813953488363</v>
      </c>
      <c r="S2066">
        <v>476.86453488372092</v>
      </c>
      <c r="T2066" s="1" t="s">
        <v>40</v>
      </c>
      <c r="U2066">
        <v>0</v>
      </c>
      <c r="V2066">
        <v>0</v>
      </c>
      <c r="W2066">
        <v>0.9390397789826227</v>
      </c>
      <c r="X2066">
        <v>447.79476744186047</v>
      </c>
      <c r="Y2066" t="b">
        <v>0</v>
      </c>
      <c r="Z2066" t="b">
        <v>0</v>
      </c>
      <c r="AA2066" s="1" t="s">
        <v>66</v>
      </c>
      <c r="AB2066" s="1" t="s">
        <v>66</v>
      </c>
      <c r="AC2066" s="1" t="s">
        <v>73</v>
      </c>
      <c r="AD2066" t="s">
        <v>66</v>
      </c>
    </row>
    <row r="2067" spans="1:30" x14ac:dyDescent="0.25">
      <c r="A2067">
        <v>16</v>
      </c>
      <c r="B2067" s="1" t="s">
        <v>305</v>
      </c>
      <c r="C2067" s="1" t="s">
        <v>32</v>
      </c>
      <c r="D2067" s="1" t="s">
        <v>32</v>
      </c>
      <c r="E2067" s="1" t="s">
        <v>32</v>
      </c>
      <c r="F2067" s="1" t="s">
        <v>32</v>
      </c>
      <c r="G2067" s="1" t="s">
        <v>569</v>
      </c>
      <c r="H2067" s="1" t="s">
        <v>570</v>
      </c>
      <c r="I2067" s="1" t="s">
        <v>91</v>
      </c>
      <c r="J2067" s="1" t="s">
        <v>92</v>
      </c>
      <c r="K2067">
        <v>214</v>
      </c>
      <c r="L2067" s="1" t="s">
        <v>783</v>
      </c>
      <c r="M2067" s="1" t="s">
        <v>460</v>
      </c>
      <c r="N2067">
        <v>1</v>
      </c>
      <c r="O2067">
        <v>1850</v>
      </c>
      <c r="P2067">
        <v>1850</v>
      </c>
      <c r="Q2067">
        <v>0</v>
      </c>
      <c r="R2067">
        <v>0.62064657578576921</v>
      </c>
      <c r="S2067">
        <v>2998.196165203673</v>
      </c>
      <c r="T2067" s="1" t="s">
        <v>40</v>
      </c>
      <c r="U2067">
        <v>0</v>
      </c>
      <c r="V2067">
        <v>1</v>
      </c>
      <c r="W2067">
        <v>0.93759984648563832</v>
      </c>
      <c r="X2067">
        <v>2811.1082642287934</v>
      </c>
      <c r="Y2067" t="b">
        <v>1</v>
      </c>
      <c r="Z2067" t="b">
        <v>0</v>
      </c>
      <c r="AA2067" s="1" t="s">
        <v>66</v>
      </c>
      <c r="AB2067" s="1" t="s">
        <v>66</v>
      </c>
      <c r="AC2067" s="1" t="s">
        <v>42</v>
      </c>
      <c r="AD2067" t="s">
        <v>66</v>
      </c>
    </row>
    <row r="2068" spans="1:30" x14ac:dyDescent="0.25">
      <c r="A2068">
        <v>28</v>
      </c>
      <c r="B2068" s="1" t="s">
        <v>94</v>
      </c>
      <c r="C2068" s="1" t="s">
        <v>95</v>
      </c>
      <c r="D2068" s="1" t="s">
        <v>96</v>
      </c>
      <c r="E2068" s="1" t="s">
        <v>32</v>
      </c>
      <c r="F2068" s="1" t="s">
        <v>32</v>
      </c>
      <c r="G2068" s="1" t="s">
        <v>534</v>
      </c>
      <c r="H2068" s="1" t="s">
        <v>535</v>
      </c>
      <c r="I2068" s="1" t="s">
        <v>35</v>
      </c>
      <c r="J2068" s="1" t="s">
        <v>36</v>
      </c>
      <c r="K2068">
        <v>13</v>
      </c>
      <c r="L2068" s="1" t="s">
        <v>784</v>
      </c>
      <c r="M2068" s="1" t="s">
        <v>460</v>
      </c>
      <c r="N2068">
        <v>1</v>
      </c>
      <c r="O2068">
        <v>150</v>
      </c>
      <c r="P2068">
        <v>150</v>
      </c>
      <c r="Q2068">
        <v>0</v>
      </c>
      <c r="R2068">
        <v>0.89367966339410942</v>
      </c>
      <c r="S2068">
        <v>284.05194950911641</v>
      </c>
      <c r="T2068" s="1" t="s">
        <v>40</v>
      </c>
      <c r="U2068">
        <v>0</v>
      </c>
      <c r="V2068">
        <v>0</v>
      </c>
      <c r="W2068">
        <v>0.94074923773894348</v>
      </c>
      <c r="X2068">
        <v>267.22165497896214</v>
      </c>
      <c r="Y2068" t="b">
        <v>0</v>
      </c>
      <c r="Z2068" t="b">
        <v>0</v>
      </c>
      <c r="AA2068" s="1" t="s">
        <v>66</v>
      </c>
      <c r="AB2068" s="1" t="s">
        <v>66</v>
      </c>
      <c r="AC2068" s="1" t="s">
        <v>73</v>
      </c>
      <c r="AD2068" t="s">
        <v>66</v>
      </c>
    </row>
    <row r="2069" spans="1:30" x14ac:dyDescent="0.25">
      <c r="A2069">
        <v>28</v>
      </c>
      <c r="B2069" s="1" t="s">
        <v>94</v>
      </c>
      <c r="C2069" s="1" t="s">
        <v>95</v>
      </c>
      <c r="D2069" s="1" t="s">
        <v>96</v>
      </c>
      <c r="E2069" s="1" t="s">
        <v>32</v>
      </c>
      <c r="F2069" s="1" t="s">
        <v>32</v>
      </c>
      <c r="G2069" s="1" t="s">
        <v>534</v>
      </c>
      <c r="H2069" s="1" t="s">
        <v>535</v>
      </c>
      <c r="I2069" s="1" t="s">
        <v>35</v>
      </c>
      <c r="J2069" s="1" t="s">
        <v>36</v>
      </c>
      <c r="K2069">
        <v>15</v>
      </c>
      <c r="L2069" s="1" t="s">
        <v>785</v>
      </c>
      <c r="M2069" s="1" t="s">
        <v>460</v>
      </c>
      <c r="N2069">
        <v>1</v>
      </c>
      <c r="O2069">
        <v>3500</v>
      </c>
      <c r="P2069">
        <v>3500</v>
      </c>
      <c r="Q2069">
        <v>0</v>
      </c>
      <c r="R2069">
        <v>0.89367966339410942</v>
      </c>
      <c r="S2069">
        <v>6627.8788218793834</v>
      </c>
      <c r="T2069" s="1" t="s">
        <v>40</v>
      </c>
      <c r="U2069">
        <v>0</v>
      </c>
      <c r="V2069">
        <v>0</v>
      </c>
      <c r="W2069">
        <v>0.94074923773894348</v>
      </c>
      <c r="X2069">
        <v>6235.1719495091165</v>
      </c>
      <c r="Y2069" t="b">
        <v>0</v>
      </c>
      <c r="Z2069" t="b">
        <v>0</v>
      </c>
      <c r="AA2069" s="1" t="s">
        <v>66</v>
      </c>
      <c r="AB2069" s="1" t="s">
        <v>66</v>
      </c>
      <c r="AC2069" s="1" t="s">
        <v>73</v>
      </c>
      <c r="AD2069" t="s">
        <v>66</v>
      </c>
    </row>
    <row r="2070" spans="1:30" x14ac:dyDescent="0.25">
      <c r="A2070">
        <v>7</v>
      </c>
      <c r="B2070" s="1" t="s">
        <v>29</v>
      </c>
      <c r="C2070" s="1" t="s">
        <v>43</v>
      </c>
      <c r="D2070" s="1" t="s">
        <v>44</v>
      </c>
      <c r="E2070" s="1" t="s">
        <v>32</v>
      </c>
      <c r="F2070" s="1" t="s">
        <v>32</v>
      </c>
      <c r="G2070" s="1" t="s">
        <v>534</v>
      </c>
      <c r="H2070" s="1" t="s">
        <v>535</v>
      </c>
      <c r="I2070" s="1" t="s">
        <v>35</v>
      </c>
      <c r="J2070" s="1" t="s">
        <v>36</v>
      </c>
      <c r="K2070">
        <v>338</v>
      </c>
      <c r="L2070" s="1" t="s">
        <v>786</v>
      </c>
      <c r="M2070" s="1" t="s">
        <v>460</v>
      </c>
      <c r="N2070">
        <v>1</v>
      </c>
      <c r="O2070">
        <v>500</v>
      </c>
      <c r="P2070">
        <v>500</v>
      </c>
      <c r="Q2070">
        <v>0</v>
      </c>
      <c r="R2070">
        <v>0.60882316575975093</v>
      </c>
      <c r="S2070">
        <v>804.41158287987548</v>
      </c>
      <c r="T2070" s="1" t="s">
        <v>40</v>
      </c>
      <c r="U2070">
        <v>1</v>
      </c>
      <c r="V2070">
        <v>1</v>
      </c>
      <c r="W2070">
        <v>0.93783079843594719</v>
      </c>
      <c r="X2070">
        <v>754.4019570433577</v>
      </c>
      <c r="Y2070" t="b">
        <v>0</v>
      </c>
      <c r="Z2070" t="b">
        <v>0</v>
      </c>
      <c r="AA2070" s="1" t="s">
        <v>41</v>
      </c>
      <c r="AB2070" s="1" t="s">
        <v>44</v>
      </c>
      <c r="AC2070" s="1" t="s">
        <v>42</v>
      </c>
      <c r="AD2070" t="s">
        <v>850</v>
      </c>
    </row>
    <row r="2071" spans="1:30" x14ac:dyDescent="0.25">
      <c r="A2071">
        <v>1</v>
      </c>
      <c r="B2071" s="1" t="s">
        <v>184</v>
      </c>
      <c r="C2071" s="1" t="s">
        <v>595</v>
      </c>
      <c r="D2071" s="1" t="s">
        <v>596</v>
      </c>
      <c r="E2071" s="1" t="s">
        <v>779</v>
      </c>
      <c r="F2071" s="1" t="s">
        <v>780</v>
      </c>
      <c r="G2071" s="1" t="s">
        <v>199</v>
      </c>
      <c r="H2071" s="1" t="s">
        <v>200</v>
      </c>
      <c r="I2071" s="1" t="s">
        <v>191</v>
      </c>
      <c r="J2071" s="1" t="s">
        <v>192</v>
      </c>
      <c r="K2071">
        <v>116</v>
      </c>
      <c r="L2071" s="1" t="s">
        <v>200</v>
      </c>
      <c r="M2071" s="1" t="s">
        <v>38</v>
      </c>
      <c r="N2071" t="s">
        <v>39</v>
      </c>
      <c r="O2071" t="s">
        <v>39</v>
      </c>
      <c r="P2071" t="s">
        <v>46</v>
      </c>
      <c r="Q2071">
        <v>0</v>
      </c>
      <c r="R2071">
        <v>0.63980103626942997</v>
      </c>
      <c r="S2071">
        <v>0</v>
      </c>
      <c r="T2071" s="1" t="s">
        <v>194</v>
      </c>
      <c r="U2071">
        <v>1</v>
      </c>
      <c r="V2071">
        <v>1</v>
      </c>
      <c r="W2071">
        <v>0.93680517287576903</v>
      </c>
      <c r="X2071">
        <v>0</v>
      </c>
      <c r="Y2071" t="b">
        <v>0</v>
      </c>
      <c r="Z2071" t="b">
        <v>0</v>
      </c>
      <c r="AA2071" s="1" t="s">
        <v>54</v>
      </c>
      <c r="AB2071" s="1" t="s">
        <v>599</v>
      </c>
      <c r="AC2071" s="1" t="s">
        <v>42</v>
      </c>
      <c r="AD2071" t="s">
        <v>850</v>
      </c>
    </row>
    <row r="2072" spans="1:30" x14ac:dyDescent="0.25">
      <c r="A2072">
        <v>2</v>
      </c>
      <c r="B2072" s="1" t="s">
        <v>86</v>
      </c>
      <c r="C2072" s="1" t="s">
        <v>87</v>
      </c>
      <c r="D2072" s="1" t="s">
        <v>88</v>
      </c>
      <c r="E2072" s="1" t="s">
        <v>32</v>
      </c>
      <c r="F2072" s="1" t="s">
        <v>32</v>
      </c>
      <c r="G2072" s="1" t="s">
        <v>534</v>
      </c>
      <c r="H2072" s="1" t="s">
        <v>535</v>
      </c>
      <c r="I2072" s="1" t="s">
        <v>35</v>
      </c>
      <c r="J2072" s="1" t="s">
        <v>36</v>
      </c>
      <c r="K2072">
        <v>53</v>
      </c>
      <c r="L2072" s="1" t="s">
        <v>765</v>
      </c>
      <c r="M2072" s="1" t="s">
        <v>460</v>
      </c>
      <c r="N2072">
        <v>1</v>
      </c>
      <c r="O2072">
        <v>1450</v>
      </c>
      <c r="P2072">
        <v>1450</v>
      </c>
      <c r="Q2072">
        <v>0</v>
      </c>
      <c r="R2072">
        <v>0.61115857163181109</v>
      </c>
      <c r="S2072">
        <v>2336.1799288661259</v>
      </c>
      <c r="T2072" s="1" t="s">
        <v>40</v>
      </c>
      <c r="U2072">
        <v>0</v>
      </c>
      <c r="V2072">
        <v>1</v>
      </c>
      <c r="W2072">
        <v>0.9373059220931953</v>
      </c>
      <c r="X2072">
        <v>2189.7152824014797</v>
      </c>
      <c r="Y2072" t="b">
        <v>0</v>
      </c>
      <c r="Z2072" t="b">
        <v>0</v>
      </c>
      <c r="AA2072" s="1" t="s">
        <v>66</v>
      </c>
      <c r="AB2072" s="1" t="s">
        <v>66</v>
      </c>
      <c r="AC2072" s="1" t="s">
        <v>42</v>
      </c>
      <c r="AD2072" t="s">
        <v>66</v>
      </c>
    </row>
    <row r="2073" spans="1:30" x14ac:dyDescent="0.25">
      <c r="A2073">
        <v>2</v>
      </c>
      <c r="B2073" s="1" t="s">
        <v>86</v>
      </c>
      <c r="C2073" s="1" t="s">
        <v>220</v>
      </c>
      <c r="D2073" s="1" t="s">
        <v>221</v>
      </c>
      <c r="E2073" s="1" t="s">
        <v>32</v>
      </c>
      <c r="F2073" s="1" t="s">
        <v>32</v>
      </c>
      <c r="G2073" s="1" t="s">
        <v>534</v>
      </c>
      <c r="H2073" s="1" t="s">
        <v>535</v>
      </c>
      <c r="I2073" s="1" t="s">
        <v>35</v>
      </c>
      <c r="J2073" s="1" t="s">
        <v>36</v>
      </c>
      <c r="K2073">
        <v>53</v>
      </c>
      <c r="L2073" s="1" t="s">
        <v>765</v>
      </c>
      <c r="M2073" s="1" t="s">
        <v>460</v>
      </c>
      <c r="N2073">
        <v>1</v>
      </c>
      <c r="O2073">
        <v>1450</v>
      </c>
      <c r="P2073">
        <v>1450</v>
      </c>
      <c r="Q2073">
        <v>0</v>
      </c>
      <c r="R2073">
        <v>0.62749010011123474</v>
      </c>
      <c r="S2073">
        <v>2359.8606451612904</v>
      </c>
      <c r="T2073" s="1" t="s">
        <v>40</v>
      </c>
      <c r="U2073">
        <v>0</v>
      </c>
      <c r="V2073">
        <v>1</v>
      </c>
      <c r="W2073">
        <v>0.93848734643707776</v>
      </c>
      <c r="X2073">
        <v>2214.69935483871</v>
      </c>
      <c r="Y2073" t="b">
        <v>0</v>
      </c>
      <c r="Z2073" t="b">
        <v>0</v>
      </c>
      <c r="AA2073" s="1" t="s">
        <v>66</v>
      </c>
      <c r="AB2073" s="1" t="s">
        <v>66</v>
      </c>
      <c r="AC2073" s="1" t="s">
        <v>42</v>
      </c>
      <c r="AD2073" t="s">
        <v>66</v>
      </c>
    </row>
    <row r="2074" spans="1:30" x14ac:dyDescent="0.25">
      <c r="A2074">
        <v>2</v>
      </c>
      <c r="B2074" s="1" t="s">
        <v>86</v>
      </c>
      <c r="C2074" s="1" t="s">
        <v>222</v>
      </c>
      <c r="D2074" s="1" t="s">
        <v>223</v>
      </c>
      <c r="E2074" s="1" t="s">
        <v>32</v>
      </c>
      <c r="F2074" s="1" t="s">
        <v>32</v>
      </c>
      <c r="G2074" s="1" t="s">
        <v>534</v>
      </c>
      <c r="H2074" s="1" t="s">
        <v>535</v>
      </c>
      <c r="I2074" s="1" t="s">
        <v>35</v>
      </c>
      <c r="J2074" s="1" t="s">
        <v>36</v>
      </c>
      <c r="K2074">
        <v>53</v>
      </c>
      <c r="L2074" s="1" t="s">
        <v>765</v>
      </c>
      <c r="M2074" s="1" t="s">
        <v>460</v>
      </c>
      <c r="N2074">
        <v>1</v>
      </c>
      <c r="O2074">
        <v>1450</v>
      </c>
      <c r="P2074">
        <v>1450</v>
      </c>
      <c r="Q2074">
        <v>0</v>
      </c>
      <c r="R2074">
        <v>0.63357523056653497</v>
      </c>
      <c r="S2074">
        <v>2368.6840843214759</v>
      </c>
      <c r="T2074" s="1" t="s">
        <v>40</v>
      </c>
      <c r="U2074">
        <v>0</v>
      </c>
      <c r="V2074">
        <v>1</v>
      </c>
      <c r="W2074">
        <v>0.9354778142077208</v>
      </c>
      <c r="X2074">
        <v>2215.8514097496709</v>
      </c>
      <c r="Y2074" t="b">
        <v>0</v>
      </c>
      <c r="Z2074" t="b">
        <v>0</v>
      </c>
      <c r="AA2074" s="1" t="s">
        <v>66</v>
      </c>
      <c r="AB2074" s="1" t="s">
        <v>66</v>
      </c>
      <c r="AC2074" s="1" t="s">
        <v>42</v>
      </c>
      <c r="AD2074" t="s">
        <v>66</v>
      </c>
    </row>
    <row r="2075" spans="1:30" x14ac:dyDescent="0.25">
      <c r="A2075">
        <v>2</v>
      </c>
      <c r="B2075" s="1" t="s">
        <v>86</v>
      </c>
      <c r="C2075" s="1" t="s">
        <v>224</v>
      </c>
      <c r="D2075" s="1" t="s">
        <v>225</v>
      </c>
      <c r="E2075" s="1" t="s">
        <v>32</v>
      </c>
      <c r="F2075" s="1" t="s">
        <v>32</v>
      </c>
      <c r="G2075" s="1" t="s">
        <v>534</v>
      </c>
      <c r="H2075" s="1" t="s">
        <v>535</v>
      </c>
      <c r="I2075" s="1" t="s">
        <v>35</v>
      </c>
      <c r="J2075" s="1" t="s">
        <v>36</v>
      </c>
      <c r="K2075">
        <v>53</v>
      </c>
      <c r="L2075" s="1" t="s">
        <v>765</v>
      </c>
      <c r="M2075" s="1" t="s">
        <v>460</v>
      </c>
      <c r="N2075">
        <v>1</v>
      </c>
      <c r="O2075">
        <v>1450</v>
      </c>
      <c r="P2075">
        <v>1450</v>
      </c>
      <c r="Q2075">
        <v>0</v>
      </c>
      <c r="R2075">
        <v>0.66988145896656526</v>
      </c>
      <c r="S2075">
        <v>2421.3281155015197</v>
      </c>
      <c r="T2075" s="1" t="s">
        <v>40</v>
      </c>
      <c r="U2075">
        <v>0</v>
      </c>
      <c r="V2075">
        <v>1</v>
      </c>
      <c r="W2075">
        <v>0.9271921090807822</v>
      </c>
      <c r="X2075">
        <v>2245.03632218845</v>
      </c>
      <c r="Y2075" t="b">
        <v>0</v>
      </c>
      <c r="Z2075" t="b">
        <v>0</v>
      </c>
      <c r="AA2075" s="1" t="s">
        <v>66</v>
      </c>
      <c r="AB2075" s="1" t="s">
        <v>66</v>
      </c>
      <c r="AC2075" s="1" t="s">
        <v>42</v>
      </c>
      <c r="AD2075" t="s">
        <v>66</v>
      </c>
    </row>
    <row r="2076" spans="1:30" x14ac:dyDescent="0.25">
      <c r="A2076">
        <v>3</v>
      </c>
      <c r="B2076" s="1" t="s">
        <v>75</v>
      </c>
      <c r="C2076" s="1" t="s">
        <v>79</v>
      </c>
      <c r="D2076" s="1" t="s">
        <v>60</v>
      </c>
      <c r="E2076" s="1" t="s">
        <v>32</v>
      </c>
      <c r="F2076" s="1" t="s">
        <v>32</v>
      </c>
      <c r="G2076" s="1" t="s">
        <v>534</v>
      </c>
      <c r="H2076" s="1" t="s">
        <v>535</v>
      </c>
      <c r="I2076" s="1" t="s">
        <v>35</v>
      </c>
      <c r="J2076" s="1" t="s">
        <v>36</v>
      </c>
      <c r="K2076">
        <v>53</v>
      </c>
      <c r="L2076" s="1" t="s">
        <v>765</v>
      </c>
      <c r="M2076" s="1" t="s">
        <v>460</v>
      </c>
      <c r="N2076">
        <v>1</v>
      </c>
      <c r="O2076">
        <v>1450</v>
      </c>
      <c r="P2076">
        <v>1450</v>
      </c>
      <c r="Q2076">
        <v>0</v>
      </c>
      <c r="R2076">
        <v>0.61354871794871801</v>
      </c>
      <c r="S2076">
        <v>2339.645641025641</v>
      </c>
      <c r="T2076" s="1" t="s">
        <v>40</v>
      </c>
      <c r="U2076">
        <v>0</v>
      </c>
      <c r="V2076">
        <v>1</v>
      </c>
      <c r="W2076">
        <v>0.93643569517101977</v>
      </c>
      <c r="X2076">
        <v>2190.9276923076923</v>
      </c>
      <c r="Y2076" t="b">
        <v>0</v>
      </c>
      <c r="Z2076" t="b">
        <v>0</v>
      </c>
      <c r="AA2076" s="1" t="s">
        <v>66</v>
      </c>
      <c r="AB2076" s="1" t="s">
        <v>66</v>
      </c>
      <c r="AC2076" s="1" t="s">
        <v>42</v>
      </c>
      <c r="AD2076" t="s">
        <v>66</v>
      </c>
    </row>
    <row r="2077" spans="1:30" x14ac:dyDescent="0.25">
      <c r="A2077">
        <v>4</v>
      </c>
      <c r="B2077" s="1" t="s">
        <v>131</v>
      </c>
      <c r="C2077" s="1" t="s">
        <v>132</v>
      </c>
      <c r="D2077" s="1" t="s">
        <v>133</v>
      </c>
      <c r="E2077" s="1" t="s">
        <v>32</v>
      </c>
      <c r="F2077" s="1" t="s">
        <v>32</v>
      </c>
      <c r="G2077" s="1" t="s">
        <v>534</v>
      </c>
      <c r="H2077" s="1" t="s">
        <v>535</v>
      </c>
      <c r="I2077" s="1" t="s">
        <v>35</v>
      </c>
      <c r="J2077" s="1" t="s">
        <v>36</v>
      </c>
      <c r="K2077">
        <v>53</v>
      </c>
      <c r="L2077" s="1" t="s">
        <v>765</v>
      </c>
      <c r="M2077" s="1" t="s">
        <v>460</v>
      </c>
      <c r="N2077">
        <v>1</v>
      </c>
      <c r="O2077">
        <v>1450</v>
      </c>
      <c r="P2077">
        <v>1450</v>
      </c>
      <c r="Q2077">
        <v>0</v>
      </c>
      <c r="R2077">
        <v>0.61530311890838207</v>
      </c>
      <c r="S2077">
        <v>2342.189522417154</v>
      </c>
      <c r="T2077" s="1" t="s">
        <v>40</v>
      </c>
      <c r="U2077">
        <v>0</v>
      </c>
      <c r="V2077">
        <v>1</v>
      </c>
      <c r="W2077">
        <v>0.93664397716528258</v>
      </c>
      <c r="X2077">
        <v>2193.7977095516567</v>
      </c>
      <c r="Y2077" t="b">
        <v>0</v>
      </c>
      <c r="Z2077" t="b">
        <v>0</v>
      </c>
      <c r="AA2077" s="1" t="s">
        <v>66</v>
      </c>
      <c r="AB2077" s="1" t="s">
        <v>66</v>
      </c>
      <c r="AC2077" s="1" t="s">
        <v>42</v>
      </c>
      <c r="AD2077" t="s">
        <v>66</v>
      </c>
    </row>
    <row r="2078" spans="1:30" x14ac:dyDescent="0.25">
      <c r="A2078">
        <v>12</v>
      </c>
      <c r="B2078" s="1" t="s">
        <v>63</v>
      </c>
      <c r="C2078" s="1" t="s">
        <v>278</v>
      </c>
      <c r="D2078" s="1" t="s">
        <v>279</v>
      </c>
      <c r="E2078" s="1" t="s">
        <v>32</v>
      </c>
      <c r="F2078" s="1" t="s">
        <v>32</v>
      </c>
      <c r="G2078" s="1" t="s">
        <v>534</v>
      </c>
      <c r="H2078" s="1" t="s">
        <v>535</v>
      </c>
      <c r="I2078" s="1" t="s">
        <v>35</v>
      </c>
      <c r="J2078" s="1" t="s">
        <v>36</v>
      </c>
      <c r="K2078">
        <v>53</v>
      </c>
      <c r="L2078" s="1" t="s">
        <v>765</v>
      </c>
      <c r="M2078" s="1" t="s">
        <v>460</v>
      </c>
      <c r="N2078">
        <v>2</v>
      </c>
      <c r="O2078">
        <v>1450</v>
      </c>
      <c r="P2078">
        <v>2900</v>
      </c>
      <c r="Q2078">
        <v>0</v>
      </c>
      <c r="R2078">
        <v>0.61323962920046349</v>
      </c>
      <c r="S2078">
        <v>4678.3949246813436</v>
      </c>
      <c r="T2078" s="1" t="s">
        <v>40</v>
      </c>
      <c r="U2078">
        <v>0</v>
      </c>
      <c r="V2078">
        <v>1</v>
      </c>
      <c r="W2078">
        <v>0.93774956140974641</v>
      </c>
      <c r="X2078">
        <v>4387.1627887215136</v>
      </c>
      <c r="Y2078" t="b">
        <v>0</v>
      </c>
      <c r="Z2078" t="b">
        <v>0</v>
      </c>
      <c r="AA2078" s="1" t="s">
        <v>66</v>
      </c>
      <c r="AB2078" s="1" t="s">
        <v>66</v>
      </c>
      <c r="AC2078" s="1" t="s">
        <v>42</v>
      </c>
      <c r="AD2078" t="s">
        <v>66</v>
      </c>
    </row>
    <row r="2079" spans="1:30" x14ac:dyDescent="0.25">
      <c r="A2079">
        <v>12</v>
      </c>
      <c r="B2079" s="1" t="s">
        <v>63</v>
      </c>
      <c r="C2079" s="1" t="s">
        <v>64</v>
      </c>
      <c r="D2079" s="1" t="s">
        <v>65</v>
      </c>
      <c r="E2079" s="1" t="s">
        <v>32</v>
      </c>
      <c r="F2079" s="1" t="s">
        <v>32</v>
      </c>
      <c r="G2079" s="1" t="s">
        <v>534</v>
      </c>
      <c r="H2079" s="1" t="s">
        <v>535</v>
      </c>
      <c r="I2079" s="1" t="s">
        <v>35</v>
      </c>
      <c r="J2079" s="1" t="s">
        <v>36</v>
      </c>
      <c r="K2079">
        <v>53</v>
      </c>
      <c r="L2079" s="1" t="s">
        <v>765</v>
      </c>
      <c r="M2079" s="1" t="s">
        <v>460</v>
      </c>
      <c r="N2079">
        <v>1</v>
      </c>
      <c r="O2079">
        <v>1450</v>
      </c>
      <c r="P2079">
        <v>1450</v>
      </c>
      <c r="Q2079">
        <v>0</v>
      </c>
      <c r="R2079">
        <v>0.62599123365146692</v>
      </c>
      <c r="S2079">
        <v>2357.687288794627</v>
      </c>
      <c r="T2079" s="1" t="s">
        <v>40</v>
      </c>
      <c r="U2079">
        <v>0</v>
      </c>
      <c r="V2079">
        <v>1</v>
      </c>
      <c r="W2079">
        <v>0.93478160489948414</v>
      </c>
      <c r="X2079">
        <v>2203.9227076705552</v>
      </c>
      <c r="Y2079" t="b">
        <v>0</v>
      </c>
      <c r="Z2079" t="b">
        <v>0</v>
      </c>
      <c r="AA2079" s="1" t="s">
        <v>66</v>
      </c>
      <c r="AB2079" s="1" t="s">
        <v>66</v>
      </c>
      <c r="AC2079" s="1" t="s">
        <v>42</v>
      </c>
      <c r="AD2079" t="s">
        <v>66</v>
      </c>
    </row>
    <row r="2080" spans="1:30" x14ac:dyDescent="0.25">
      <c r="A2080">
        <v>15</v>
      </c>
      <c r="B2080" s="1" t="s">
        <v>50</v>
      </c>
      <c r="C2080" s="1" t="s">
        <v>149</v>
      </c>
      <c r="D2080" s="1" t="s">
        <v>150</v>
      </c>
      <c r="E2080" s="1" t="s">
        <v>32</v>
      </c>
      <c r="F2080" s="1" t="s">
        <v>32</v>
      </c>
      <c r="G2080" s="1" t="s">
        <v>534</v>
      </c>
      <c r="H2080" s="1" t="s">
        <v>535</v>
      </c>
      <c r="I2080" s="1" t="s">
        <v>35</v>
      </c>
      <c r="J2080" s="1" t="s">
        <v>36</v>
      </c>
      <c r="K2080">
        <v>53</v>
      </c>
      <c r="L2080" s="1" t="s">
        <v>765</v>
      </c>
      <c r="M2080" s="1" t="s">
        <v>460</v>
      </c>
      <c r="N2080">
        <v>1</v>
      </c>
      <c r="O2080">
        <v>1450</v>
      </c>
      <c r="P2080">
        <v>1450</v>
      </c>
      <c r="Q2080">
        <v>0</v>
      </c>
      <c r="R2080">
        <v>0.62371707841031143</v>
      </c>
      <c r="S2080">
        <v>2354.3897636949514</v>
      </c>
      <c r="T2080" s="1" t="s">
        <v>40</v>
      </c>
      <c r="U2080">
        <v>1</v>
      </c>
      <c r="V2080">
        <v>1</v>
      </c>
      <c r="W2080">
        <v>0.93384845978707409</v>
      </c>
      <c r="X2080">
        <v>2198.6432545649836</v>
      </c>
      <c r="Y2080" t="b">
        <v>0</v>
      </c>
      <c r="Z2080" t="b">
        <v>0</v>
      </c>
      <c r="AA2080" s="1" t="s">
        <v>54</v>
      </c>
      <c r="AB2080" s="1" t="s">
        <v>55</v>
      </c>
      <c r="AC2080" s="1" t="s">
        <v>42</v>
      </c>
      <c r="AD2080" t="s">
        <v>850</v>
      </c>
    </row>
    <row r="2081" spans="1:30" x14ac:dyDescent="0.25">
      <c r="A2081">
        <v>21</v>
      </c>
      <c r="B2081" s="1" t="s">
        <v>69</v>
      </c>
      <c r="C2081" s="1" t="s">
        <v>121</v>
      </c>
      <c r="D2081" s="1" t="s">
        <v>44</v>
      </c>
      <c r="E2081" s="1" t="s">
        <v>32</v>
      </c>
      <c r="F2081" s="1" t="s">
        <v>32</v>
      </c>
      <c r="G2081" s="1" t="s">
        <v>534</v>
      </c>
      <c r="H2081" s="1" t="s">
        <v>535</v>
      </c>
      <c r="I2081" s="1" t="s">
        <v>35</v>
      </c>
      <c r="J2081" s="1" t="s">
        <v>36</v>
      </c>
      <c r="K2081">
        <v>53</v>
      </c>
      <c r="L2081" s="1" t="s">
        <v>765</v>
      </c>
      <c r="M2081" s="1" t="s">
        <v>460</v>
      </c>
      <c r="N2081">
        <v>1</v>
      </c>
      <c r="O2081">
        <v>1450</v>
      </c>
      <c r="P2081">
        <v>1450</v>
      </c>
      <c r="Q2081">
        <v>0</v>
      </c>
      <c r="R2081">
        <v>0.99957096774193555</v>
      </c>
      <c r="S2081">
        <v>2899.3779032258067</v>
      </c>
      <c r="T2081" s="1" t="s">
        <v>40</v>
      </c>
      <c r="U2081">
        <v>0</v>
      </c>
      <c r="V2081">
        <v>0</v>
      </c>
      <c r="W2081">
        <v>0.91933753530999396</v>
      </c>
      <c r="X2081">
        <v>2665.5069354838711</v>
      </c>
      <c r="Y2081" t="b">
        <v>0</v>
      </c>
      <c r="Z2081" t="b">
        <v>0</v>
      </c>
      <c r="AA2081" s="1" t="s">
        <v>66</v>
      </c>
      <c r="AB2081" s="1" t="s">
        <v>66</v>
      </c>
      <c r="AC2081" s="1" t="s">
        <v>73</v>
      </c>
      <c r="AD2081" t="s">
        <v>66</v>
      </c>
    </row>
    <row r="2082" spans="1:30" x14ac:dyDescent="0.25">
      <c r="A2082">
        <v>31</v>
      </c>
      <c r="B2082" s="1" t="s">
        <v>361</v>
      </c>
      <c r="C2082" s="1" t="s">
        <v>362</v>
      </c>
      <c r="D2082" s="1" t="s">
        <v>44</v>
      </c>
      <c r="E2082" s="1" t="s">
        <v>32</v>
      </c>
      <c r="F2082" s="1" t="s">
        <v>32</v>
      </c>
      <c r="G2082" s="1" t="s">
        <v>534</v>
      </c>
      <c r="H2082" s="1" t="s">
        <v>535</v>
      </c>
      <c r="I2082" s="1" t="s">
        <v>35</v>
      </c>
      <c r="J2082" s="1" t="s">
        <v>36</v>
      </c>
      <c r="K2082">
        <v>53</v>
      </c>
      <c r="L2082" s="1" t="s">
        <v>765</v>
      </c>
      <c r="M2082" s="1" t="s">
        <v>460</v>
      </c>
      <c r="N2082">
        <v>1</v>
      </c>
      <c r="O2082">
        <v>1450</v>
      </c>
      <c r="P2082">
        <v>1450</v>
      </c>
      <c r="Q2082">
        <v>0</v>
      </c>
      <c r="R2082">
        <v>0.77045310805173117</v>
      </c>
      <c r="S2082">
        <v>2567.1570066750105</v>
      </c>
      <c r="T2082" s="1" t="s">
        <v>40</v>
      </c>
      <c r="U2082">
        <v>1</v>
      </c>
      <c r="V2082">
        <v>0</v>
      </c>
      <c r="W2082">
        <v>0.94344659229312311</v>
      </c>
      <c r="X2082">
        <v>2421.9755298289529</v>
      </c>
      <c r="Y2082" t="b">
        <v>0</v>
      </c>
      <c r="Z2082" t="b">
        <v>0</v>
      </c>
      <c r="AA2082" s="1" t="s">
        <v>62</v>
      </c>
      <c r="AB2082" s="1" t="s">
        <v>55</v>
      </c>
      <c r="AC2082" s="1" t="s">
        <v>73</v>
      </c>
      <c r="AD2082" t="s">
        <v>850</v>
      </c>
    </row>
    <row r="2083" spans="1:30" x14ac:dyDescent="0.25">
      <c r="A2083">
        <v>34</v>
      </c>
      <c r="B2083" s="1" t="s">
        <v>374</v>
      </c>
      <c r="C2083" s="1" t="s">
        <v>375</v>
      </c>
      <c r="D2083" s="1" t="s">
        <v>376</v>
      </c>
      <c r="E2083" s="1" t="s">
        <v>32</v>
      </c>
      <c r="F2083" s="1" t="s">
        <v>32</v>
      </c>
      <c r="G2083" s="1" t="s">
        <v>534</v>
      </c>
      <c r="H2083" s="1" t="s">
        <v>535</v>
      </c>
      <c r="I2083" s="1" t="s">
        <v>35</v>
      </c>
      <c r="J2083" s="1" t="s">
        <v>36</v>
      </c>
      <c r="K2083">
        <v>53</v>
      </c>
      <c r="L2083" s="1" t="s">
        <v>765</v>
      </c>
      <c r="M2083" s="1" t="s">
        <v>460</v>
      </c>
      <c r="N2083">
        <v>1</v>
      </c>
      <c r="O2083">
        <v>1450</v>
      </c>
      <c r="P2083">
        <v>1450</v>
      </c>
      <c r="Q2083">
        <v>0</v>
      </c>
      <c r="R2083">
        <v>1.449142338494394</v>
      </c>
      <c r="S2083">
        <v>3551.2563908168713</v>
      </c>
      <c r="T2083" s="1" t="s">
        <v>40</v>
      </c>
      <c r="U2083">
        <v>0</v>
      </c>
      <c r="V2083">
        <v>0</v>
      </c>
      <c r="W2083">
        <v>0.95640083295336664</v>
      </c>
      <c r="X2083">
        <v>3396.4245702082221</v>
      </c>
      <c r="Y2083" t="b">
        <v>1</v>
      </c>
      <c r="Z2083" t="b">
        <v>0</v>
      </c>
      <c r="AA2083" s="1" t="s">
        <v>66</v>
      </c>
      <c r="AB2083" s="1" t="s">
        <v>66</v>
      </c>
      <c r="AC2083" s="1" t="s">
        <v>73</v>
      </c>
      <c r="AD2083" t="s">
        <v>66</v>
      </c>
    </row>
    <row r="2084" spans="1:30" x14ac:dyDescent="0.25">
      <c r="A2084">
        <v>11</v>
      </c>
      <c r="B2084" s="1" t="s">
        <v>58</v>
      </c>
      <c r="C2084" s="1" t="s">
        <v>246</v>
      </c>
      <c r="D2084" s="1" t="s">
        <v>247</v>
      </c>
      <c r="E2084" s="1" t="s">
        <v>32</v>
      </c>
      <c r="F2084" s="1" t="s">
        <v>32</v>
      </c>
      <c r="G2084" s="1" t="s">
        <v>534</v>
      </c>
      <c r="H2084" s="1" t="s">
        <v>535</v>
      </c>
      <c r="I2084" s="1" t="s">
        <v>35</v>
      </c>
      <c r="J2084" s="1" t="s">
        <v>36</v>
      </c>
      <c r="K2084">
        <v>134</v>
      </c>
      <c r="L2084" s="1" t="s">
        <v>787</v>
      </c>
      <c r="M2084" s="1" t="s">
        <v>460</v>
      </c>
      <c r="N2084">
        <v>4</v>
      </c>
      <c r="O2084">
        <v>1500</v>
      </c>
      <c r="P2084">
        <v>6000</v>
      </c>
      <c r="Q2084">
        <v>0</v>
      </c>
      <c r="R2084">
        <v>0.61212016055118357</v>
      </c>
      <c r="S2084">
        <v>9672.7209633071016</v>
      </c>
      <c r="T2084" s="1" t="s">
        <v>40</v>
      </c>
      <c r="U2084">
        <v>1</v>
      </c>
      <c r="V2084">
        <v>1</v>
      </c>
      <c r="W2084">
        <v>0.93726608827829794</v>
      </c>
      <c r="X2084">
        <v>9065.9133402863372</v>
      </c>
      <c r="Y2084" t="b">
        <v>0</v>
      </c>
      <c r="Z2084" t="b">
        <v>0</v>
      </c>
      <c r="AA2084" s="1" t="s">
        <v>62</v>
      </c>
      <c r="AB2084" s="1" t="s">
        <v>55</v>
      </c>
      <c r="AC2084" s="1" t="s">
        <v>42</v>
      </c>
      <c r="AD2084" t="s">
        <v>850</v>
      </c>
    </row>
    <row r="2085" spans="1:30" x14ac:dyDescent="0.25">
      <c r="A2085">
        <v>1</v>
      </c>
      <c r="B2085" s="1" t="s">
        <v>184</v>
      </c>
      <c r="C2085" s="1" t="s">
        <v>595</v>
      </c>
      <c r="D2085" s="1" t="s">
        <v>596</v>
      </c>
      <c r="E2085" s="1" t="s">
        <v>779</v>
      </c>
      <c r="F2085" s="1" t="s">
        <v>780</v>
      </c>
      <c r="G2085" s="1" t="s">
        <v>201</v>
      </c>
      <c r="H2085" s="1" t="s">
        <v>202</v>
      </c>
      <c r="I2085" s="1" t="s">
        <v>35</v>
      </c>
      <c r="J2085" s="1" t="s">
        <v>36</v>
      </c>
      <c r="K2085">
        <v>44</v>
      </c>
      <c r="L2085" s="1" t="s">
        <v>517</v>
      </c>
      <c r="M2085" s="1" t="s">
        <v>38</v>
      </c>
      <c r="N2085" t="s">
        <v>39</v>
      </c>
      <c r="O2085" t="s">
        <v>39</v>
      </c>
      <c r="P2085">
        <v>25000</v>
      </c>
      <c r="Q2085">
        <v>40995.025906735747</v>
      </c>
      <c r="R2085">
        <v>0.63980103626942997</v>
      </c>
      <c r="S2085">
        <v>40995.025906735747</v>
      </c>
      <c r="T2085" s="1" t="s">
        <v>40</v>
      </c>
      <c r="U2085">
        <v>1</v>
      </c>
      <c r="V2085">
        <v>1</v>
      </c>
      <c r="W2085">
        <v>0.93680517287576903</v>
      </c>
      <c r="X2085">
        <v>38404.352331606213</v>
      </c>
      <c r="Y2085" t="b">
        <v>0</v>
      </c>
      <c r="Z2085" t="b">
        <v>0</v>
      </c>
      <c r="AA2085" s="1" t="s">
        <v>54</v>
      </c>
      <c r="AB2085" s="1" t="s">
        <v>599</v>
      </c>
      <c r="AC2085" s="1" t="s">
        <v>42</v>
      </c>
      <c r="AD2085" t="s">
        <v>850</v>
      </c>
    </row>
    <row r="2086" spans="1:30" x14ac:dyDescent="0.25">
      <c r="A2086">
        <v>21</v>
      </c>
      <c r="B2086" s="1" t="s">
        <v>69</v>
      </c>
      <c r="C2086" s="1" t="s">
        <v>176</v>
      </c>
      <c r="D2086" s="1" t="s">
        <v>177</v>
      </c>
      <c r="E2086" s="1" t="s">
        <v>32</v>
      </c>
      <c r="F2086" s="1" t="s">
        <v>32</v>
      </c>
      <c r="G2086" s="1" t="s">
        <v>534</v>
      </c>
      <c r="H2086" s="1" t="s">
        <v>535</v>
      </c>
      <c r="I2086" s="1" t="s">
        <v>35</v>
      </c>
      <c r="J2086" s="1" t="s">
        <v>36</v>
      </c>
      <c r="K2086">
        <v>54</v>
      </c>
      <c r="L2086" s="1" t="s">
        <v>772</v>
      </c>
      <c r="M2086" s="1" t="s">
        <v>460</v>
      </c>
      <c r="N2086">
        <v>1</v>
      </c>
      <c r="O2086">
        <v>500</v>
      </c>
      <c r="P2086">
        <v>500</v>
      </c>
      <c r="Q2086">
        <v>0</v>
      </c>
      <c r="R2086">
        <v>0.86483182198212116</v>
      </c>
      <c r="S2086">
        <v>932.41591099106063</v>
      </c>
      <c r="T2086" s="1" t="s">
        <v>40</v>
      </c>
      <c r="U2086">
        <v>0</v>
      </c>
      <c r="V2086">
        <v>0</v>
      </c>
      <c r="W2086">
        <v>0.94482048898013438</v>
      </c>
      <c r="X2086">
        <v>880.96565695543131</v>
      </c>
      <c r="Y2086" t="b">
        <v>0</v>
      </c>
      <c r="Z2086" t="b">
        <v>0</v>
      </c>
      <c r="AA2086" s="1" t="s">
        <v>66</v>
      </c>
      <c r="AB2086" s="1" t="s">
        <v>66</v>
      </c>
      <c r="AC2086" s="1" t="s">
        <v>73</v>
      </c>
      <c r="AD2086" t="s">
        <v>66</v>
      </c>
    </row>
    <row r="2087" spans="1:30" x14ac:dyDescent="0.25">
      <c r="A2087">
        <v>21</v>
      </c>
      <c r="B2087" s="1" t="s">
        <v>69</v>
      </c>
      <c r="C2087" s="1" t="s">
        <v>135</v>
      </c>
      <c r="D2087" s="1" t="s">
        <v>105</v>
      </c>
      <c r="E2087" s="1" t="s">
        <v>32</v>
      </c>
      <c r="F2087" s="1" t="s">
        <v>32</v>
      </c>
      <c r="G2087" s="1" t="s">
        <v>534</v>
      </c>
      <c r="H2087" s="1" t="s">
        <v>535</v>
      </c>
      <c r="I2087" s="1" t="s">
        <v>35</v>
      </c>
      <c r="J2087" s="1" t="s">
        <v>36</v>
      </c>
      <c r="K2087">
        <v>54</v>
      </c>
      <c r="L2087" s="1" t="s">
        <v>772</v>
      </c>
      <c r="M2087" s="1" t="s">
        <v>460</v>
      </c>
      <c r="N2087">
        <v>1</v>
      </c>
      <c r="O2087">
        <v>500</v>
      </c>
      <c r="P2087">
        <v>500</v>
      </c>
      <c r="Q2087">
        <v>0</v>
      </c>
      <c r="R2087">
        <v>0.85389854395110565</v>
      </c>
      <c r="S2087">
        <v>926.94927197555273</v>
      </c>
      <c r="T2087" s="1" t="s">
        <v>40</v>
      </c>
      <c r="U2087">
        <v>0</v>
      </c>
      <c r="V2087">
        <v>0</v>
      </c>
      <c r="W2087">
        <v>0.94570085343520061</v>
      </c>
      <c r="X2087">
        <v>876.61671759841806</v>
      </c>
      <c r="Y2087" t="b">
        <v>0</v>
      </c>
      <c r="Z2087" t="b">
        <v>0</v>
      </c>
      <c r="AA2087" s="1" t="s">
        <v>66</v>
      </c>
      <c r="AB2087" s="1" t="s">
        <v>66</v>
      </c>
      <c r="AC2087" s="1" t="s">
        <v>73</v>
      </c>
      <c r="AD2087" t="s">
        <v>66</v>
      </c>
    </row>
    <row r="2088" spans="1:30" x14ac:dyDescent="0.25">
      <c r="A2088">
        <v>23</v>
      </c>
      <c r="B2088" s="1" t="s">
        <v>178</v>
      </c>
      <c r="C2088" s="1" t="s">
        <v>330</v>
      </c>
      <c r="D2088" s="1" t="s">
        <v>105</v>
      </c>
      <c r="E2088" s="1" t="s">
        <v>32</v>
      </c>
      <c r="F2088" s="1" t="s">
        <v>32</v>
      </c>
      <c r="G2088" s="1" t="s">
        <v>534</v>
      </c>
      <c r="H2088" s="1" t="s">
        <v>535</v>
      </c>
      <c r="I2088" s="1" t="s">
        <v>35</v>
      </c>
      <c r="J2088" s="1" t="s">
        <v>36</v>
      </c>
      <c r="K2088">
        <v>54</v>
      </c>
      <c r="L2088" s="1" t="s">
        <v>772</v>
      </c>
      <c r="M2088" s="1" t="s">
        <v>460</v>
      </c>
      <c r="N2088">
        <v>2</v>
      </c>
      <c r="O2088">
        <v>500</v>
      </c>
      <c r="P2088">
        <v>1000</v>
      </c>
      <c r="Q2088">
        <v>0</v>
      </c>
      <c r="R2088">
        <v>0.85517256346179138</v>
      </c>
      <c r="S2088">
        <v>1855.1725634617915</v>
      </c>
      <c r="T2088" s="1" t="s">
        <v>40</v>
      </c>
      <c r="U2088">
        <v>0</v>
      </c>
      <c r="V2088">
        <v>0</v>
      </c>
      <c r="W2088">
        <v>0.94540895322943974</v>
      </c>
      <c r="X2088">
        <v>1753.8967512823885</v>
      </c>
      <c r="Y2088" t="b">
        <v>0</v>
      </c>
      <c r="Z2088" t="b">
        <v>0</v>
      </c>
      <c r="AA2088" s="1" t="s">
        <v>66</v>
      </c>
      <c r="AB2088" s="1" t="s">
        <v>66</v>
      </c>
      <c r="AC2088" s="1" t="s">
        <v>73</v>
      </c>
      <c r="AD2088" t="s">
        <v>66</v>
      </c>
    </row>
    <row r="2089" spans="1:30" x14ac:dyDescent="0.25">
      <c r="A2089">
        <v>7</v>
      </c>
      <c r="B2089" s="1" t="s">
        <v>29</v>
      </c>
      <c r="C2089" s="1" t="s">
        <v>43</v>
      </c>
      <c r="D2089" s="1" t="s">
        <v>44</v>
      </c>
      <c r="E2089" s="1" t="s">
        <v>32</v>
      </c>
      <c r="F2089" s="1" t="s">
        <v>32</v>
      </c>
      <c r="G2089" s="1" t="s">
        <v>534</v>
      </c>
      <c r="H2089" s="1" t="s">
        <v>535</v>
      </c>
      <c r="I2089" s="1" t="s">
        <v>35</v>
      </c>
      <c r="J2089" s="1" t="s">
        <v>36</v>
      </c>
      <c r="K2089">
        <v>337</v>
      </c>
      <c r="L2089" s="1" t="s">
        <v>788</v>
      </c>
      <c r="M2089" s="1" t="s">
        <v>460</v>
      </c>
      <c r="N2089">
        <v>1</v>
      </c>
      <c r="O2089">
        <v>300</v>
      </c>
      <c r="P2089">
        <v>300</v>
      </c>
      <c r="Q2089">
        <v>0</v>
      </c>
      <c r="R2089">
        <v>0.60882316575975093</v>
      </c>
      <c r="S2089">
        <v>482.64694972792529</v>
      </c>
      <c r="T2089" s="1" t="s">
        <v>40</v>
      </c>
      <c r="U2089">
        <v>1</v>
      </c>
      <c r="V2089">
        <v>1</v>
      </c>
      <c r="W2089">
        <v>0.93783079843594719</v>
      </c>
      <c r="X2089">
        <v>452.64117422601464</v>
      </c>
      <c r="Y2089" t="b">
        <v>0</v>
      </c>
      <c r="Z2089" t="b">
        <v>0</v>
      </c>
      <c r="AA2089" s="1" t="s">
        <v>41</v>
      </c>
      <c r="AB2089" s="1" t="s">
        <v>44</v>
      </c>
      <c r="AC2089" s="1" t="s">
        <v>42</v>
      </c>
      <c r="AD2089" t="s">
        <v>850</v>
      </c>
    </row>
    <row r="2090" spans="1:30" x14ac:dyDescent="0.25">
      <c r="A2090">
        <v>15</v>
      </c>
      <c r="B2090" s="1" t="s">
        <v>50</v>
      </c>
      <c r="C2090" s="1" t="s">
        <v>304</v>
      </c>
      <c r="D2090" s="1" t="s">
        <v>101</v>
      </c>
      <c r="E2090" s="1" t="s">
        <v>32</v>
      </c>
      <c r="F2090" s="1" t="s">
        <v>32</v>
      </c>
      <c r="G2090" s="1" t="s">
        <v>647</v>
      </c>
      <c r="H2090" s="1" t="s">
        <v>648</v>
      </c>
      <c r="I2090" s="1" t="s">
        <v>106</v>
      </c>
      <c r="J2090" s="1" t="s">
        <v>107</v>
      </c>
      <c r="K2090">
        <v>400</v>
      </c>
      <c r="L2090" s="1" t="s">
        <v>789</v>
      </c>
      <c r="M2090" s="1" t="s">
        <v>460</v>
      </c>
      <c r="N2090">
        <v>1</v>
      </c>
      <c r="O2090">
        <v>14500</v>
      </c>
      <c r="P2090">
        <v>14500</v>
      </c>
      <c r="Q2090">
        <v>0</v>
      </c>
      <c r="R2090">
        <v>0.60923415025592087</v>
      </c>
      <c r="S2090">
        <v>23333.895178710853</v>
      </c>
      <c r="T2090" s="1" t="s">
        <v>40</v>
      </c>
      <c r="U2090">
        <v>1</v>
      </c>
      <c r="V2090">
        <v>1</v>
      </c>
      <c r="W2090">
        <v>0.93773464755348201</v>
      </c>
      <c r="X2090">
        <v>21881.001971458314</v>
      </c>
      <c r="Y2090" t="b">
        <v>0</v>
      </c>
      <c r="Z2090" t="b">
        <v>0</v>
      </c>
      <c r="AA2090" s="1" t="s">
        <v>62</v>
      </c>
      <c r="AB2090" s="1" t="s">
        <v>173</v>
      </c>
      <c r="AC2090" s="1" t="s">
        <v>42</v>
      </c>
      <c r="AD2090" t="s">
        <v>850</v>
      </c>
    </row>
    <row r="2091" spans="1:30" x14ac:dyDescent="0.25">
      <c r="A2091">
        <v>10</v>
      </c>
      <c r="B2091" s="1" t="s">
        <v>168</v>
      </c>
      <c r="C2091" s="1" t="s">
        <v>245</v>
      </c>
      <c r="D2091" s="1" t="s">
        <v>101</v>
      </c>
      <c r="E2091" s="1" t="s">
        <v>32</v>
      </c>
      <c r="F2091" s="1" t="s">
        <v>32</v>
      </c>
      <c r="G2091" s="1" t="s">
        <v>647</v>
      </c>
      <c r="H2091" s="1" t="s">
        <v>648</v>
      </c>
      <c r="I2091" s="1" t="s">
        <v>106</v>
      </c>
      <c r="J2091" s="1" t="s">
        <v>107</v>
      </c>
      <c r="K2091">
        <v>280</v>
      </c>
      <c r="L2091" s="1" t="s">
        <v>790</v>
      </c>
      <c r="M2091" s="1" t="s">
        <v>460</v>
      </c>
      <c r="N2091">
        <v>1</v>
      </c>
      <c r="O2091">
        <v>15000</v>
      </c>
      <c r="P2091">
        <v>15000</v>
      </c>
      <c r="Q2091">
        <v>0</v>
      </c>
      <c r="R2091">
        <v>0.61025730693408753</v>
      </c>
      <c r="S2091">
        <v>24153.859604011312</v>
      </c>
      <c r="T2091" s="1" t="s">
        <v>40</v>
      </c>
      <c r="U2091">
        <v>0</v>
      </c>
      <c r="V2091">
        <v>1</v>
      </c>
      <c r="W2091">
        <v>0.93772246917954194</v>
      </c>
      <c r="X2091">
        <v>22649.616868089481</v>
      </c>
      <c r="Y2091" t="b">
        <v>1</v>
      </c>
      <c r="Z2091" t="b">
        <v>0</v>
      </c>
      <c r="AA2091" s="1" t="s">
        <v>66</v>
      </c>
      <c r="AB2091" s="1" t="s">
        <v>66</v>
      </c>
      <c r="AC2091" s="1" t="s">
        <v>42</v>
      </c>
      <c r="AD2091" t="s">
        <v>66</v>
      </c>
    </row>
    <row r="2092" spans="1:30" x14ac:dyDescent="0.25">
      <c r="A2092">
        <v>36</v>
      </c>
      <c r="B2092" s="1" t="s">
        <v>128</v>
      </c>
      <c r="C2092" s="1" t="s">
        <v>383</v>
      </c>
      <c r="D2092" s="1" t="s">
        <v>105</v>
      </c>
      <c r="E2092" s="1" t="s">
        <v>32</v>
      </c>
      <c r="F2092" s="1" t="s">
        <v>32</v>
      </c>
      <c r="G2092" s="1" t="s">
        <v>647</v>
      </c>
      <c r="H2092" s="1" t="s">
        <v>648</v>
      </c>
      <c r="I2092" s="1" t="s">
        <v>106</v>
      </c>
      <c r="J2092" s="1" t="s">
        <v>107</v>
      </c>
      <c r="K2092">
        <v>280</v>
      </c>
      <c r="L2092" s="1" t="s">
        <v>790</v>
      </c>
      <c r="M2092" s="1" t="s">
        <v>460</v>
      </c>
      <c r="N2092">
        <v>2</v>
      </c>
      <c r="O2092">
        <v>15000</v>
      </c>
      <c r="P2092">
        <v>30000</v>
      </c>
      <c r="Q2092">
        <v>0</v>
      </c>
      <c r="R2092">
        <v>0.61161841435877295</v>
      </c>
      <c r="S2092">
        <v>48348.552430763193</v>
      </c>
      <c r="T2092" s="1" t="s">
        <v>40</v>
      </c>
      <c r="U2092">
        <v>0</v>
      </c>
      <c r="V2092">
        <v>0</v>
      </c>
      <c r="W2092">
        <v>0.93742058575417186</v>
      </c>
      <c r="X2092">
        <v>45322.928340012324</v>
      </c>
      <c r="Y2092" t="b">
        <v>0</v>
      </c>
      <c r="Z2092" t="b">
        <v>0</v>
      </c>
      <c r="AA2092" s="1" t="s">
        <v>66</v>
      </c>
      <c r="AB2092" s="1" t="s">
        <v>66</v>
      </c>
      <c r="AC2092" s="1" t="s">
        <v>73</v>
      </c>
      <c r="AD2092" t="s">
        <v>66</v>
      </c>
    </row>
    <row r="2093" spans="1:30" x14ac:dyDescent="0.25">
      <c r="A2093">
        <v>37</v>
      </c>
      <c r="B2093" s="1" t="s">
        <v>384</v>
      </c>
      <c r="C2093" s="1" t="s">
        <v>388</v>
      </c>
      <c r="D2093" s="1" t="s">
        <v>101</v>
      </c>
      <c r="E2093" s="1" t="s">
        <v>32</v>
      </c>
      <c r="F2093" s="1" t="s">
        <v>32</v>
      </c>
      <c r="G2093" s="1" t="s">
        <v>647</v>
      </c>
      <c r="H2093" s="1" t="s">
        <v>648</v>
      </c>
      <c r="I2093" s="1" t="s">
        <v>106</v>
      </c>
      <c r="J2093" s="1" t="s">
        <v>107</v>
      </c>
      <c r="K2093">
        <v>280</v>
      </c>
      <c r="L2093" s="1" t="s">
        <v>790</v>
      </c>
      <c r="M2093" s="1" t="s">
        <v>460</v>
      </c>
      <c r="N2093">
        <v>1</v>
      </c>
      <c r="O2093">
        <v>15000</v>
      </c>
      <c r="P2093">
        <v>15000</v>
      </c>
      <c r="Q2093">
        <v>0</v>
      </c>
      <c r="R2093">
        <v>0.69174982492276005</v>
      </c>
      <c r="S2093">
        <v>25376.247373841401</v>
      </c>
      <c r="T2093" s="1" t="s">
        <v>40</v>
      </c>
      <c r="U2093">
        <v>0</v>
      </c>
      <c r="V2093">
        <v>1</v>
      </c>
      <c r="W2093">
        <v>0.94034172309710606</v>
      </c>
      <c r="X2093">
        <v>23862.344181256434</v>
      </c>
      <c r="Y2093" t="b">
        <v>0</v>
      </c>
      <c r="Z2093" t="b">
        <v>0</v>
      </c>
      <c r="AA2093" s="1" t="s">
        <v>66</v>
      </c>
      <c r="AB2093" s="1" t="s">
        <v>66</v>
      </c>
      <c r="AC2093" s="1" t="s">
        <v>42</v>
      </c>
      <c r="AD2093" t="s">
        <v>66</v>
      </c>
    </row>
    <row r="2094" spans="1:30" x14ac:dyDescent="0.25">
      <c r="A2094">
        <v>7</v>
      </c>
      <c r="B2094" s="1" t="s">
        <v>29</v>
      </c>
      <c r="C2094" s="1" t="s">
        <v>43</v>
      </c>
      <c r="D2094" s="1" t="s">
        <v>44</v>
      </c>
      <c r="E2094" s="1" t="s">
        <v>32</v>
      </c>
      <c r="F2094" s="1" t="s">
        <v>32</v>
      </c>
      <c r="G2094" s="1" t="s">
        <v>213</v>
      </c>
      <c r="H2094" s="1" t="s">
        <v>214</v>
      </c>
      <c r="I2094" s="1" t="s">
        <v>91</v>
      </c>
      <c r="J2094" s="1" t="s">
        <v>92</v>
      </c>
      <c r="K2094">
        <v>296</v>
      </c>
      <c r="L2094" s="1" t="s">
        <v>791</v>
      </c>
      <c r="M2094" s="1" t="s">
        <v>460</v>
      </c>
      <c r="N2094">
        <v>12</v>
      </c>
      <c r="O2094">
        <v>15000</v>
      </c>
      <c r="P2094">
        <v>180000</v>
      </c>
      <c r="Q2094">
        <v>0</v>
      </c>
      <c r="R2094">
        <v>0.60882316575975093</v>
      </c>
      <c r="S2094">
        <v>289588.16983675514</v>
      </c>
      <c r="T2094" s="1" t="s">
        <v>40</v>
      </c>
      <c r="U2094">
        <v>1</v>
      </c>
      <c r="V2094">
        <v>1</v>
      </c>
      <c r="W2094">
        <v>0.93783079843594719</v>
      </c>
      <c r="X2094">
        <v>271584.70453560876</v>
      </c>
      <c r="Y2094" t="b">
        <v>0</v>
      </c>
      <c r="Z2094" t="b">
        <v>0</v>
      </c>
      <c r="AA2094" s="1" t="s">
        <v>41</v>
      </c>
      <c r="AB2094" s="1" t="s">
        <v>44</v>
      </c>
      <c r="AC2094" s="1" t="s">
        <v>42</v>
      </c>
      <c r="AD2094" t="s">
        <v>850</v>
      </c>
    </row>
    <row r="2095" spans="1:30" x14ac:dyDescent="0.25">
      <c r="A2095">
        <v>7</v>
      </c>
      <c r="B2095" s="1" t="s">
        <v>29</v>
      </c>
      <c r="C2095" s="1" t="s">
        <v>43</v>
      </c>
      <c r="D2095" s="1" t="s">
        <v>44</v>
      </c>
      <c r="E2095" s="1" t="s">
        <v>32</v>
      </c>
      <c r="F2095" s="1" t="s">
        <v>32</v>
      </c>
      <c r="G2095" s="1" t="s">
        <v>213</v>
      </c>
      <c r="H2095" s="1" t="s">
        <v>214</v>
      </c>
      <c r="I2095" s="1" t="s">
        <v>91</v>
      </c>
      <c r="J2095" s="1" t="s">
        <v>92</v>
      </c>
      <c r="K2095">
        <v>295</v>
      </c>
      <c r="L2095" s="1" t="s">
        <v>792</v>
      </c>
      <c r="M2095" s="1" t="s">
        <v>460</v>
      </c>
      <c r="N2095">
        <v>10</v>
      </c>
      <c r="O2095">
        <v>75000</v>
      </c>
      <c r="P2095">
        <v>750000</v>
      </c>
      <c r="Q2095">
        <v>0</v>
      </c>
      <c r="R2095">
        <v>0.60882316575975093</v>
      </c>
      <c r="S2095">
        <v>1206617.3743198132</v>
      </c>
      <c r="T2095" s="1" t="s">
        <v>40</v>
      </c>
      <c r="U2095">
        <v>1</v>
      </c>
      <c r="V2095">
        <v>1</v>
      </c>
      <c r="W2095">
        <v>0.93783079843594719</v>
      </c>
      <c r="X2095">
        <v>1131602.9355650365</v>
      </c>
      <c r="Y2095" t="b">
        <v>0</v>
      </c>
      <c r="Z2095" t="b">
        <v>0</v>
      </c>
      <c r="AA2095" s="1" t="s">
        <v>41</v>
      </c>
      <c r="AB2095" s="1" t="s">
        <v>44</v>
      </c>
      <c r="AC2095" s="1" t="s">
        <v>42</v>
      </c>
      <c r="AD2095" t="s">
        <v>850</v>
      </c>
    </row>
    <row r="2096" spans="1:30" x14ac:dyDescent="0.25">
      <c r="A2096">
        <v>9</v>
      </c>
      <c r="B2096" s="1" t="s">
        <v>240</v>
      </c>
      <c r="C2096" s="1" t="s">
        <v>32</v>
      </c>
      <c r="D2096" s="1" t="s">
        <v>32</v>
      </c>
      <c r="E2096" s="1" t="s">
        <v>32</v>
      </c>
      <c r="F2096" s="1" t="s">
        <v>32</v>
      </c>
      <c r="G2096" s="1" t="s">
        <v>793</v>
      </c>
      <c r="H2096" s="1" t="s">
        <v>794</v>
      </c>
      <c r="I2096" s="1" t="s">
        <v>35</v>
      </c>
      <c r="J2096" s="1" t="s">
        <v>36</v>
      </c>
      <c r="K2096">
        <v>261</v>
      </c>
      <c r="L2096" s="1" t="s">
        <v>795</v>
      </c>
      <c r="M2096" s="1" t="s">
        <v>460</v>
      </c>
      <c r="N2096">
        <v>4</v>
      </c>
      <c r="O2096">
        <v>1500</v>
      </c>
      <c r="P2096">
        <v>6000</v>
      </c>
      <c r="Q2096">
        <v>0</v>
      </c>
      <c r="R2096">
        <v>0.61021334565375218</v>
      </c>
      <c r="S2096">
        <v>9661.2800739225131</v>
      </c>
      <c r="T2096" s="1" t="s">
        <v>40</v>
      </c>
      <c r="U2096">
        <v>0</v>
      </c>
      <c r="V2096">
        <v>1</v>
      </c>
      <c r="W2096">
        <v>0.93769557849786533</v>
      </c>
      <c r="X2096">
        <v>9059.3396079466693</v>
      </c>
      <c r="Y2096" t="b">
        <v>1</v>
      </c>
      <c r="Z2096" t="b">
        <v>0</v>
      </c>
      <c r="AA2096" s="1" t="s">
        <v>66</v>
      </c>
      <c r="AB2096" s="1" t="s">
        <v>66</v>
      </c>
      <c r="AC2096" s="1" t="s">
        <v>42</v>
      </c>
      <c r="AD2096" t="s">
        <v>66</v>
      </c>
    </row>
    <row r="2097" spans="1:30" x14ac:dyDescent="0.25">
      <c r="A2097">
        <v>7</v>
      </c>
      <c r="B2097" s="1" t="s">
        <v>29</v>
      </c>
      <c r="C2097" s="1" t="s">
        <v>30</v>
      </c>
      <c r="D2097" s="1" t="s">
        <v>31</v>
      </c>
      <c r="E2097" s="1" t="s">
        <v>32</v>
      </c>
      <c r="F2097" s="1" t="s">
        <v>32</v>
      </c>
      <c r="G2097" s="1" t="s">
        <v>89</v>
      </c>
      <c r="H2097" s="1" t="s">
        <v>90</v>
      </c>
      <c r="I2097" s="1" t="s">
        <v>106</v>
      </c>
      <c r="J2097" s="1" t="s">
        <v>107</v>
      </c>
      <c r="K2097">
        <v>380</v>
      </c>
      <c r="L2097" s="1" t="s">
        <v>796</v>
      </c>
      <c r="M2097" s="1" t="s">
        <v>219</v>
      </c>
      <c r="N2097">
        <v>0</v>
      </c>
      <c r="O2097">
        <v>0</v>
      </c>
      <c r="P2097" t="s">
        <v>46</v>
      </c>
      <c r="Q2097">
        <v>0</v>
      </c>
      <c r="R2097">
        <v>0.61163824655979571</v>
      </c>
      <c r="S2097">
        <v>0</v>
      </c>
      <c r="T2097" s="1" t="s">
        <v>40</v>
      </c>
      <c r="U2097">
        <v>1</v>
      </c>
      <c r="V2097">
        <v>1</v>
      </c>
      <c r="W2097">
        <v>0.93750240967821841</v>
      </c>
      <c r="X2097">
        <v>0</v>
      </c>
      <c r="Y2097" t="b">
        <v>0</v>
      </c>
      <c r="Z2097" t="b">
        <v>0</v>
      </c>
      <c r="AA2097" s="1" t="s">
        <v>41</v>
      </c>
      <c r="AB2097" s="1" t="s">
        <v>31</v>
      </c>
      <c r="AC2097" s="1" t="s">
        <v>42</v>
      </c>
      <c r="AD2097" t="s">
        <v>850</v>
      </c>
    </row>
    <row r="2098" spans="1:30" x14ac:dyDescent="0.25">
      <c r="A2098">
        <v>21</v>
      </c>
      <c r="B2098" s="1" t="s">
        <v>69</v>
      </c>
      <c r="C2098" s="1" t="s">
        <v>70</v>
      </c>
      <c r="D2098" s="1" t="s">
        <v>71</v>
      </c>
      <c r="E2098" s="1" t="s">
        <v>32</v>
      </c>
      <c r="F2098" s="1" t="s">
        <v>32</v>
      </c>
      <c r="G2098" s="1" t="s">
        <v>457</v>
      </c>
      <c r="H2098" s="1" t="s">
        <v>458</v>
      </c>
      <c r="I2098" s="1" t="s">
        <v>160</v>
      </c>
      <c r="J2098" s="1" t="s">
        <v>161</v>
      </c>
      <c r="K2098">
        <v>170</v>
      </c>
      <c r="L2098" s="1" t="s">
        <v>797</v>
      </c>
      <c r="M2098" s="1" t="s">
        <v>219</v>
      </c>
      <c r="N2098">
        <v>0</v>
      </c>
      <c r="O2098">
        <v>0</v>
      </c>
      <c r="P2098" t="s">
        <v>46</v>
      </c>
      <c r="Q2098">
        <v>0</v>
      </c>
      <c r="R2098">
        <v>0.8551278476091746</v>
      </c>
      <c r="S2098">
        <v>0</v>
      </c>
      <c r="T2098" s="1" t="s">
        <v>40</v>
      </c>
      <c r="U2098">
        <v>0</v>
      </c>
      <c r="V2098">
        <v>0</v>
      </c>
      <c r="W2098">
        <v>0.94551558933104707</v>
      </c>
      <c r="X2098">
        <v>0</v>
      </c>
      <c r="Y2098" t="b">
        <v>0</v>
      </c>
      <c r="Z2098" t="b">
        <v>0</v>
      </c>
      <c r="AA2098" s="1" t="s">
        <v>66</v>
      </c>
      <c r="AB2098" s="1" t="s">
        <v>66</v>
      </c>
      <c r="AC2098" s="1" t="s">
        <v>73</v>
      </c>
      <c r="AD2098" t="s">
        <v>66</v>
      </c>
    </row>
    <row r="2099" spans="1:30" x14ac:dyDescent="0.25">
      <c r="A2099">
        <v>1</v>
      </c>
      <c r="B2099" s="1" t="s">
        <v>184</v>
      </c>
      <c r="C2099" s="1" t="s">
        <v>595</v>
      </c>
      <c r="D2099" s="1" t="s">
        <v>596</v>
      </c>
      <c r="E2099" s="1" t="s">
        <v>779</v>
      </c>
      <c r="F2099" s="1" t="s">
        <v>780</v>
      </c>
      <c r="G2099" s="1" t="s">
        <v>204</v>
      </c>
      <c r="H2099" s="1" t="s">
        <v>205</v>
      </c>
      <c r="I2099" s="1" t="s">
        <v>191</v>
      </c>
      <c r="J2099" s="1" t="s">
        <v>192</v>
      </c>
      <c r="K2099">
        <v>99</v>
      </c>
      <c r="L2099" s="1" t="s">
        <v>205</v>
      </c>
      <c r="M2099" s="1" t="s">
        <v>38</v>
      </c>
      <c r="N2099" t="s">
        <v>39</v>
      </c>
      <c r="O2099" t="s">
        <v>39</v>
      </c>
      <c r="P2099">
        <v>4500</v>
      </c>
      <c r="Q2099">
        <v>7379.1046632124353</v>
      </c>
      <c r="R2099">
        <v>0.63980103626942997</v>
      </c>
      <c r="S2099">
        <v>0</v>
      </c>
      <c r="T2099" s="1" t="s">
        <v>194</v>
      </c>
      <c r="U2099">
        <v>1</v>
      </c>
      <c r="V2099">
        <v>1</v>
      </c>
      <c r="W2099">
        <v>0.93680517287576903</v>
      </c>
      <c r="X2099">
        <v>0</v>
      </c>
      <c r="Y2099" t="b">
        <v>0</v>
      </c>
      <c r="Z2099" t="b">
        <v>0</v>
      </c>
      <c r="AA2099" s="1" t="s">
        <v>54</v>
      </c>
      <c r="AB2099" s="1" t="s">
        <v>599</v>
      </c>
      <c r="AC2099" s="1" t="s">
        <v>42</v>
      </c>
      <c r="AD2099" t="s">
        <v>850</v>
      </c>
    </row>
    <row r="2100" spans="1:30" x14ac:dyDescent="0.25">
      <c r="A2100">
        <v>9</v>
      </c>
      <c r="B2100" s="1" t="s">
        <v>240</v>
      </c>
      <c r="C2100" s="1" t="s">
        <v>32</v>
      </c>
      <c r="D2100" s="1" t="s">
        <v>32</v>
      </c>
      <c r="E2100" s="1" t="s">
        <v>32</v>
      </c>
      <c r="F2100" s="1" t="s">
        <v>32</v>
      </c>
      <c r="G2100" s="1" t="s">
        <v>216</v>
      </c>
      <c r="H2100" s="1" t="s">
        <v>217</v>
      </c>
      <c r="I2100" s="1" t="s">
        <v>35</v>
      </c>
      <c r="J2100" s="1" t="s">
        <v>36</v>
      </c>
      <c r="K2100">
        <v>263</v>
      </c>
      <c r="L2100" s="1" t="s">
        <v>798</v>
      </c>
      <c r="M2100" s="1" t="s">
        <v>219</v>
      </c>
      <c r="N2100">
        <v>0</v>
      </c>
      <c r="O2100">
        <v>0</v>
      </c>
      <c r="P2100" t="s">
        <v>46</v>
      </c>
      <c r="Q2100">
        <v>0</v>
      </c>
      <c r="R2100">
        <v>0.61021334565375218</v>
      </c>
      <c r="S2100">
        <v>0</v>
      </c>
      <c r="T2100" s="1" t="s">
        <v>40</v>
      </c>
      <c r="U2100">
        <v>0</v>
      </c>
      <c r="V2100">
        <v>1</v>
      </c>
      <c r="W2100">
        <v>0.93769557849786533</v>
      </c>
      <c r="X2100">
        <v>0</v>
      </c>
      <c r="Y2100" t="b">
        <v>1</v>
      </c>
      <c r="Z2100" t="b">
        <v>0</v>
      </c>
      <c r="AA2100" s="1" t="s">
        <v>66</v>
      </c>
      <c r="AB2100" s="1" t="s">
        <v>66</v>
      </c>
      <c r="AC2100" s="1" t="s">
        <v>42</v>
      </c>
      <c r="AD2100" t="s">
        <v>66</v>
      </c>
    </row>
    <row r="2101" spans="1:30" x14ac:dyDescent="0.25">
      <c r="A2101">
        <v>1</v>
      </c>
      <c r="B2101" s="1" t="s">
        <v>184</v>
      </c>
      <c r="C2101" s="1" t="s">
        <v>595</v>
      </c>
      <c r="D2101" s="1" t="s">
        <v>596</v>
      </c>
      <c r="E2101" s="1" t="s">
        <v>779</v>
      </c>
      <c r="F2101" s="1" t="s">
        <v>780</v>
      </c>
      <c r="G2101" s="1" t="s">
        <v>204</v>
      </c>
      <c r="H2101" s="1" t="s">
        <v>205</v>
      </c>
      <c r="I2101" s="1" t="s">
        <v>204</v>
      </c>
      <c r="J2101" s="1" t="s">
        <v>205</v>
      </c>
      <c r="K2101">
        <v>389</v>
      </c>
      <c r="L2101" s="1" t="s">
        <v>206</v>
      </c>
      <c r="M2101" s="1" t="s">
        <v>38</v>
      </c>
      <c r="N2101" t="s">
        <v>39</v>
      </c>
      <c r="O2101" t="s">
        <v>39</v>
      </c>
      <c r="P2101">
        <v>2709.28</v>
      </c>
      <c r="Q2101">
        <v>4442.6801515440411</v>
      </c>
      <c r="R2101">
        <v>0.63980103626942997</v>
      </c>
      <c r="S2101">
        <v>0</v>
      </c>
      <c r="T2101" s="1" t="s">
        <v>194</v>
      </c>
      <c r="U2101">
        <v>1</v>
      </c>
      <c r="V2101">
        <v>1</v>
      </c>
      <c r="W2101">
        <v>0.93680517287576903</v>
      </c>
      <c r="X2101">
        <v>0</v>
      </c>
      <c r="Y2101" t="b">
        <v>0</v>
      </c>
      <c r="Z2101" t="b">
        <v>0</v>
      </c>
      <c r="AA2101" s="1" t="s">
        <v>54</v>
      </c>
      <c r="AB2101" s="1" t="s">
        <v>599</v>
      </c>
      <c r="AC2101" s="1" t="s">
        <v>42</v>
      </c>
      <c r="AD2101" t="s">
        <v>850</v>
      </c>
    </row>
    <row r="2102" spans="1:30" x14ac:dyDescent="0.25">
      <c r="A2102">
        <v>9</v>
      </c>
      <c r="B2102" s="1" t="s">
        <v>240</v>
      </c>
      <c r="C2102" s="1" t="s">
        <v>32</v>
      </c>
      <c r="D2102" s="1" t="s">
        <v>32</v>
      </c>
      <c r="E2102" s="1" t="s">
        <v>32</v>
      </c>
      <c r="F2102" s="1" t="s">
        <v>32</v>
      </c>
      <c r="G2102" s="1" t="s">
        <v>216</v>
      </c>
      <c r="H2102" s="1" t="s">
        <v>217</v>
      </c>
      <c r="I2102" s="1" t="s">
        <v>35</v>
      </c>
      <c r="J2102" s="1" t="s">
        <v>36</v>
      </c>
      <c r="K2102">
        <v>264</v>
      </c>
      <c r="L2102" s="1" t="s">
        <v>799</v>
      </c>
      <c r="M2102" s="1" t="s">
        <v>219</v>
      </c>
      <c r="N2102">
        <v>0</v>
      </c>
      <c r="O2102">
        <v>0</v>
      </c>
      <c r="P2102" t="s">
        <v>46</v>
      </c>
      <c r="Q2102">
        <v>0</v>
      </c>
      <c r="R2102">
        <v>0.61021334565375218</v>
      </c>
      <c r="S2102">
        <v>0</v>
      </c>
      <c r="T2102" s="1" t="s">
        <v>40</v>
      </c>
      <c r="U2102">
        <v>0</v>
      </c>
      <c r="V2102">
        <v>1</v>
      </c>
      <c r="W2102">
        <v>0.93769557849786533</v>
      </c>
      <c r="X2102">
        <v>0</v>
      </c>
      <c r="Y2102" t="b">
        <v>1</v>
      </c>
      <c r="Z2102" t="b">
        <v>0</v>
      </c>
      <c r="AA2102" s="1" t="s">
        <v>66</v>
      </c>
      <c r="AB2102" s="1" t="s">
        <v>66</v>
      </c>
      <c r="AC2102" s="1" t="s">
        <v>42</v>
      </c>
      <c r="AD2102" t="s">
        <v>66</v>
      </c>
    </row>
    <row r="2103" spans="1:30" x14ac:dyDescent="0.25">
      <c r="A2103">
        <v>1</v>
      </c>
      <c r="B2103" s="1" t="s">
        <v>184</v>
      </c>
      <c r="C2103" s="1" t="s">
        <v>595</v>
      </c>
      <c r="D2103" s="1" t="s">
        <v>596</v>
      </c>
      <c r="E2103" s="1" t="s">
        <v>779</v>
      </c>
      <c r="F2103" s="1" t="s">
        <v>780</v>
      </c>
      <c r="G2103" s="1" t="s">
        <v>207</v>
      </c>
      <c r="H2103" s="1" t="s">
        <v>208</v>
      </c>
      <c r="I2103" s="1" t="s">
        <v>191</v>
      </c>
      <c r="J2103" s="1" t="s">
        <v>192</v>
      </c>
      <c r="K2103">
        <v>98</v>
      </c>
      <c r="L2103" s="1" t="s">
        <v>209</v>
      </c>
      <c r="M2103" s="1" t="s">
        <v>38</v>
      </c>
      <c r="N2103" t="s">
        <v>39</v>
      </c>
      <c r="O2103" t="s">
        <v>39</v>
      </c>
      <c r="P2103">
        <v>5500</v>
      </c>
      <c r="Q2103">
        <v>9018.9056994818657</v>
      </c>
      <c r="R2103">
        <v>0.63980103626942997</v>
      </c>
      <c r="S2103">
        <v>0</v>
      </c>
      <c r="T2103" s="1" t="s">
        <v>194</v>
      </c>
      <c r="U2103">
        <v>1</v>
      </c>
      <c r="V2103">
        <v>1</v>
      </c>
      <c r="W2103">
        <v>0.93680517287576903</v>
      </c>
      <c r="X2103">
        <v>0</v>
      </c>
      <c r="Y2103" t="b">
        <v>0</v>
      </c>
      <c r="Z2103" t="b">
        <v>0</v>
      </c>
      <c r="AA2103" s="1" t="s">
        <v>54</v>
      </c>
      <c r="AB2103" s="1" t="s">
        <v>599</v>
      </c>
      <c r="AC2103" s="1" t="s">
        <v>42</v>
      </c>
      <c r="AD2103" t="s">
        <v>850</v>
      </c>
    </row>
    <row r="2104" spans="1:30" x14ac:dyDescent="0.25">
      <c r="A2104">
        <v>28</v>
      </c>
      <c r="B2104" s="1" t="s">
        <v>94</v>
      </c>
      <c r="C2104" s="1" t="s">
        <v>800</v>
      </c>
      <c r="D2104" s="1" t="s">
        <v>801</v>
      </c>
      <c r="E2104" s="1" t="s">
        <v>32</v>
      </c>
      <c r="F2104" s="1" t="s">
        <v>32</v>
      </c>
      <c r="G2104" s="1" t="s">
        <v>438</v>
      </c>
      <c r="H2104" s="1" t="s">
        <v>439</v>
      </c>
      <c r="I2104" s="1" t="s">
        <v>160</v>
      </c>
      <c r="J2104" s="1" t="s">
        <v>161</v>
      </c>
      <c r="K2104">
        <v>220</v>
      </c>
      <c r="L2104" s="1" t="s">
        <v>802</v>
      </c>
      <c r="M2104" s="1" t="s">
        <v>219</v>
      </c>
      <c r="N2104">
        <v>0</v>
      </c>
      <c r="O2104">
        <v>0</v>
      </c>
      <c r="P2104" t="s">
        <v>46</v>
      </c>
      <c r="Q2104">
        <v>0</v>
      </c>
      <c r="S2104">
        <v>0</v>
      </c>
      <c r="T2104" s="1" t="s">
        <v>40</v>
      </c>
      <c r="U2104">
        <v>0</v>
      </c>
      <c r="V2104">
        <v>0</v>
      </c>
      <c r="W2104">
        <v>1</v>
      </c>
      <c r="X2104">
        <v>0</v>
      </c>
      <c r="Y2104" t="b">
        <v>0</v>
      </c>
      <c r="Z2104" t="b">
        <v>0</v>
      </c>
      <c r="AA2104" s="1" t="s">
        <v>66</v>
      </c>
      <c r="AB2104" s="1" t="s">
        <v>66</v>
      </c>
      <c r="AC2104" s="1" t="s">
        <v>73</v>
      </c>
      <c r="AD2104" t="s">
        <v>66</v>
      </c>
    </row>
    <row r="2105" spans="1:30" x14ac:dyDescent="0.25">
      <c r="A2105">
        <v>29</v>
      </c>
      <c r="B2105" s="1" t="s">
        <v>348</v>
      </c>
      <c r="C2105" s="1" t="s">
        <v>803</v>
      </c>
      <c r="D2105" s="1" t="s">
        <v>387</v>
      </c>
      <c r="E2105" s="1" t="s">
        <v>32</v>
      </c>
      <c r="F2105" s="1" t="s">
        <v>32</v>
      </c>
      <c r="G2105" s="1" t="s">
        <v>438</v>
      </c>
      <c r="H2105" s="1" t="s">
        <v>439</v>
      </c>
      <c r="I2105" s="1" t="s">
        <v>91</v>
      </c>
      <c r="J2105" s="1" t="s">
        <v>92</v>
      </c>
      <c r="K2105">
        <v>402</v>
      </c>
      <c r="L2105" s="1" t="s">
        <v>804</v>
      </c>
      <c r="M2105" s="1" t="s">
        <v>219</v>
      </c>
      <c r="N2105">
        <v>0</v>
      </c>
      <c r="O2105">
        <v>0</v>
      </c>
      <c r="P2105" t="s">
        <v>46</v>
      </c>
      <c r="Q2105">
        <v>0</v>
      </c>
      <c r="S2105">
        <v>0</v>
      </c>
      <c r="T2105" s="1" t="s">
        <v>40</v>
      </c>
      <c r="U2105">
        <v>0</v>
      </c>
      <c r="V2105">
        <v>0</v>
      </c>
      <c r="W2105">
        <v>1</v>
      </c>
      <c r="X2105">
        <v>0</v>
      </c>
      <c r="Y2105" t="b">
        <v>0</v>
      </c>
      <c r="Z2105" t="b">
        <v>0</v>
      </c>
      <c r="AA2105" s="1" t="s">
        <v>66</v>
      </c>
      <c r="AB2105" s="1" t="s">
        <v>66</v>
      </c>
      <c r="AC2105" s="1" t="s">
        <v>73</v>
      </c>
      <c r="AD2105" t="s">
        <v>66</v>
      </c>
    </row>
    <row r="2106" spans="1:30" x14ac:dyDescent="0.25">
      <c r="A2106">
        <v>28</v>
      </c>
      <c r="B2106" s="1" t="s">
        <v>94</v>
      </c>
      <c r="C2106" s="1" t="s">
        <v>805</v>
      </c>
      <c r="D2106" s="1" t="s">
        <v>170</v>
      </c>
      <c r="E2106" s="1" t="s">
        <v>32</v>
      </c>
      <c r="F2106" s="1" t="s">
        <v>32</v>
      </c>
      <c r="G2106" s="1" t="s">
        <v>438</v>
      </c>
      <c r="H2106" s="1" t="s">
        <v>439</v>
      </c>
      <c r="I2106" s="1" t="s">
        <v>91</v>
      </c>
      <c r="J2106" s="1" t="s">
        <v>92</v>
      </c>
      <c r="K2106">
        <v>282</v>
      </c>
      <c r="L2106" s="1" t="s">
        <v>806</v>
      </c>
      <c r="M2106" s="1" t="s">
        <v>219</v>
      </c>
      <c r="N2106">
        <v>0</v>
      </c>
      <c r="O2106">
        <v>0</v>
      </c>
      <c r="P2106" t="s">
        <v>46</v>
      </c>
      <c r="Q2106">
        <v>0</v>
      </c>
      <c r="S2106">
        <v>0</v>
      </c>
      <c r="T2106" s="1" t="s">
        <v>40</v>
      </c>
      <c r="U2106">
        <v>0</v>
      </c>
      <c r="V2106">
        <v>0</v>
      </c>
      <c r="W2106">
        <v>1</v>
      </c>
      <c r="X2106">
        <v>0</v>
      </c>
      <c r="Y2106" t="b">
        <v>0</v>
      </c>
      <c r="Z2106" t="b">
        <v>0</v>
      </c>
      <c r="AA2106" s="1" t="s">
        <v>66</v>
      </c>
      <c r="AB2106" s="1" t="s">
        <v>66</v>
      </c>
      <c r="AC2106" s="1" t="s">
        <v>73</v>
      </c>
      <c r="AD2106" t="s">
        <v>66</v>
      </c>
    </row>
    <row r="2107" spans="1:30" x14ac:dyDescent="0.25">
      <c r="A2107">
        <v>2</v>
      </c>
      <c r="B2107" s="1" t="s">
        <v>86</v>
      </c>
      <c r="C2107" s="1" t="s">
        <v>226</v>
      </c>
      <c r="D2107" s="1" t="s">
        <v>105</v>
      </c>
      <c r="E2107" s="1" t="s">
        <v>32</v>
      </c>
      <c r="F2107" s="1" t="s">
        <v>32</v>
      </c>
      <c r="G2107" s="1" t="s">
        <v>412</v>
      </c>
      <c r="H2107" s="1" t="s">
        <v>413</v>
      </c>
      <c r="I2107" s="1" t="s">
        <v>106</v>
      </c>
      <c r="J2107" s="1" t="s">
        <v>107</v>
      </c>
      <c r="K2107">
        <v>245</v>
      </c>
      <c r="L2107" s="1" t="s">
        <v>807</v>
      </c>
      <c r="M2107" s="1" t="s">
        <v>219</v>
      </c>
      <c r="N2107">
        <v>0</v>
      </c>
      <c r="O2107">
        <v>0</v>
      </c>
      <c r="P2107" t="s">
        <v>46</v>
      </c>
      <c r="Q2107">
        <v>0</v>
      </c>
      <c r="R2107">
        <v>0.61287047812817896</v>
      </c>
      <c r="S2107">
        <v>0</v>
      </c>
      <c r="T2107" s="1" t="s">
        <v>40</v>
      </c>
      <c r="U2107">
        <v>0</v>
      </c>
      <c r="V2107">
        <v>1</v>
      </c>
      <c r="W2107">
        <v>0.93692649150934704</v>
      </c>
      <c r="X2107">
        <v>0</v>
      </c>
      <c r="Y2107" t="b">
        <v>0</v>
      </c>
      <c r="Z2107" t="b">
        <v>0</v>
      </c>
      <c r="AA2107" s="1" t="s">
        <v>66</v>
      </c>
      <c r="AB2107" s="1" t="s">
        <v>66</v>
      </c>
      <c r="AC2107" s="1" t="s">
        <v>42</v>
      </c>
      <c r="AD2107" t="s">
        <v>66</v>
      </c>
    </row>
    <row r="2108" spans="1:30" x14ac:dyDescent="0.25">
      <c r="A2108">
        <v>2</v>
      </c>
      <c r="B2108" s="1" t="s">
        <v>86</v>
      </c>
      <c r="C2108" s="1" t="s">
        <v>226</v>
      </c>
      <c r="D2108" s="1" t="s">
        <v>105</v>
      </c>
      <c r="E2108" s="1" t="s">
        <v>32</v>
      </c>
      <c r="F2108" s="1" t="s">
        <v>32</v>
      </c>
      <c r="G2108" s="1" t="s">
        <v>412</v>
      </c>
      <c r="H2108" s="1" t="s">
        <v>413</v>
      </c>
      <c r="I2108" s="1" t="s">
        <v>106</v>
      </c>
      <c r="J2108" s="1" t="s">
        <v>107</v>
      </c>
      <c r="K2108">
        <v>246</v>
      </c>
      <c r="L2108" s="1" t="s">
        <v>808</v>
      </c>
      <c r="M2108" s="1" t="s">
        <v>219</v>
      </c>
      <c r="N2108">
        <v>0</v>
      </c>
      <c r="O2108">
        <v>0</v>
      </c>
      <c r="P2108" t="s">
        <v>46</v>
      </c>
      <c r="Q2108">
        <v>0</v>
      </c>
      <c r="R2108">
        <v>0.61287047812817896</v>
      </c>
      <c r="S2108">
        <v>0</v>
      </c>
      <c r="T2108" s="1" t="s">
        <v>40</v>
      </c>
      <c r="U2108">
        <v>0</v>
      </c>
      <c r="V2108">
        <v>1</v>
      </c>
      <c r="W2108">
        <v>0.93692649150934704</v>
      </c>
      <c r="X2108">
        <v>0</v>
      </c>
      <c r="Y2108" t="b">
        <v>0</v>
      </c>
      <c r="Z2108" t="b">
        <v>0</v>
      </c>
      <c r="AA2108" s="1" t="s">
        <v>66</v>
      </c>
      <c r="AB2108" s="1" t="s">
        <v>66</v>
      </c>
      <c r="AC2108" s="1" t="s">
        <v>42</v>
      </c>
      <c r="AD2108" t="s">
        <v>66</v>
      </c>
    </row>
    <row r="2109" spans="1:30" x14ac:dyDescent="0.25">
      <c r="A2109">
        <v>2</v>
      </c>
      <c r="B2109" s="1" t="s">
        <v>86</v>
      </c>
      <c r="C2109" s="1" t="s">
        <v>226</v>
      </c>
      <c r="D2109" s="1" t="s">
        <v>105</v>
      </c>
      <c r="E2109" s="1" t="s">
        <v>32</v>
      </c>
      <c r="F2109" s="1" t="s">
        <v>32</v>
      </c>
      <c r="G2109" s="1" t="s">
        <v>412</v>
      </c>
      <c r="H2109" s="1" t="s">
        <v>413</v>
      </c>
      <c r="I2109" s="1" t="s">
        <v>106</v>
      </c>
      <c r="J2109" s="1" t="s">
        <v>107</v>
      </c>
      <c r="K2109">
        <v>247</v>
      </c>
      <c r="L2109" s="1" t="s">
        <v>809</v>
      </c>
      <c r="M2109" s="1" t="s">
        <v>219</v>
      </c>
      <c r="N2109">
        <v>0</v>
      </c>
      <c r="O2109">
        <v>0</v>
      </c>
      <c r="P2109" t="s">
        <v>46</v>
      </c>
      <c r="Q2109">
        <v>0</v>
      </c>
      <c r="R2109">
        <v>0.61287047812817896</v>
      </c>
      <c r="S2109">
        <v>0</v>
      </c>
      <c r="T2109" s="1" t="s">
        <v>40</v>
      </c>
      <c r="U2109">
        <v>0</v>
      </c>
      <c r="V2109">
        <v>1</v>
      </c>
      <c r="W2109">
        <v>0.93692649150934704</v>
      </c>
      <c r="X2109">
        <v>0</v>
      </c>
      <c r="Y2109" t="b">
        <v>0</v>
      </c>
      <c r="Z2109" t="b">
        <v>0</v>
      </c>
      <c r="AA2109" s="1" t="s">
        <v>66</v>
      </c>
      <c r="AB2109" s="1" t="s">
        <v>66</v>
      </c>
      <c r="AC2109" s="1" t="s">
        <v>42</v>
      </c>
      <c r="AD2109" t="s">
        <v>66</v>
      </c>
    </row>
    <row r="2110" spans="1:30" x14ac:dyDescent="0.25">
      <c r="A2110">
        <v>8</v>
      </c>
      <c r="B2110" s="1" t="s">
        <v>239</v>
      </c>
      <c r="C2110" s="1" t="s">
        <v>32</v>
      </c>
      <c r="D2110" s="1" t="s">
        <v>32</v>
      </c>
      <c r="E2110" s="1" t="s">
        <v>32</v>
      </c>
      <c r="F2110" s="1" t="s">
        <v>32</v>
      </c>
      <c r="G2110" s="1" t="s">
        <v>213</v>
      </c>
      <c r="H2110" s="1" t="s">
        <v>214</v>
      </c>
      <c r="I2110" s="1" t="s">
        <v>91</v>
      </c>
      <c r="J2110" s="1" t="s">
        <v>92</v>
      </c>
      <c r="K2110">
        <v>101</v>
      </c>
      <c r="L2110" s="1" t="s">
        <v>810</v>
      </c>
      <c r="M2110" s="1" t="s">
        <v>219</v>
      </c>
      <c r="N2110">
        <v>0</v>
      </c>
      <c r="O2110">
        <v>0</v>
      </c>
      <c r="P2110" t="s">
        <v>46</v>
      </c>
      <c r="Q2110">
        <v>0</v>
      </c>
      <c r="R2110">
        <v>0.6092263186813186</v>
      </c>
      <c r="S2110">
        <v>0</v>
      </c>
      <c r="T2110" s="1" t="s">
        <v>40</v>
      </c>
      <c r="U2110">
        <v>0</v>
      </c>
      <c r="V2110">
        <v>1</v>
      </c>
      <c r="W2110">
        <v>0.93785833674287344</v>
      </c>
      <c r="X2110">
        <v>0</v>
      </c>
      <c r="Y2110" t="b">
        <v>1</v>
      </c>
      <c r="Z2110" t="b">
        <v>0</v>
      </c>
      <c r="AA2110" s="1" t="s">
        <v>66</v>
      </c>
      <c r="AB2110" s="1" t="s">
        <v>66</v>
      </c>
      <c r="AC2110" s="1" t="s">
        <v>42</v>
      </c>
      <c r="AD2110" t="s">
        <v>66</v>
      </c>
    </row>
    <row r="2111" spans="1:30" x14ac:dyDescent="0.25">
      <c r="A2111">
        <v>13</v>
      </c>
      <c r="B2111" s="1" t="s">
        <v>285</v>
      </c>
      <c r="C2111" s="1" t="s">
        <v>32</v>
      </c>
      <c r="D2111" s="1" t="s">
        <v>32</v>
      </c>
      <c r="E2111" s="1" t="s">
        <v>32</v>
      </c>
      <c r="F2111" s="1" t="s">
        <v>32</v>
      </c>
      <c r="G2111" s="1" t="s">
        <v>213</v>
      </c>
      <c r="H2111" s="1" t="s">
        <v>214</v>
      </c>
      <c r="I2111" s="1" t="s">
        <v>91</v>
      </c>
      <c r="J2111" s="1" t="s">
        <v>92</v>
      </c>
      <c r="K2111">
        <v>101</v>
      </c>
      <c r="L2111" s="1" t="s">
        <v>810</v>
      </c>
      <c r="M2111" s="1" t="s">
        <v>219</v>
      </c>
      <c r="N2111">
        <v>0</v>
      </c>
      <c r="O2111">
        <v>0</v>
      </c>
      <c r="P2111" t="s">
        <v>46</v>
      </c>
      <c r="Q2111">
        <v>0</v>
      </c>
      <c r="R2111">
        <v>0.62284119840555485</v>
      </c>
      <c r="S2111">
        <v>0</v>
      </c>
      <c r="T2111" s="1" t="s">
        <v>40</v>
      </c>
      <c r="U2111">
        <v>0</v>
      </c>
      <c r="V2111">
        <v>1</v>
      </c>
      <c r="W2111">
        <v>0.93661275687284107</v>
      </c>
      <c r="X2111">
        <v>0</v>
      </c>
      <c r="Y2111" t="b">
        <v>1</v>
      </c>
      <c r="Z2111" t="b">
        <v>0</v>
      </c>
      <c r="AA2111" s="1" t="s">
        <v>66</v>
      </c>
      <c r="AB2111" s="1" t="s">
        <v>66</v>
      </c>
      <c r="AC2111" s="1" t="s">
        <v>42</v>
      </c>
      <c r="AD2111" t="s">
        <v>66</v>
      </c>
    </row>
    <row r="2112" spans="1:30" x14ac:dyDescent="0.25">
      <c r="A2112">
        <v>17</v>
      </c>
      <c r="B2112" s="1" t="s">
        <v>306</v>
      </c>
      <c r="C2112" s="1" t="s">
        <v>307</v>
      </c>
      <c r="D2112" s="1" t="s">
        <v>44</v>
      </c>
      <c r="E2112" s="1" t="s">
        <v>32</v>
      </c>
      <c r="F2112" s="1" t="s">
        <v>32</v>
      </c>
      <c r="G2112" s="1" t="s">
        <v>213</v>
      </c>
      <c r="H2112" s="1" t="s">
        <v>214</v>
      </c>
      <c r="I2112" s="1" t="s">
        <v>91</v>
      </c>
      <c r="J2112" s="1" t="s">
        <v>92</v>
      </c>
      <c r="K2112">
        <v>101</v>
      </c>
      <c r="L2112" s="1" t="s">
        <v>810</v>
      </c>
      <c r="M2112" s="1" t="s">
        <v>219</v>
      </c>
      <c r="N2112">
        <v>0</v>
      </c>
      <c r="O2112">
        <v>0</v>
      </c>
      <c r="P2112" t="s">
        <v>46</v>
      </c>
      <c r="Q2112">
        <v>0</v>
      </c>
      <c r="R2112">
        <v>0.64688199999999996</v>
      </c>
      <c r="S2112">
        <v>0</v>
      </c>
      <c r="T2112" s="1" t="s">
        <v>40</v>
      </c>
      <c r="U2112">
        <v>0</v>
      </c>
      <c r="V2112">
        <v>1</v>
      </c>
      <c r="W2112">
        <v>0.93927919547362837</v>
      </c>
      <c r="X2112">
        <v>0</v>
      </c>
      <c r="Y2112" t="b">
        <v>1</v>
      </c>
      <c r="Z2112" t="b">
        <v>0</v>
      </c>
      <c r="AA2112" s="1" t="s">
        <v>66</v>
      </c>
      <c r="AB2112" s="1" t="s">
        <v>66</v>
      </c>
      <c r="AC2112" s="1" t="s">
        <v>42</v>
      </c>
      <c r="AD2112" t="s">
        <v>66</v>
      </c>
    </row>
    <row r="2113" spans="1:30" x14ac:dyDescent="0.25">
      <c r="A2113">
        <v>17</v>
      </c>
      <c r="B2113" s="1" t="s">
        <v>306</v>
      </c>
      <c r="C2113" s="1" t="s">
        <v>308</v>
      </c>
      <c r="D2113" s="1" t="s">
        <v>71</v>
      </c>
      <c r="E2113" s="1" t="s">
        <v>32</v>
      </c>
      <c r="F2113" s="1" t="s">
        <v>32</v>
      </c>
      <c r="G2113" s="1" t="s">
        <v>213</v>
      </c>
      <c r="H2113" s="1" t="s">
        <v>214</v>
      </c>
      <c r="I2113" s="1" t="s">
        <v>91</v>
      </c>
      <c r="J2113" s="1" t="s">
        <v>92</v>
      </c>
      <c r="K2113">
        <v>101</v>
      </c>
      <c r="L2113" s="1" t="s">
        <v>810</v>
      </c>
      <c r="M2113" s="1" t="s">
        <v>219</v>
      </c>
      <c r="N2113">
        <v>0</v>
      </c>
      <c r="O2113">
        <v>0</v>
      </c>
      <c r="P2113" t="s">
        <v>46</v>
      </c>
      <c r="Q2113">
        <v>0</v>
      </c>
      <c r="R2113">
        <v>0.84944615384615396</v>
      </c>
      <c r="S2113">
        <v>0</v>
      </c>
      <c r="T2113" s="1" t="s">
        <v>40</v>
      </c>
      <c r="U2113">
        <v>0</v>
      </c>
      <c r="V2113">
        <v>1</v>
      </c>
      <c r="W2113">
        <v>0.89601876653301615</v>
      </c>
      <c r="X2113">
        <v>0</v>
      </c>
      <c r="Y2113" t="b">
        <v>1</v>
      </c>
      <c r="Z2113" t="b">
        <v>0</v>
      </c>
      <c r="AA2113" s="1" t="s">
        <v>66</v>
      </c>
      <c r="AB2113" s="1" t="s">
        <v>66</v>
      </c>
      <c r="AC2113" s="1" t="s">
        <v>42</v>
      </c>
      <c r="AD2113" t="s">
        <v>66</v>
      </c>
    </row>
    <row r="2114" spans="1:30" x14ac:dyDescent="0.25">
      <c r="A2114">
        <v>17</v>
      </c>
      <c r="B2114" s="1" t="s">
        <v>306</v>
      </c>
      <c r="C2114" s="1" t="s">
        <v>560</v>
      </c>
      <c r="D2114" s="1" t="s">
        <v>105</v>
      </c>
      <c r="E2114" s="1" t="s">
        <v>32</v>
      </c>
      <c r="F2114" s="1" t="s">
        <v>32</v>
      </c>
      <c r="G2114" s="1" t="s">
        <v>213</v>
      </c>
      <c r="H2114" s="1" t="s">
        <v>214</v>
      </c>
      <c r="I2114" s="1" t="s">
        <v>91</v>
      </c>
      <c r="J2114" s="1" t="s">
        <v>92</v>
      </c>
      <c r="K2114">
        <v>101</v>
      </c>
      <c r="L2114" s="1" t="s">
        <v>810</v>
      </c>
      <c r="M2114" s="1" t="s">
        <v>219</v>
      </c>
      <c r="N2114">
        <v>0</v>
      </c>
      <c r="O2114">
        <v>0</v>
      </c>
      <c r="P2114" t="s">
        <v>46</v>
      </c>
      <c r="Q2114">
        <v>0</v>
      </c>
      <c r="R2114">
        <v>8.0215375000000005E-2</v>
      </c>
      <c r="S2114">
        <v>0</v>
      </c>
      <c r="T2114" s="1" t="s">
        <v>40</v>
      </c>
      <c r="U2114">
        <v>0</v>
      </c>
      <c r="V2114">
        <v>1</v>
      </c>
      <c r="W2114">
        <v>1</v>
      </c>
      <c r="X2114">
        <v>0</v>
      </c>
      <c r="Y2114" t="b">
        <v>1</v>
      </c>
      <c r="Z2114" t="b">
        <v>0</v>
      </c>
      <c r="AA2114" s="1" t="s">
        <v>66</v>
      </c>
      <c r="AB2114" s="1" t="s">
        <v>66</v>
      </c>
      <c r="AC2114" s="1" t="s">
        <v>42</v>
      </c>
      <c r="AD2114" t="s">
        <v>66</v>
      </c>
    </row>
    <row r="2115" spans="1:30" x14ac:dyDescent="0.25">
      <c r="A2115">
        <v>18</v>
      </c>
      <c r="B2115" s="1" t="s">
        <v>886</v>
      </c>
      <c r="C2115" s="1" t="s">
        <v>32</v>
      </c>
      <c r="D2115" s="1" t="s">
        <v>32</v>
      </c>
      <c r="E2115" s="1" t="s">
        <v>32</v>
      </c>
      <c r="F2115" s="1" t="s">
        <v>32</v>
      </c>
      <c r="G2115" s="1" t="s">
        <v>213</v>
      </c>
      <c r="H2115" s="1" t="s">
        <v>214</v>
      </c>
      <c r="I2115" s="1" t="s">
        <v>91</v>
      </c>
      <c r="J2115" s="1" t="s">
        <v>92</v>
      </c>
      <c r="K2115">
        <v>101</v>
      </c>
      <c r="L2115" s="1" t="s">
        <v>810</v>
      </c>
      <c r="M2115" s="1" t="s">
        <v>219</v>
      </c>
      <c r="N2115">
        <v>0</v>
      </c>
      <c r="O2115">
        <v>0</v>
      </c>
      <c r="P2115" t="s">
        <v>46</v>
      </c>
      <c r="Q2115">
        <v>0</v>
      </c>
      <c r="R2115">
        <v>0.72783523809523809</v>
      </c>
      <c r="S2115">
        <v>0</v>
      </c>
      <c r="T2115" s="1" t="s">
        <v>40</v>
      </c>
      <c r="U2115">
        <v>0</v>
      </c>
      <c r="V2115">
        <v>1</v>
      </c>
      <c r="W2115">
        <v>0.91732015894372643</v>
      </c>
      <c r="X2115">
        <v>0</v>
      </c>
      <c r="Y2115" t="b">
        <v>1</v>
      </c>
      <c r="Z2115" t="b">
        <v>0</v>
      </c>
      <c r="AA2115" s="1" t="s">
        <v>66</v>
      </c>
      <c r="AB2115" s="1" t="s">
        <v>66</v>
      </c>
      <c r="AC2115" s="1" t="s">
        <v>42</v>
      </c>
      <c r="AD2115" t="s">
        <v>66</v>
      </c>
    </row>
    <row r="2116" spans="1:30" x14ac:dyDescent="0.25">
      <c r="A2116">
        <v>3</v>
      </c>
      <c r="B2116" s="1" t="s">
        <v>75</v>
      </c>
      <c r="C2116" s="1" t="s">
        <v>811</v>
      </c>
      <c r="D2116" s="1" t="s">
        <v>812</v>
      </c>
      <c r="E2116" s="1" t="s">
        <v>32</v>
      </c>
      <c r="F2116" s="1" t="s">
        <v>32</v>
      </c>
      <c r="G2116" s="1" t="s">
        <v>213</v>
      </c>
      <c r="H2116" s="1" t="s">
        <v>214</v>
      </c>
      <c r="I2116" s="1" t="s">
        <v>91</v>
      </c>
      <c r="J2116" s="1" t="s">
        <v>92</v>
      </c>
      <c r="K2116">
        <v>396</v>
      </c>
      <c r="L2116" s="1" t="s">
        <v>813</v>
      </c>
      <c r="M2116" s="1" t="s">
        <v>219</v>
      </c>
      <c r="N2116">
        <v>0</v>
      </c>
      <c r="O2116">
        <v>0</v>
      </c>
      <c r="P2116" t="s">
        <v>46</v>
      </c>
      <c r="Q2116">
        <v>0</v>
      </c>
      <c r="S2116">
        <v>0</v>
      </c>
      <c r="T2116" s="1" t="s">
        <v>40</v>
      </c>
      <c r="U2116">
        <v>0</v>
      </c>
      <c r="V2116">
        <v>1</v>
      </c>
      <c r="W2116">
        <v>1</v>
      </c>
      <c r="X2116">
        <v>0</v>
      </c>
      <c r="Y2116" t="b">
        <v>0</v>
      </c>
      <c r="Z2116" t="b">
        <v>0</v>
      </c>
      <c r="AA2116" s="1" t="s">
        <v>66</v>
      </c>
      <c r="AB2116" s="1" t="s">
        <v>66</v>
      </c>
      <c r="AC2116" s="1" t="s">
        <v>42</v>
      </c>
      <c r="AD2116" t="s">
        <v>66</v>
      </c>
    </row>
    <row r="2117" spans="1:30" x14ac:dyDescent="0.25">
      <c r="A2117">
        <v>3</v>
      </c>
      <c r="B2117" s="1" t="s">
        <v>75</v>
      </c>
      <c r="C2117" s="1" t="s">
        <v>814</v>
      </c>
      <c r="D2117" s="1" t="s">
        <v>815</v>
      </c>
      <c r="E2117" s="1" t="s">
        <v>32</v>
      </c>
      <c r="F2117" s="1" t="s">
        <v>32</v>
      </c>
      <c r="G2117" s="1" t="s">
        <v>213</v>
      </c>
      <c r="H2117" s="1" t="s">
        <v>214</v>
      </c>
      <c r="I2117" s="1" t="s">
        <v>91</v>
      </c>
      <c r="J2117" s="1" t="s">
        <v>92</v>
      </c>
      <c r="K2117">
        <v>396</v>
      </c>
      <c r="L2117" s="1" t="s">
        <v>813</v>
      </c>
      <c r="M2117" s="1" t="s">
        <v>219</v>
      </c>
      <c r="N2117">
        <v>0</v>
      </c>
      <c r="O2117">
        <v>0</v>
      </c>
      <c r="P2117" t="s">
        <v>46</v>
      </c>
      <c r="Q2117">
        <v>0</v>
      </c>
      <c r="S2117">
        <v>0</v>
      </c>
      <c r="T2117" s="1" t="s">
        <v>40</v>
      </c>
      <c r="U2117">
        <v>0</v>
      </c>
      <c r="V2117">
        <v>1</v>
      </c>
      <c r="W2117">
        <v>1</v>
      </c>
      <c r="X2117">
        <v>0</v>
      </c>
      <c r="Y2117" t="b">
        <v>0</v>
      </c>
      <c r="Z2117" t="b">
        <v>0</v>
      </c>
      <c r="AA2117" s="1" t="s">
        <v>66</v>
      </c>
      <c r="AB2117" s="1" t="s">
        <v>66</v>
      </c>
      <c r="AC2117" s="1" t="s">
        <v>42</v>
      </c>
      <c r="AD2117" t="s">
        <v>66</v>
      </c>
    </row>
    <row r="2118" spans="1:30" x14ac:dyDescent="0.25">
      <c r="A2118">
        <v>38</v>
      </c>
      <c r="B2118" s="1" t="s">
        <v>389</v>
      </c>
      <c r="C2118" s="1" t="s">
        <v>816</v>
      </c>
      <c r="D2118" s="1" t="s">
        <v>44</v>
      </c>
      <c r="E2118" s="1" t="s">
        <v>32</v>
      </c>
      <c r="F2118" s="1" t="s">
        <v>32</v>
      </c>
      <c r="G2118" s="1" t="s">
        <v>213</v>
      </c>
      <c r="H2118" s="1" t="s">
        <v>214</v>
      </c>
      <c r="I2118" s="1" t="s">
        <v>91</v>
      </c>
      <c r="J2118" s="1" t="s">
        <v>92</v>
      </c>
      <c r="K2118">
        <v>396</v>
      </c>
      <c r="L2118" s="1" t="s">
        <v>813</v>
      </c>
      <c r="M2118" s="1" t="s">
        <v>219</v>
      </c>
      <c r="N2118">
        <v>0</v>
      </c>
      <c r="O2118">
        <v>0</v>
      </c>
      <c r="P2118" t="s">
        <v>46</v>
      </c>
      <c r="Q2118">
        <v>0</v>
      </c>
      <c r="S2118">
        <v>0</v>
      </c>
      <c r="T2118" s="1" t="s">
        <v>40</v>
      </c>
      <c r="U2118">
        <v>0</v>
      </c>
      <c r="V2118">
        <v>0</v>
      </c>
      <c r="W2118">
        <v>1</v>
      </c>
      <c r="X2118">
        <v>0</v>
      </c>
      <c r="Y2118" t="b">
        <v>1</v>
      </c>
      <c r="Z2118" t="b">
        <v>0</v>
      </c>
      <c r="AA2118" s="1" t="s">
        <v>66</v>
      </c>
      <c r="AB2118" s="1" t="s">
        <v>66</v>
      </c>
      <c r="AC2118" s="1" t="s">
        <v>73</v>
      </c>
      <c r="AD2118" t="s">
        <v>66</v>
      </c>
    </row>
    <row r="2119" spans="1:30" x14ac:dyDescent="0.25">
      <c r="A2119">
        <v>38</v>
      </c>
      <c r="B2119" s="1" t="s">
        <v>389</v>
      </c>
      <c r="C2119" s="1" t="s">
        <v>817</v>
      </c>
      <c r="D2119" s="1" t="s">
        <v>71</v>
      </c>
      <c r="E2119" s="1" t="s">
        <v>32</v>
      </c>
      <c r="F2119" s="1" t="s">
        <v>32</v>
      </c>
      <c r="G2119" s="1" t="s">
        <v>213</v>
      </c>
      <c r="H2119" s="1" t="s">
        <v>214</v>
      </c>
      <c r="I2119" s="1" t="s">
        <v>91</v>
      </c>
      <c r="J2119" s="1" t="s">
        <v>92</v>
      </c>
      <c r="K2119">
        <v>396</v>
      </c>
      <c r="L2119" s="1" t="s">
        <v>813</v>
      </c>
      <c r="M2119" s="1" t="s">
        <v>219</v>
      </c>
      <c r="N2119">
        <v>0</v>
      </c>
      <c r="O2119">
        <v>0</v>
      </c>
      <c r="P2119" t="s">
        <v>46</v>
      </c>
      <c r="Q2119">
        <v>0</v>
      </c>
      <c r="S2119">
        <v>0</v>
      </c>
      <c r="T2119" s="1" t="s">
        <v>40</v>
      </c>
      <c r="U2119">
        <v>0</v>
      </c>
      <c r="V2119">
        <v>0</v>
      </c>
      <c r="W2119">
        <v>1</v>
      </c>
      <c r="X2119">
        <v>0</v>
      </c>
      <c r="Y2119" t="b">
        <v>1</v>
      </c>
      <c r="Z2119" t="b">
        <v>0</v>
      </c>
      <c r="AA2119" s="1" t="s">
        <v>66</v>
      </c>
      <c r="AB2119" s="1" t="s">
        <v>66</v>
      </c>
      <c r="AC2119" s="1" t="s">
        <v>73</v>
      </c>
      <c r="AD2119" t="s">
        <v>66</v>
      </c>
    </row>
    <row r="2120" spans="1:30" x14ac:dyDescent="0.25">
      <c r="A2120">
        <v>2</v>
      </c>
      <c r="B2120" s="1" t="s">
        <v>86</v>
      </c>
      <c r="C2120" s="1" t="s">
        <v>818</v>
      </c>
      <c r="D2120" s="1" t="s">
        <v>819</v>
      </c>
      <c r="E2120" s="1" t="s">
        <v>32</v>
      </c>
      <c r="F2120" s="1" t="s">
        <v>32</v>
      </c>
      <c r="G2120" s="1" t="s">
        <v>213</v>
      </c>
      <c r="H2120" s="1" t="s">
        <v>214</v>
      </c>
      <c r="I2120" s="1" t="s">
        <v>91</v>
      </c>
      <c r="J2120" s="1" t="s">
        <v>92</v>
      </c>
      <c r="K2120">
        <v>115</v>
      </c>
      <c r="L2120" s="1" t="s">
        <v>820</v>
      </c>
      <c r="M2120" s="1" t="s">
        <v>219</v>
      </c>
      <c r="N2120">
        <v>0</v>
      </c>
      <c r="O2120">
        <v>0</v>
      </c>
      <c r="P2120" t="s">
        <v>46</v>
      </c>
      <c r="Q2120">
        <v>0</v>
      </c>
      <c r="S2120">
        <v>0</v>
      </c>
      <c r="T2120" s="1" t="s">
        <v>40</v>
      </c>
      <c r="U2120">
        <v>0</v>
      </c>
      <c r="V2120">
        <v>1</v>
      </c>
      <c r="W2120">
        <v>1</v>
      </c>
      <c r="X2120">
        <v>0</v>
      </c>
      <c r="Y2120" t="b">
        <v>0</v>
      </c>
      <c r="Z2120" t="b">
        <v>0</v>
      </c>
      <c r="AA2120" s="1" t="s">
        <v>66</v>
      </c>
      <c r="AB2120" s="1" t="s">
        <v>66</v>
      </c>
      <c r="AC2120" s="1" t="s">
        <v>42</v>
      </c>
      <c r="AD2120" t="s">
        <v>66</v>
      </c>
    </row>
    <row r="2121" spans="1:30" x14ac:dyDescent="0.25">
      <c r="A2121">
        <v>2</v>
      </c>
      <c r="B2121" s="1" t="s">
        <v>86</v>
      </c>
      <c r="C2121" s="1" t="s">
        <v>821</v>
      </c>
      <c r="D2121" s="1" t="s">
        <v>822</v>
      </c>
      <c r="E2121" s="1" t="s">
        <v>32</v>
      </c>
      <c r="F2121" s="1" t="s">
        <v>32</v>
      </c>
      <c r="G2121" s="1" t="s">
        <v>213</v>
      </c>
      <c r="H2121" s="1" t="s">
        <v>214</v>
      </c>
      <c r="I2121" s="1" t="s">
        <v>91</v>
      </c>
      <c r="J2121" s="1" t="s">
        <v>92</v>
      </c>
      <c r="K2121">
        <v>115</v>
      </c>
      <c r="L2121" s="1" t="s">
        <v>820</v>
      </c>
      <c r="M2121" s="1" t="s">
        <v>219</v>
      </c>
      <c r="N2121">
        <v>0</v>
      </c>
      <c r="O2121">
        <v>0</v>
      </c>
      <c r="P2121" t="s">
        <v>46</v>
      </c>
      <c r="Q2121">
        <v>0</v>
      </c>
      <c r="S2121">
        <v>0</v>
      </c>
      <c r="T2121" s="1" t="s">
        <v>40</v>
      </c>
      <c r="U2121">
        <v>0</v>
      </c>
      <c r="V2121">
        <v>1</v>
      </c>
      <c r="W2121">
        <v>1</v>
      </c>
      <c r="X2121">
        <v>0</v>
      </c>
      <c r="Y2121" t="b">
        <v>0</v>
      </c>
      <c r="Z2121" t="b">
        <v>0</v>
      </c>
      <c r="AA2121" s="1" t="s">
        <v>66</v>
      </c>
      <c r="AB2121" s="1" t="s">
        <v>66</v>
      </c>
      <c r="AC2121" s="1" t="s">
        <v>42</v>
      </c>
      <c r="AD2121" t="s">
        <v>66</v>
      </c>
    </row>
    <row r="2122" spans="1:30" x14ac:dyDescent="0.25">
      <c r="A2122">
        <v>11</v>
      </c>
      <c r="B2122" s="1" t="s">
        <v>58</v>
      </c>
      <c r="C2122" s="1" t="s">
        <v>823</v>
      </c>
      <c r="D2122" s="1" t="s">
        <v>824</v>
      </c>
      <c r="E2122" s="1" t="s">
        <v>32</v>
      </c>
      <c r="F2122" s="1" t="s">
        <v>32</v>
      </c>
      <c r="G2122" s="1" t="s">
        <v>213</v>
      </c>
      <c r="H2122" s="1" t="s">
        <v>214</v>
      </c>
      <c r="I2122" s="1" t="s">
        <v>91</v>
      </c>
      <c r="J2122" s="1" t="s">
        <v>92</v>
      </c>
      <c r="K2122">
        <v>115</v>
      </c>
      <c r="L2122" s="1" t="s">
        <v>820</v>
      </c>
      <c r="M2122" s="1" t="s">
        <v>219</v>
      </c>
      <c r="N2122">
        <v>0</v>
      </c>
      <c r="O2122">
        <v>0</v>
      </c>
      <c r="P2122" t="s">
        <v>46</v>
      </c>
      <c r="Q2122">
        <v>0</v>
      </c>
      <c r="S2122">
        <v>0</v>
      </c>
      <c r="T2122" s="1" t="s">
        <v>40</v>
      </c>
      <c r="U2122">
        <v>1</v>
      </c>
      <c r="V2122">
        <v>1</v>
      </c>
      <c r="W2122">
        <v>1</v>
      </c>
      <c r="X2122">
        <v>0</v>
      </c>
      <c r="Y2122" t="b">
        <v>0</v>
      </c>
      <c r="Z2122" t="b">
        <v>0</v>
      </c>
      <c r="AA2122" s="1" t="s">
        <v>54</v>
      </c>
      <c r="AB2122" s="1" t="s">
        <v>173</v>
      </c>
      <c r="AC2122" s="1" t="s">
        <v>42</v>
      </c>
      <c r="AD2122" t="s">
        <v>850</v>
      </c>
    </row>
    <row r="2123" spans="1:30" x14ac:dyDescent="0.25">
      <c r="A2123">
        <v>24</v>
      </c>
      <c r="B2123" s="1" t="s">
        <v>156</v>
      </c>
      <c r="C2123" s="1" t="s">
        <v>825</v>
      </c>
      <c r="D2123" s="1" t="s">
        <v>826</v>
      </c>
      <c r="E2123" s="1" t="s">
        <v>32</v>
      </c>
      <c r="F2123" s="1" t="s">
        <v>32</v>
      </c>
      <c r="G2123" s="1" t="s">
        <v>213</v>
      </c>
      <c r="H2123" s="1" t="s">
        <v>214</v>
      </c>
      <c r="I2123" s="1" t="s">
        <v>91</v>
      </c>
      <c r="J2123" s="1" t="s">
        <v>92</v>
      </c>
      <c r="K2123">
        <v>115</v>
      </c>
      <c r="L2123" s="1" t="s">
        <v>820</v>
      </c>
      <c r="M2123" s="1" t="s">
        <v>219</v>
      </c>
      <c r="N2123">
        <v>0</v>
      </c>
      <c r="O2123">
        <v>0</v>
      </c>
      <c r="P2123" t="s">
        <v>46</v>
      </c>
      <c r="Q2123">
        <v>0</v>
      </c>
      <c r="S2123">
        <v>0</v>
      </c>
      <c r="T2123" s="1" t="s">
        <v>40</v>
      </c>
      <c r="U2123">
        <v>0</v>
      </c>
      <c r="V2123">
        <v>0</v>
      </c>
      <c r="W2123">
        <v>1</v>
      </c>
      <c r="X2123">
        <v>0</v>
      </c>
      <c r="Y2123" t="b">
        <v>0</v>
      </c>
      <c r="Z2123" t="b">
        <v>0</v>
      </c>
      <c r="AA2123" s="1" t="s">
        <v>66</v>
      </c>
      <c r="AB2123" s="1" t="s">
        <v>66</v>
      </c>
      <c r="AC2123" s="1" t="s">
        <v>73</v>
      </c>
      <c r="AD2123" t="s">
        <v>66</v>
      </c>
    </row>
    <row r="2124" spans="1:30" x14ac:dyDescent="0.25">
      <c r="A2124">
        <v>37</v>
      </c>
      <c r="B2124" s="1" t="s">
        <v>384</v>
      </c>
      <c r="C2124" s="1" t="s">
        <v>563</v>
      </c>
      <c r="D2124" s="1" t="s">
        <v>564</v>
      </c>
      <c r="E2124" s="1" t="s">
        <v>32</v>
      </c>
      <c r="F2124" s="1" t="s">
        <v>32</v>
      </c>
      <c r="G2124" s="1" t="s">
        <v>213</v>
      </c>
      <c r="H2124" s="1" t="s">
        <v>214</v>
      </c>
      <c r="I2124" s="1" t="s">
        <v>91</v>
      </c>
      <c r="J2124" s="1" t="s">
        <v>92</v>
      </c>
      <c r="K2124">
        <v>115</v>
      </c>
      <c r="L2124" s="1" t="s">
        <v>820</v>
      </c>
      <c r="M2124" s="1" t="s">
        <v>219</v>
      </c>
      <c r="N2124">
        <v>0</v>
      </c>
      <c r="O2124">
        <v>0</v>
      </c>
      <c r="P2124" t="s">
        <v>46</v>
      </c>
      <c r="Q2124">
        <v>0</v>
      </c>
      <c r="S2124">
        <v>0</v>
      </c>
      <c r="T2124" s="1" t="s">
        <v>40</v>
      </c>
      <c r="U2124">
        <v>0</v>
      </c>
      <c r="V2124">
        <v>1</v>
      </c>
      <c r="W2124">
        <v>1</v>
      </c>
      <c r="X2124">
        <v>0</v>
      </c>
      <c r="Y2124" t="b">
        <v>0</v>
      </c>
      <c r="Z2124" t="b">
        <v>0</v>
      </c>
      <c r="AA2124" s="1" t="s">
        <v>66</v>
      </c>
      <c r="AB2124" s="1" t="s">
        <v>66</v>
      </c>
      <c r="AC2124" s="1" t="s">
        <v>42</v>
      </c>
      <c r="AD2124" t="s">
        <v>66</v>
      </c>
    </row>
    <row r="2125" spans="1:30" x14ac:dyDescent="0.25">
      <c r="A2125">
        <v>15</v>
      </c>
      <c r="B2125" s="1" t="s">
        <v>50</v>
      </c>
      <c r="C2125" s="1" t="s">
        <v>827</v>
      </c>
      <c r="D2125" s="1" t="s">
        <v>828</v>
      </c>
      <c r="E2125" s="1" t="s">
        <v>32</v>
      </c>
      <c r="F2125" s="1" t="s">
        <v>32</v>
      </c>
      <c r="G2125" s="1" t="s">
        <v>213</v>
      </c>
      <c r="H2125" s="1" t="s">
        <v>214</v>
      </c>
      <c r="I2125" s="1" t="s">
        <v>91</v>
      </c>
      <c r="J2125" s="1" t="s">
        <v>92</v>
      </c>
      <c r="K2125">
        <v>230</v>
      </c>
      <c r="L2125" s="1" t="s">
        <v>829</v>
      </c>
      <c r="M2125" s="1" t="s">
        <v>219</v>
      </c>
      <c r="N2125">
        <v>0</v>
      </c>
      <c r="O2125">
        <v>0</v>
      </c>
      <c r="P2125" t="s">
        <v>46</v>
      </c>
      <c r="Q2125">
        <v>0</v>
      </c>
      <c r="S2125">
        <v>0</v>
      </c>
      <c r="T2125" s="1" t="s">
        <v>40</v>
      </c>
      <c r="U2125">
        <v>1</v>
      </c>
      <c r="V2125">
        <v>1</v>
      </c>
      <c r="W2125">
        <v>1</v>
      </c>
      <c r="X2125">
        <v>0</v>
      </c>
      <c r="Y2125" t="b">
        <v>0</v>
      </c>
      <c r="Z2125" t="b">
        <v>0</v>
      </c>
      <c r="AA2125" s="1" t="s">
        <v>54</v>
      </c>
      <c r="AB2125" s="1" t="s">
        <v>55</v>
      </c>
      <c r="AC2125" s="1" t="s">
        <v>42</v>
      </c>
      <c r="AD2125" t="s">
        <v>850</v>
      </c>
    </row>
    <row r="2126" spans="1:30" x14ac:dyDescent="0.25">
      <c r="A2126">
        <v>15</v>
      </c>
      <c r="B2126" s="1" t="s">
        <v>50</v>
      </c>
      <c r="C2126" s="1" t="s">
        <v>830</v>
      </c>
      <c r="D2126" s="1" t="s">
        <v>831</v>
      </c>
      <c r="E2126" s="1" t="s">
        <v>32</v>
      </c>
      <c r="F2126" s="1" t="s">
        <v>32</v>
      </c>
      <c r="G2126" s="1" t="s">
        <v>213</v>
      </c>
      <c r="H2126" s="1" t="s">
        <v>214</v>
      </c>
      <c r="I2126" s="1" t="s">
        <v>91</v>
      </c>
      <c r="J2126" s="1" t="s">
        <v>92</v>
      </c>
      <c r="K2126">
        <v>229</v>
      </c>
      <c r="L2126" s="1" t="s">
        <v>832</v>
      </c>
      <c r="M2126" s="1" t="s">
        <v>219</v>
      </c>
      <c r="N2126">
        <v>0</v>
      </c>
      <c r="O2126">
        <v>0</v>
      </c>
      <c r="P2126" t="s">
        <v>46</v>
      </c>
      <c r="Q2126">
        <v>0</v>
      </c>
      <c r="S2126">
        <v>0</v>
      </c>
      <c r="T2126" s="1" t="s">
        <v>40</v>
      </c>
      <c r="U2126">
        <v>1</v>
      </c>
      <c r="V2126">
        <v>1</v>
      </c>
      <c r="W2126">
        <v>1</v>
      </c>
      <c r="X2126">
        <v>0</v>
      </c>
      <c r="Y2126" t="b">
        <v>0</v>
      </c>
      <c r="Z2126" t="b">
        <v>0</v>
      </c>
      <c r="AA2126" s="1" t="s">
        <v>54</v>
      </c>
      <c r="AB2126" s="1" t="s">
        <v>55</v>
      </c>
      <c r="AC2126" s="1" t="s">
        <v>42</v>
      </c>
      <c r="AD2126" t="s">
        <v>850</v>
      </c>
    </row>
    <row r="2127" spans="1:30" x14ac:dyDescent="0.25">
      <c r="A2127">
        <v>27</v>
      </c>
      <c r="B2127" s="1" t="s">
        <v>341</v>
      </c>
      <c r="C2127" s="1" t="s">
        <v>833</v>
      </c>
      <c r="D2127" s="1" t="s">
        <v>183</v>
      </c>
      <c r="E2127" s="1" t="s">
        <v>32</v>
      </c>
      <c r="F2127" s="1" t="s">
        <v>32</v>
      </c>
      <c r="G2127" s="1" t="s">
        <v>213</v>
      </c>
      <c r="H2127" s="1" t="s">
        <v>214</v>
      </c>
      <c r="I2127" s="1" t="s">
        <v>91</v>
      </c>
      <c r="J2127" s="1" t="s">
        <v>92</v>
      </c>
      <c r="K2127">
        <v>279</v>
      </c>
      <c r="L2127" s="1" t="s">
        <v>834</v>
      </c>
      <c r="M2127" s="1" t="s">
        <v>219</v>
      </c>
      <c r="N2127">
        <v>0</v>
      </c>
      <c r="O2127">
        <v>0</v>
      </c>
      <c r="P2127" t="s">
        <v>46</v>
      </c>
      <c r="Q2127">
        <v>0</v>
      </c>
      <c r="S2127">
        <v>0</v>
      </c>
      <c r="T2127" s="1" t="s">
        <v>40</v>
      </c>
      <c r="U2127">
        <v>0</v>
      </c>
      <c r="V2127">
        <v>0</v>
      </c>
      <c r="W2127">
        <v>1</v>
      </c>
      <c r="X2127">
        <v>0</v>
      </c>
      <c r="Y2127" t="b">
        <v>1</v>
      </c>
      <c r="Z2127" t="b">
        <v>0</v>
      </c>
      <c r="AA2127" s="1" t="s">
        <v>66</v>
      </c>
      <c r="AB2127" s="1" t="s">
        <v>66</v>
      </c>
      <c r="AC2127" s="1" t="s">
        <v>73</v>
      </c>
      <c r="AD2127" t="s">
        <v>66</v>
      </c>
    </row>
    <row r="2128" spans="1:30" x14ac:dyDescent="0.25">
      <c r="A2128">
        <v>30</v>
      </c>
      <c r="B2128" s="1" t="s">
        <v>356</v>
      </c>
      <c r="C2128" s="1" t="s">
        <v>835</v>
      </c>
      <c r="D2128" s="1" t="s">
        <v>183</v>
      </c>
      <c r="E2128" s="1" t="s">
        <v>32</v>
      </c>
      <c r="F2128" s="1" t="s">
        <v>32</v>
      </c>
      <c r="G2128" s="1" t="s">
        <v>213</v>
      </c>
      <c r="H2128" s="1" t="s">
        <v>214</v>
      </c>
      <c r="I2128" s="1" t="s">
        <v>91</v>
      </c>
      <c r="J2128" s="1" t="s">
        <v>92</v>
      </c>
      <c r="K2128">
        <v>279</v>
      </c>
      <c r="L2128" s="1" t="s">
        <v>834</v>
      </c>
      <c r="M2128" s="1" t="s">
        <v>219</v>
      </c>
      <c r="N2128">
        <v>0</v>
      </c>
      <c r="O2128">
        <v>0</v>
      </c>
      <c r="P2128" t="s">
        <v>46</v>
      </c>
      <c r="Q2128">
        <v>0</v>
      </c>
      <c r="S2128">
        <v>0</v>
      </c>
      <c r="T2128" s="1" t="s">
        <v>40</v>
      </c>
      <c r="U2128">
        <v>0</v>
      </c>
      <c r="V2128">
        <v>0</v>
      </c>
      <c r="W2128">
        <v>1</v>
      </c>
      <c r="X2128">
        <v>0</v>
      </c>
      <c r="Y2128" t="b">
        <v>0</v>
      </c>
      <c r="Z2128" t="b">
        <v>0</v>
      </c>
      <c r="AA2128" s="1" t="s">
        <v>66</v>
      </c>
      <c r="AB2128" s="1" t="s">
        <v>66</v>
      </c>
      <c r="AC2128" s="1" t="s">
        <v>73</v>
      </c>
      <c r="AD2128" t="s">
        <v>66</v>
      </c>
    </row>
    <row r="2129" spans="1:30" x14ac:dyDescent="0.25">
      <c r="A2129">
        <v>27</v>
      </c>
      <c r="B2129" s="1" t="s">
        <v>341</v>
      </c>
      <c r="C2129" s="1" t="s">
        <v>836</v>
      </c>
      <c r="D2129" s="1" t="s">
        <v>242</v>
      </c>
      <c r="E2129" s="1" t="s">
        <v>32</v>
      </c>
      <c r="F2129" s="1" t="s">
        <v>32</v>
      </c>
      <c r="G2129" s="1" t="s">
        <v>213</v>
      </c>
      <c r="H2129" s="1" t="s">
        <v>214</v>
      </c>
      <c r="I2129" s="1" t="s">
        <v>91</v>
      </c>
      <c r="J2129" s="1" t="s">
        <v>92</v>
      </c>
      <c r="K2129">
        <v>278</v>
      </c>
      <c r="L2129" s="1" t="s">
        <v>837</v>
      </c>
      <c r="M2129" s="1" t="s">
        <v>219</v>
      </c>
      <c r="N2129">
        <v>0</v>
      </c>
      <c r="O2129">
        <v>0</v>
      </c>
      <c r="P2129" t="s">
        <v>46</v>
      </c>
      <c r="Q2129">
        <v>0</v>
      </c>
      <c r="S2129">
        <v>0</v>
      </c>
      <c r="T2129" s="1" t="s">
        <v>40</v>
      </c>
      <c r="U2129">
        <v>0</v>
      </c>
      <c r="V2129">
        <v>0</v>
      </c>
      <c r="W2129">
        <v>1</v>
      </c>
      <c r="X2129">
        <v>0</v>
      </c>
      <c r="Y2129" t="b">
        <v>1</v>
      </c>
      <c r="Z2129" t="b">
        <v>0</v>
      </c>
      <c r="AA2129" s="1" t="s">
        <v>66</v>
      </c>
      <c r="AB2129" s="1" t="s">
        <v>66</v>
      </c>
      <c r="AC2129" s="1" t="s">
        <v>73</v>
      </c>
      <c r="AD2129" t="s">
        <v>66</v>
      </c>
    </row>
    <row r="2130" spans="1:30" x14ac:dyDescent="0.25">
      <c r="A2130">
        <v>31</v>
      </c>
      <c r="B2130" s="1" t="s">
        <v>361</v>
      </c>
      <c r="C2130" s="1" t="s">
        <v>368</v>
      </c>
      <c r="D2130" s="1" t="s">
        <v>105</v>
      </c>
      <c r="E2130" s="1" t="s">
        <v>32</v>
      </c>
      <c r="F2130" s="1" t="s">
        <v>32</v>
      </c>
      <c r="G2130" s="1" t="s">
        <v>213</v>
      </c>
      <c r="H2130" s="1" t="s">
        <v>214</v>
      </c>
      <c r="I2130" s="1" t="s">
        <v>106</v>
      </c>
      <c r="J2130" s="1" t="s">
        <v>107</v>
      </c>
      <c r="K2130">
        <v>124</v>
      </c>
      <c r="L2130" s="1" t="s">
        <v>838</v>
      </c>
      <c r="M2130" s="1" t="s">
        <v>219</v>
      </c>
      <c r="N2130">
        <v>0</v>
      </c>
      <c r="O2130">
        <v>0</v>
      </c>
      <c r="P2130" t="s">
        <v>46</v>
      </c>
      <c r="Q2130">
        <v>0</v>
      </c>
      <c r="R2130">
        <v>0.77328604418108149</v>
      </c>
      <c r="S2130">
        <v>0</v>
      </c>
      <c r="T2130" s="1" t="s">
        <v>40</v>
      </c>
      <c r="U2130">
        <v>1</v>
      </c>
      <c r="V2130">
        <v>0</v>
      </c>
      <c r="W2130">
        <v>0.94348712174702043</v>
      </c>
      <c r="X2130">
        <v>0</v>
      </c>
      <c r="Y2130" t="b">
        <v>0</v>
      </c>
      <c r="Z2130" t="b">
        <v>0</v>
      </c>
      <c r="AA2130" s="1" t="s">
        <v>62</v>
      </c>
      <c r="AB2130" s="1" t="s">
        <v>173</v>
      </c>
      <c r="AC2130" s="1" t="s">
        <v>73</v>
      </c>
      <c r="AD2130" t="s">
        <v>850</v>
      </c>
    </row>
    <row r="2131" spans="1:30" x14ac:dyDescent="0.25">
      <c r="A2131">
        <v>14</v>
      </c>
      <c r="B2131" s="1" t="s">
        <v>286</v>
      </c>
      <c r="C2131" s="1" t="s">
        <v>558</v>
      </c>
      <c r="D2131" s="1" t="s">
        <v>559</v>
      </c>
      <c r="E2131" s="1" t="s">
        <v>32</v>
      </c>
      <c r="F2131" s="1" t="s">
        <v>32</v>
      </c>
      <c r="G2131" s="1" t="s">
        <v>213</v>
      </c>
      <c r="H2131" s="1" t="s">
        <v>214</v>
      </c>
      <c r="I2131" s="1" t="s">
        <v>91</v>
      </c>
      <c r="J2131" s="1" t="s">
        <v>92</v>
      </c>
      <c r="K2131">
        <v>289</v>
      </c>
      <c r="L2131" s="1" t="s">
        <v>839</v>
      </c>
      <c r="M2131" s="1" t="s">
        <v>219</v>
      </c>
      <c r="N2131">
        <v>0</v>
      </c>
      <c r="O2131">
        <v>0</v>
      </c>
      <c r="P2131" t="s">
        <v>46</v>
      </c>
      <c r="Q2131">
        <v>0</v>
      </c>
      <c r="S2131">
        <v>0</v>
      </c>
      <c r="T2131" s="1" t="s">
        <v>40</v>
      </c>
      <c r="U2131">
        <v>0</v>
      </c>
      <c r="V2131">
        <v>1</v>
      </c>
      <c r="W2131">
        <v>1</v>
      </c>
      <c r="X2131">
        <v>0</v>
      </c>
      <c r="Y2131" t="b">
        <v>0</v>
      </c>
      <c r="Z2131" t="b">
        <v>0</v>
      </c>
      <c r="AA2131" s="1" t="s">
        <v>66</v>
      </c>
      <c r="AB2131" s="1" t="s">
        <v>66</v>
      </c>
      <c r="AC2131" s="1" t="s">
        <v>42</v>
      </c>
      <c r="AD2131" t="s">
        <v>66</v>
      </c>
    </row>
    <row r="2132" spans="1:30" x14ac:dyDescent="0.25">
      <c r="A2132">
        <v>32</v>
      </c>
      <c r="B2132" s="1" t="s">
        <v>181</v>
      </c>
      <c r="C2132" s="1" t="s">
        <v>840</v>
      </c>
      <c r="D2132" s="1" t="s">
        <v>339</v>
      </c>
      <c r="E2132" s="1" t="s">
        <v>32</v>
      </c>
      <c r="F2132" s="1" t="s">
        <v>32</v>
      </c>
      <c r="G2132" s="1" t="s">
        <v>213</v>
      </c>
      <c r="H2132" s="1" t="s">
        <v>214</v>
      </c>
      <c r="I2132" s="1" t="s">
        <v>91</v>
      </c>
      <c r="J2132" s="1" t="s">
        <v>92</v>
      </c>
      <c r="K2132">
        <v>283</v>
      </c>
      <c r="L2132" s="1" t="s">
        <v>806</v>
      </c>
      <c r="M2132" s="1" t="s">
        <v>219</v>
      </c>
      <c r="N2132">
        <v>0</v>
      </c>
      <c r="O2132">
        <v>0</v>
      </c>
      <c r="P2132" t="s">
        <v>46</v>
      </c>
      <c r="Q2132">
        <v>0</v>
      </c>
      <c r="S2132">
        <v>0</v>
      </c>
      <c r="T2132" s="1" t="s">
        <v>40</v>
      </c>
      <c r="U2132">
        <v>0</v>
      </c>
      <c r="V2132">
        <v>0</v>
      </c>
      <c r="W2132">
        <v>1</v>
      </c>
      <c r="X2132">
        <v>0</v>
      </c>
      <c r="Y2132" t="b">
        <v>0</v>
      </c>
      <c r="Z2132" t="b">
        <v>0</v>
      </c>
      <c r="AA2132" s="1" t="s">
        <v>66</v>
      </c>
      <c r="AB2132" s="1" t="s">
        <v>66</v>
      </c>
      <c r="AC2132" s="1" t="s">
        <v>73</v>
      </c>
      <c r="AD2132" t="s">
        <v>66</v>
      </c>
    </row>
    <row r="2133" spans="1:30" x14ac:dyDescent="0.25">
      <c r="A2133">
        <v>25</v>
      </c>
      <c r="B2133" s="1" t="s">
        <v>138</v>
      </c>
      <c r="C2133" s="1" t="s">
        <v>841</v>
      </c>
      <c r="D2133" s="1" t="s">
        <v>71</v>
      </c>
      <c r="E2133" s="1" t="s">
        <v>32</v>
      </c>
      <c r="F2133" s="1" t="s">
        <v>32</v>
      </c>
      <c r="G2133" s="1" t="s">
        <v>213</v>
      </c>
      <c r="H2133" s="1" t="s">
        <v>214</v>
      </c>
      <c r="I2133" s="1" t="s">
        <v>160</v>
      </c>
      <c r="J2133" s="1" t="s">
        <v>161</v>
      </c>
      <c r="K2133">
        <v>187</v>
      </c>
      <c r="L2133" s="1" t="s">
        <v>842</v>
      </c>
      <c r="M2133" s="1" t="s">
        <v>219</v>
      </c>
      <c r="N2133">
        <v>0</v>
      </c>
      <c r="O2133">
        <v>0</v>
      </c>
      <c r="P2133" t="s">
        <v>46</v>
      </c>
      <c r="Q2133">
        <v>0</v>
      </c>
      <c r="S2133">
        <v>0</v>
      </c>
      <c r="T2133" s="1" t="s">
        <v>40</v>
      </c>
      <c r="U2133">
        <v>0</v>
      </c>
      <c r="V2133">
        <v>0</v>
      </c>
      <c r="W2133">
        <v>1</v>
      </c>
      <c r="X2133">
        <v>0</v>
      </c>
      <c r="Y2133" t="b">
        <v>0</v>
      </c>
      <c r="Z2133" t="b">
        <v>0</v>
      </c>
      <c r="AA2133" s="1" t="s">
        <v>66</v>
      </c>
      <c r="AB2133" s="1" t="s">
        <v>66</v>
      </c>
      <c r="AC2133" s="1" t="s">
        <v>73</v>
      </c>
      <c r="AD2133" t="s">
        <v>66</v>
      </c>
    </row>
    <row r="2134" spans="1:30" x14ac:dyDescent="0.25">
      <c r="A2134">
        <v>26</v>
      </c>
      <c r="B2134" s="1" t="s">
        <v>99</v>
      </c>
      <c r="C2134" s="1" t="s">
        <v>100</v>
      </c>
      <c r="D2134" s="1" t="s">
        <v>101</v>
      </c>
      <c r="E2134" s="1" t="s">
        <v>32</v>
      </c>
      <c r="F2134" s="1" t="s">
        <v>32</v>
      </c>
      <c r="G2134" s="1" t="s">
        <v>793</v>
      </c>
      <c r="H2134" s="1" t="s">
        <v>794</v>
      </c>
      <c r="I2134" s="1" t="s">
        <v>35</v>
      </c>
      <c r="J2134" s="1" t="s">
        <v>36</v>
      </c>
      <c r="K2134">
        <v>225</v>
      </c>
      <c r="L2134" s="1" t="s">
        <v>843</v>
      </c>
      <c r="M2134" s="1" t="s">
        <v>219</v>
      </c>
      <c r="N2134">
        <v>0</v>
      </c>
      <c r="O2134">
        <v>0</v>
      </c>
      <c r="P2134" t="s">
        <v>46</v>
      </c>
      <c r="Q2134">
        <v>0</v>
      </c>
      <c r="R2134">
        <v>1.0929896606695513</v>
      </c>
      <c r="S2134">
        <v>0</v>
      </c>
      <c r="T2134" s="1" t="s">
        <v>40</v>
      </c>
      <c r="U2134">
        <v>0</v>
      </c>
      <c r="V2134">
        <v>0</v>
      </c>
      <c r="W2134">
        <v>0.95212352617715845</v>
      </c>
      <c r="X2134">
        <v>0</v>
      </c>
      <c r="Y2134" t="b">
        <v>0</v>
      </c>
      <c r="Z2134" t="b">
        <v>0</v>
      </c>
      <c r="AA2134" s="1" t="s">
        <v>66</v>
      </c>
      <c r="AB2134" s="1" t="s">
        <v>66</v>
      </c>
      <c r="AC2134" s="1" t="s">
        <v>73</v>
      </c>
      <c r="AD2134" t="s">
        <v>66</v>
      </c>
    </row>
    <row r="2135" spans="1:30" x14ac:dyDescent="0.25">
      <c r="A2135">
        <v>1</v>
      </c>
      <c r="B2135" s="1" t="s">
        <v>184</v>
      </c>
      <c r="C2135" s="1" t="s">
        <v>595</v>
      </c>
      <c r="D2135" s="1" t="s">
        <v>596</v>
      </c>
      <c r="E2135" s="1" t="s">
        <v>779</v>
      </c>
      <c r="F2135" s="1" t="s">
        <v>780</v>
      </c>
      <c r="G2135" s="1" t="s">
        <v>210</v>
      </c>
      <c r="H2135" s="1" t="s">
        <v>211</v>
      </c>
      <c r="I2135" s="1" t="s">
        <v>191</v>
      </c>
      <c r="J2135" s="1" t="s">
        <v>192</v>
      </c>
      <c r="K2135">
        <v>100</v>
      </c>
      <c r="L2135" s="1" t="s">
        <v>212</v>
      </c>
      <c r="M2135" s="1" t="s">
        <v>38</v>
      </c>
      <c r="N2135" t="s">
        <v>39</v>
      </c>
      <c r="O2135" t="s">
        <v>39</v>
      </c>
      <c r="P2135">
        <v>300</v>
      </c>
      <c r="Q2135">
        <v>491.94031088082897</v>
      </c>
      <c r="R2135">
        <v>0.63980103626942997</v>
      </c>
      <c r="S2135">
        <v>0</v>
      </c>
      <c r="T2135" s="1" t="s">
        <v>194</v>
      </c>
      <c r="U2135">
        <v>1</v>
      </c>
      <c r="V2135">
        <v>1</v>
      </c>
      <c r="W2135">
        <v>0.93680517287576903</v>
      </c>
      <c r="X2135">
        <v>0</v>
      </c>
      <c r="Y2135" t="b">
        <v>0</v>
      </c>
      <c r="Z2135" t="b">
        <v>0</v>
      </c>
      <c r="AA2135" s="1" t="s">
        <v>54</v>
      </c>
      <c r="AB2135" s="1" t="s">
        <v>599</v>
      </c>
      <c r="AC2135" s="1" t="s">
        <v>42</v>
      </c>
      <c r="AD2135" t="s">
        <v>850</v>
      </c>
    </row>
    <row r="2136" spans="1:30" x14ac:dyDescent="0.25">
      <c r="A2136">
        <v>4</v>
      </c>
      <c r="B2136" s="1" t="s">
        <v>131</v>
      </c>
      <c r="C2136" s="1" t="s">
        <v>166</v>
      </c>
      <c r="D2136" s="1" t="s">
        <v>105</v>
      </c>
      <c r="E2136" s="1" t="s">
        <v>32</v>
      </c>
      <c r="F2136" s="1" t="s">
        <v>32</v>
      </c>
      <c r="G2136" s="1" t="s">
        <v>89</v>
      </c>
      <c r="H2136" s="1" t="s">
        <v>90</v>
      </c>
      <c r="I2136" s="1" t="s">
        <v>106</v>
      </c>
      <c r="J2136" s="1" t="s">
        <v>107</v>
      </c>
      <c r="K2136">
        <v>390</v>
      </c>
      <c r="L2136" s="1" t="s">
        <v>609</v>
      </c>
      <c r="M2136" s="1" t="s">
        <v>477</v>
      </c>
      <c r="N2136">
        <v>1806</v>
      </c>
      <c r="O2136">
        <v>130</v>
      </c>
      <c r="P2136">
        <v>234780</v>
      </c>
      <c r="Q2136">
        <v>0</v>
      </c>
      <c r="R2136">
        <v>0.60990146274489099</v>
      </c>
      <c r="S2136">
        <v>377972.66542324552</v>
      </c>
      <c r="T2136" s="1" t="s">
        <v>40</v>
      </c>
      <c r="U2136">
        <v>0</v>
      </c>
      <c r="V2136">
        <v>1</v>
      </c>
      <c r="W2136">
        <v>0.9376777496183254</v>
      </c>
      <c r="X2136">
        <v>354416.55833130906</v>
      </c>
      <c r="Y2136" t="b">
        <v>0</v>
      </c>
      <c r="Z2136" t="b">
        <v>0</v>
      </c>
      <c r="AA2136" s="1" t="s">
        <v>66</v>
      </c>
      <c r="AB2136" s="1" t="s">
        <v>66</v>
      </c>
      <c r="AC2136" s="1" t="s">
        <v>42</v>
      </c>
      <c r="AD2136" t="s">
        <v>66</v>
      </c>
    </row>
    <row r="2137" spans="1:30" x14ac:dyDescent="0.25">
      <c r="A2137">
        <v>10</v>
      </c>
      <c r="B2137" s="1" t="s">
        <v>168</v>
      </c>
      <c r="C2137" s="1" t="s">
        <v>245</v>
      </c>
      <c r="D2137" s="1" t="s">
        <v>101</v>
      </c>
      <c r="E2137" s="1" t="s">
        <v>32</v>
      </c>
      <c r="F2137" s="1" t="s">
        <v>32</v>
      </c>
      <c r="G2137" s="1" t="s">
        <v>89</v>
      </c>
      <c r="H2137" s="1" t="s">
        <v>90</v>
      </c>
      <c r="I2137" s="1" t="s">
        <v>106</v>
      </c>
      <c r="J2137" s="1" t="s">
        <v>107</v>
      </c>
      <c r="K2137">
        <v>390</v>
      </c>
      <c r="L2137" s="1" t="s">
        <v>609</v>
      </c>
      <c r="M2137" s="1" t="s">
        <v>477</v>
      </c>
      <c r="N2137">
        <v>975</v>
      </c>
      <c r="O2137">
        <v>130</v>
      </c>
      <c r="P2137">
        <v>126750</v>
      </c>
      <c r="Q2137">
        <v>0</v>
      </c>
      <c r="R2137">
        <v>0.61025730693408753</v>
      </c>
      <c r="S2137">
        <v>204100.11365389559</v>
      </c>
      <c r="T2137" s="1" t="s">
        <v>40</v>
      </c>
      <c r="U2137">
        <v>0</v>
      </c>
      <c r="V2137">
        <v>1</v>
      </c>
      <c r="W2137">
        <v>0.93772246917954194</v>
      </c>
      <c r="X2137">
        <v>191389.2625353561</v>
      </c>
      <c r="Y2137" t="b">
        <v>1</v>
      </c>
      <c r="Z2137" t="b">
        <v>0</v>
      </c>
      <c r="AA2137" s="1" t="s">
        <v>66</v>
      </c>
      <c r="AB2137" s="1" t="s">
        <v>66</v>
      </c>
      <c r="AC2137" s="1" t="s">
        <v>42</v>
      </c>
      <c r="AD2137" t="s">
        <v>66</v>
      </c>
    </row>
    <row r="2138" spans="1:30" x14ac:dyDescent="0.25">
      <c r="A2138">
        <v>11</v>
      </c>
      <c r="B2138" s="1" t="s">
        <v>58</v>
      </c>
      <c r="C2138" s="1" t="s">
        <v>246</v>
      </c>
      <c r="D2138" s="1" t="s">
        <v>247</v>
      </c>
      <c r="E2138" s="1" t="s">
        <v>32</v>
      </c>
      <c r="F2138" s="1" t="s">
        <v>32</v>
      </c>
      <c r="G2138" s="1" t="s">
        <v>89</v>
      </c>
      <c r="H2138" s="1" t="s">
        <v>90</v>
      </c>
      <c r="I2138" s="1" t="s">
        <v>106</v>
      </c>
      <c r="J2138" s="1" t="s">
        <v>107</v>
      </c>
      <c r="K2138">
        <v>390</v>
      </c>
      <c r="L2138" s="1" t="s">
        <v>609</v>
      </c>
      <c r="M2138" s="1" t="s">
        <v>477</v>
      </c>
      <c r="N2138">
        <v>15</v>
      </c>
      <c r="O2138">
        <v>130</v>
      </c>
      <c r="P2138">
        <v>1950</v>
      </c>
      <c r="Q2138">
        <v>0</v>
      </c>
      <c r="R2138">
        <v>0.61212016055118357</v>
      </c>
      <c r="S2138">
        <v>3143.6343130748078</v>
      </c>
      <c r="T2138" s="1" t="s">
        <v>40</v>
      </c>
      <c r="U2138">
        <v>1</v>
      </c>
      <c r="V2138">
        <v>1</v>
      </c>
      <c r="W2138">
        <v>0.93726608827829794</v>
      </c>
      <c r="X2138">
        <v>2946.4218355930593</v>
      </c>
      <c r="Y2138" t="b">
        <v>0</v>
      </c>
      <c r="Z2138" t="b">
        <v>0</v>
      </c>
      <c r="AA2138" s="1" t="s">
        <v>62</v>
      </c>
      <c r="AB2138" s="1" t="s">
        <v>55</v>
      </c>
      <c r="AC2138" s="1" t="s">
        <v>42</v>
      </c>
      <c r="AD2138" t="s">
        <v>850</v>
      </c>
    </row>
    <row r="2139" spans="1:30" x14ac:dyDescent="0.25">
      <c r="A2139">
        <v>11</v>
      </c>
      <c r="B2139" s="1" t="s">
        <v>58</v>
      </c>
      <c r="C2139" s="1" t="s">
        <v>250</v>
      </c>
      <c r="D2139" s="1" t="s">
        <v>251</v>
      </c>
      <c r="E2139" s="1" t="s">
        <v>32</v>
      </c>
      <c r="F2139" s="1" t="s">
        <v>32</v>
      </c>
      <c r="G2139" s="1" t="s">
        <v>89</v>
      </c>
      <c r="H2139" s="1" t="s">
        <v>90</v>
      </c>
      <c r="I2139" s="1" t="s">
        <v>106</v>
      </c>
      <c r="J2139" s="1" t="s">
        <v>107</v>
      </c>
      <c r="K2139">
        <v>390</v>
      </c>
      <c r="L2139" s="1" t="s">
        <v>609</v>
      </c>
      <c r="M2139" s="1" t="s">
        <v>477</v>
      </c>
      <c r="N2139">
        <v>25</v>
      </c>
      <c r="O2139">
        <v>130</v>
      </c>
      <c r="P2139">
        <v>3250</v>
      </c>
      <c r="Q2139">
        <v>0</v>
      </c>
      <c r="R2139">
        <v>0.64881864736005646</v>
      </c>
      <c r="S2139">
        <v>5358.6606039201843</v>
      </c>
      <c r="T2139" s="1" t="s">
        <v>40</v>
      </c>
      <c r="U2139">
        <v>1</v>
      </c>
      <c r="V2139">
        <v>1</v>
      </c>
      <c r="W2139">
        <v>0.93574132025883394</v>
      </c>
      <c r="X2139">
        <v>5014.3201483312732</v>
      </c>
      <c r="Y2139" t="b">
        <v>0</v>
      </c>
      <c r="Z2139" t="b">
        <v>0</v>
      </c>
      <c r="AA2139" s="1" t="s">
        <v>54</v>
      </c>
      <c r="AB2139" s="1" t="s">
        <v>55</v>
      </c>
      <c r="AC2139" s="1" t="s">
        <v>42</v>
      </c>
      <c r="AD2139" t="s">
        <v>850</v>
      </c>
    </row>
    <row r="2140" spans="1:30" x14ac:dyDescent="0.25">
      <c r="A2140">
        <v>11</v>
      </c>
      <c r="B2140" s="1" t="s">
        <v>58</v>
      </c>
      <c r="C2140" s="1" t="s">
        <v>254</v>
      </c>
      <c r="D2140" s="1" t="s">
        <v>255</v>
      </c>
      <c r="E2140" s="1" t="s">
        <v>32</v>
      </c>
      <c r="F2140" s="1" t="s">
        <v>32</v>
      </c>
      <c r="G2140" s="1" t="s">
        <v>89</v>
      </c>
      <c r="H2140" s="1" t="s">
        <v>90</v>
      </c>
      <c r="I2140" s="1" t="s">
        <v>106</v>
      </c>
      <c r="J2140" s="1" t="s">
        <v>107</v>
      </c>
      <c r="K2140">
        <v>390</v>
      </c>
      <c r="L2140" s="1" t="s">
        <v>609</v>
      </c>
      <c r="M2140" s="1" t="s">
        <v>477</v>
      </c>
      <c r="N2140">
        <v>72</v>
      </c>
      <c r="O2140">
        <v>130</v>
      </c>
      <c r="P2140">
        <v>9360</v>
      </c>
      <c r="Q2140">
        <v>0</v>
      </c>
      <c r="R2140">
        <v>0.61371626072635876</v>
      </c>
      <c r="S2140">
        <v>15104.384200398719</v>
      </c>
      <c r="T2140" s="1" t="s">
        <v>40</v>
      </c>
      <c r="U2140">
        <v>1</v>
      </c>
      <c r="V2140">
        <v>1</v>
      </c>
      <c r="W2140">
        <v>0.93688714903917125</v>
      </c>
      <c r="X2140">
        <v>14151.103451503859</v>
      </c>
      <c r="Y2140" t="b">
        <v>0</v>
      </c>
      <c r="Z2140" t="b">
        <v>0</v>
      </c>
      <c r="AA2140" s="1" t="s">
        <v>54</v>
      </c>
      <c r="AB2140" s="1" t="s">
        <v>173</v>
      </c>
      <c r="AC2140" s="1" t="s">
        <v>42</v>
      </c>
      <c r="AD2140" t="s">
        <v>850</v>
      </c>
    </row>
    <row r="2141" spans="1:30" x14ac:dyDescent="0.25">
      <c r="A2141">
        <v>11</v>
      </c>
      <c r="B2141" s="1" t="s">
        <v>58</v>
      </c>
      <c r="C2141" s="1" t="s">
        <v>256</v>
      </c>
      <c r="D2141" s="1" t="s">
        <v>257</v>
      </c>
      <c r="E2141" s="1" t="s">
        <v>32</v>
      </c>
      <c r="F2141" s="1" t="s">
        <v>32</v>
      </c>
      <c r="G2141" s="1" t="s">
        <v>89</v>
      </c>
      <c r="H2141" s="1" t="s">
        <v>90</v>
      </c>
      <c r="I2141" s="1" t="s">
        <v>106</v>
      </c>
      <c r="J2141" s="1" t="s">
        <v>107</v>
      </c>
      <c r="K2141">
        <v>390</v>
      </c>
      <c r="L2141" s="1" t="s">
        <v>609</v>
      </c>
      <c r="M2141" s="1" t="s">
        <v>477</v>
      </c>
      <c r="N2141">
        <v>89</v>
      </c>
      <c r="O2141">
        <v>130</v>
      </c>
      <c r="P2141">
        <v>11570</v>
      </c>
      <c r="Q2141">
        <v>0</v>
      </c>
      <c r="R2141">
        <v>0.61617471863848472</v>
      </c>
      <c r="S2141">
        <v>18699.141494647269</v>
      </c>
      <c r="T2141" s="1" t="s">
        <v>40</v>
      </c>
      <c r="U2141">
        <v>1</v>
      </c>
      <c r="V2141">
        <v>1</v>
      </c>
      <c r="W2141">
        <v>0.93630816115801618</v>
      </c>
      <c r="X2141">
        <v>17508.158788086741</v>
      </c>
      <c r="Y2141" t="b">
        <v>0</v>
      </c>
      <c r="Z2141" t="b">
        <v>0</v>
      </c>
      <c r="AA2141" s="1" t="s">
        <v>54</v>
      </c>
      <c r="AB2141" s="1" t="s">
        <v>173</v>
      </c>
      <c r="AC2141" s="1" t="s">
        <v>42</v>
      </c>
      <c r="AD2141" t="s">
        <v>850</v>
      </c>
    </row>
    <row r="2142" spans="1:30" x14ac:dyDescent="0.25">
      <c r="A2142">
        <v>11</v>
      </c>
      <c r="B2142" s="1" t="s">
        <v>58</v>
      </c>
      <c r="C2142" s="1" t="s">
        <v>258</v>
      </c>
      <c r="D2142" s="1" t="s">
        <v>259</v>
      </c>
      <c r="E2142" s="1" t="s">
        <v>32</v>
      </c>
      <c r="F2142" s="1" t="s">
        <v>32</v>
      </c>
      <c r="G2142" s="1" t="s">
        <v>89</v>
      </c>
      <c r="H2142" s="1" t="s">
        <v>90</v>
      </c>
      <c r="I2142" s="1" t="s">
        <v>106</v>
      </c>
      <c r="J2142" s="1" t="s">
        <v>107</v>
      </c>
      <c r="K2142">
        <v>390</v>
      </c>
      <c r="L2142" s="1" t="s">
        <v>609</v>
      </c>
      <c r="M2142" s="1" t="s">
        <v>477</v>
      </c>
      <c r="N2142">
        <v>11</v>
      </c>
      <c r="O2142">
        <v>130</v>
      </c>
      <c r="P2142">
        <v>1430</v>
      </c>
      <c r="Q2142">
        <v>0</v>
      </c>
      <c r="R2142">
        <v>0.6230483460559797</v>
      </c>
      <c r="S2142">
        <v>2320.9591348600511</v>
      </c>
      <c r="T2142" s="1" t="s">
        <v>40</v>
      </c>
      <c r="U2142">
        <v>1</v>
      </c>
      <c r="V2142">
        <v>1</v>
      </c>
      <c r="W2142">
        <v>0.93612882374957951</v>
      </c>
      <c r="X2142">
        <v>2172.7167448873815</v>
      </c>
      <c r="Y2142" t="b">
        <v>0</v>
      </c>
      <c r="Z2142" t="b">
        <v>0</v>
      </c>
      <c r="AA2142" s="1" t="s">
        <v>54</v>
      </c>
      <c r="AB2142" s="1" t="s">
        <v>55</v>
      </c>
      <c r="AC2142" s="1" t="s">
        <v>42</v>
      </c>
      <c r="AD2142" t="s">
        <v>850</v>
      </c>
    </row>
    <row r="2143" spans="1:30" x14ac:dyDescent="0.25">
      <c r="A2143">
        <v>11</v>
      </c>
      <c r="B2143" s="1" t="s">
        <v>58</v>
      </c>
      <c r="C2143" s="1" t="s">
        <v>264</v>
      </c>
      <c r="D2143" s="1" t="s">
        <v>265</v>
      </c>
      <c r="E2143" s="1" t="s">
        <v>32</v>
      </c>
      <c r="F2143" s="1" t="s">
        <v>32</v>
      </c>
      <c r="G2143" s="1" t="s">
        <v>89</v>
      </c>
      <c r="H2143" s="1" t="s">
        <v>90</v>
      </c>
      <c r="I2143" s="1" t="s">
        <v>106</v>
      </c>
      <c r="J2143" s="1" t="s">
        <v>107</v>
      </c>
      <c r="K2143">
        <v>390</v>
      </c>
      <c r="L2143" s="1" t="s">
        <v>609</v>
      </c>
      <c r="M2143" s="1" t="s">
        <v>477</v>
      </c>
      <c r="N2143">
        <v>84</v>
      </c>
      <c r="O2143">
        <v>130</v>
      </c>
      <c r="P2143">
        <v>10920</v>
      </c>
      <c r="Q2143">
        <v>0</v>
      </c>
      <c r="R2143">
        <v>0.6228022082018928</v>
      </c>
      <c r="S2143">
        <v>17721.000113564667</v>
      </c>
      <c r="T2143" s="1" t="s">
        <v>40</v>
      </c>
      <c r="U2143">
        <v>1</v>
      </c>
      <c r="V2143">
        <v>1</v>
      </c>
      <c r="W2143">
        <v>0.93682307135902132</v>
      </c>
      <c r="X2143">
        <v>16601.441753943218</v>
      </c>
      <c r="Y2143" t="b">
        <v>0</v>
      </c>
      <c r="Z2143" t="b">
        <v>0</v>
      </c>
      <c r="AA2143" s="1" t="s">
        <v>54</v>
      </c>
      <c r="AB2143" s="1" t="s">
        <v>55</v>
      </c>
      <c r="AC2143" s="1" t="s">
        <v>42</v>
      </c>
      <c r="AD2143" t="s">
        <v>850</v>
      </c>
    </row>
    <row r="2144" spans="1:30" x14ac:dyDescent="0.25">
      <c r="A2144">
        <v>11</v>
      </c>
      <c r="B2144" s="1" t="s">
        <v>58</v>
      </c>
      <c r="C2144" s="1" t="s">
        <v>59</v>
      </c>
      <c r="D2144" s="1" t="s">
        <v>60</v>
      </c>
      <c r="E2144" s="1" t="s">
        <v>32</v>
      </c>
      <c r="F2144" s="1" t="s">
        <v>32</v>
      </c>
      <c r="G2144" s="1" t="s">
        <v>89</v>
      </c>
      <c r="H2144" s="1" t="s">
        <v>90</v>
      </c>
      <c r="I2144" s="1" t="s">
        <v>106</v>
      </c>
      <c r="J2144" s="1" t="s">
        <v>107</v>
      </c>
      <c r="K2144">
        <v>390</v>
      </c>
      <c r="L2144" s="1" t="s">
        <v>609</v>
      </c>
      <c r="M2144" s="1" t="s">
        <v>477</v>
      </c>
      <c r="N2144">
        <v>118</v>
      </c>
      <c r="O2144">
        <v>130</v>
      </c>
      <c r="P2144">
        <v>15340</v>
      </c>
      <c r="Q2144">
        <v>0</v>
      </c>
      <c r="R2144">
        <v>0.61324529076056544</v>
      </c>
      <c r="S2144">
        <v>24747.182760267075</v>
      </c>
      <c r="T2144" s="1" t="s">
        <v>40</v>
      </c>
      <c r="U2144">
        <v>1</v>
      </c>
      <c r="V2144">
        <v>1</v>
      </c>
      <c r="W2144">
        <v>0.93757152251472631</v>
      </c>
      <c r="X2144">
        <v>23202.253818493788</v>
      </c>
      <c r="Y2144" t="b">
        <v>0</v>
      </c>
      <c r="Z2144" t="b">
        <v>0</v>
      </c>
      <c r="AA2144" s="1" t="s">
        <v>62</v>
      </c>
      <c r="AB2144" s="1" t="s">
        <v>55</v>
      </c>
      <c r="AC2144" s="1" t="s">
        <v>42</v>
      </c>
      <c r="AD2144" t="s">
        <v>850</v>
      </c>
    </row>
    <row r="2145" spans="1:30" x14ac:dyDescent="0.25">
      <c r="A2145">
        <v>11</v>
      </c>
      <c r="B2145" s="1" t="s">
        <v>58</v>
      </c>
      <c r="C2145" s="1" t="s">
        <v>266</v>
      </c>
      <c r="D2145" s="1" t="s">
        <v>267</v>
      </c>
      <c r="E2145" s="1" t="s">
        <v>32</v>
      </c>
      <c r="F2145" s="1" t="s">
        <v>32</v>
      </c>
      <c r="G2145" s="1" t="s">
        <v>89</v>
      </c>
      <c r="H2145" s="1" t="s">
        <v>90</v>
      </c>
      <c r="I2145" s="1" t="s">
        <v>106</v>
      </c>
      <c r="J2145" s="1" t="s">
        <v>107</v>
      </c>
      <c r="K2145">
        <v>390</v>
      </c>
      <c r="L2145" s="1" t="s">
        <v>609</v>
      </c>
      <c r="M2145" s="1" t="s">
        <v>477</v>
      </c>
      <c r="N2145">
        <v>63</v>
      </c>
      <c r="O2145">
        <v>130</v>
      </c>
      <c r="P2145">
        <v>8190</v>
      </c>
      <c r="Q2145">
        <v>0</v>
      </c>
      <c r="R2145">
        <v>0.61351805236564083</v>
      </c>
      <c r="S2145">
        <v>13214.712848874597</v>
      </c>
      <c r="T2145" s="1" t="s">
        <v>40</v>
      </c>
      <c r="U2145">
        <v>1</v>
      </c>
      <c r="V2145">
        <v>1</v>
      </c>
      <c r="W2145">
        <v>0.93736884466699133</v>
      </c>
      <c r="X2145">
        <v>12387.060115755627</v>
      </c>
      <c r="Y2145" t="b">
        <v>0</v>
      </c>
      <c r="Z2145" t="b">
        <v>0</v>
      </c>
      <c r="AA2145" s="1" t="s">
        <v>62</v>
      </c>
      <c r="AB2145" s="1" t="s">
        <v>55</v>
      </c>
      <c r="AC2145" s="1" t="s">
        <v>42</v>
      </c>
      <c r="AD2145" t="s">
        <v>850</v>
      </c>
    </row>
    <row r="2146" spans="1:30" x14ac:dyDescent="0.25">
      <c r="A2146">
        <v>11</v>
      </c>
      <c r="B2146" s="1" t="s">
        <v>58</v>
      </c>
      <c r="C2146" s="1" t="s">
        <v>268</v>
      </c>
      <c r="D2146" s="1" t="s">
        <v>269</v>
      </c>
      <c r="E2146" s="1" t="s">
        <v>32</v>
      </c>
      <c r="F2146" s="1" t="s">
        <v>32</v>
      </c>
      <c r="G2146" s="1" t="s">
        <v>89</v>
      </c>
      <c r="H2146" s="1" t="s">
        <v>90</v>
      </c>
      <c r="I2146" s="1" t="s">
        <v>106</v>
      </c>
      <c r="J2146" s="1" t="s">
        <v>107</v>
      </c>
      <c r="K2146">
        <v>390</v>
      </c>
      <c r="L2146" s="1" t="s">
        <v>609</v>
      </c>
      <c r="M2146" s="1" t="s">
        <v>477</v>
      </c>
      <c r="N2146">
        <v>265</v>
      </c>
      <c r="O2146">
        <v>130</v>
      </c>
      <c r="P2146">
        <v>34450</v>
      </c>
      <c r="Q2146">
        <v>0</v>
      </c>
      <c r="R2146">
        <v>0.6163046866364541</v>
      </c>
      <c r="S2146">
        <v>55681.696454625846</v>
      </c>
      <c r="T2146" s="1" t="s">
        <v>40</v>
      </c>
      <c r="U2146">
        <v>1</v>
      </c>
      <c r="V2146">
        <v>1</v>
      </c>
      <c r="W2146">
        <v>0.93674222528610207</v>
      </c>
      <c r="X2146">
        <v>52159.396244611475</v>
      </c>
      <c r="Y2146" t="b">
        <v>0</v>
      </c>
      <c r="Z2146" t="b">
        <v>0</v>
      </c>
      <c r="AA2146" s="1" t="s">
        <v>54</v>
      </c>
      <c r="AB2146" s="1" t="s">
        <v>173</v>
      </c>
      <c r="AC2146" s="1" t="s">
        <v>42</v>
      </c>
      <c r="AD2146" t="s">
        <v>850</v>
      </c>
    </row>
    <row r="2147" spans="1:30" x14ac:dyDescent="0.25">
      <c r="A2147">
        <v>12</v>
      </c>
      <c r="B2147" s="1" t="s">
        <v>63</v>
      </c>
      <c r="C2147" s="1" t="s">
        <v>284</v>
      </c>
      <c r="D2147" s="1" t="s">
        <v>105</v>
      </c>
      <c r="E2147" s="1" t="s">
        <v>32</v>
      </c>
      <c r="F2147" s="1" t="s">
        <v>32</v>
      </c>
      <c r="G2147" s="1" t="s">
        <v>89</v>
      </c>
      <c r="H2147" s="1" t="s">
        <v>90</v>
      </c>
      <c r="I2147" s="1" t="s">
        <v>106</v>
      </c>
      <c r="J2147" s="1" t="s">
        <v>107</v>
      </c>
      <c r="K2147">
        <v>390</v>
      </c>
      <c r="L2147" s="1" t="s">
        <v>609</v>
      </c>
      <c r="M2147" s="1" t="s">
        <v>477</v>
      </c>
      <c r="N2147">
        <v>1106</v>
      </c>
      <c r="O2147">
        <v>130</v>
      </c>
      <c r="P2147">
        <v>143780</v>
      </c>
      <c r="Q2147">
        <v>0</v>
      </c>
      <c r="R2147">
        <v>0.61017403715802609</v>
      </c>
      <c r="S2147">
        <v>231510.82306258101</v>
      </c>
      <c r="T2147" s="1" t="s">
        <v>40</v>
      </c>
      <c r="U2147">
        <v>0</v>
      </c>
      <c r="V2147">
        <v>1</v>
      </c>
      <c r="W2147">
        <v>0.93768980778685429</v>
      </c>
      <c r="X2147">
        <v>217085.33917812802</v>
      </c>
      <c r="Y2147" t="b">
        <v>0</v>
      </c>
      <c r="Z2147" t="b">
        <v>0</v>
      </c>
      <c r="AA2147" s="1" t="s">
        <v>66</v>
      </c>
      <c r="AB2147" s="1" t="s">
        <v>66</v>
      </c>
      <c r="AC2147" s="1" t="s">
        <v>42</v>
      </c>
      <c r="AD2147" t="s">
        <v>66</v>
      </c>
    </row>
    <row r="2148" spans="1:30" x14ac:dyDescent="0.25">
      <c r="A2148">
        <v>15</v>
      </c>
      <c r="B2148" s="1" t="s">
        <v>50</v>
      </c>
      <c r="C2148" s="1" t="s">
        <v>304</v>
      </c>
      <c r="D2148" s="1" t="s">
        <v>101</v>
      </c>
      <c r="E2148" s="1" t="s">
        <v>32</v>
      </c>
      <c r="F2148" s="1" t="s">
        <v>32</v>
      </c>
      <c r="G2148" s="1" t="s">
        <v>89</v>
      </c>
      <c r="H2148" s="1" t="s">
        <v>90</v>
      </c>
      <c r="I2148" s="1" t="s">
        <v>106</v>
      </c>
      <c r="J2148" s="1" t="s">
        <v>107</v>
      </c>
      <c r="K2148">
        <v>390</v>
      </c>
      <c r="L2148" s="1" t="s">
        <v>609</v>
      </c>
      <c r="M2148" s="1" t="s">
        <v>477</v>
      </c>
      <c r="N2148">
        <v>2919</v>
      </c>
      <c r="O2148">
        <v>130</v>
      </c>
      <c r="P2148">
        <v>379470</v>
      </c>
      <c r="Q2148">
        <v>0</v>
      </c>
      <c r="R2148">
        <v>0.60923415025592087</v>
      </c>
      <c r="S2148">
        <v>610656.08299761428</v>
      </c>
      <c r="T2148" s="1" t="s">
        <v>40</v>
      </c>
      <c r="U2148">
        <v>1</v>
      </c>
      <c r="V2148">
        <v>1</v>
      </c>
      <c r="W2148">
        <v>0.93773464755348201</v>
      </c>
      <c r="X2148">
        <v>572633.36676615768</v>
      </c>
      <c r="Y2148" t="b">
        <v>0</v>
      </c>
      <c r="Z2148" t="b">
        <v>0</v>
      </c>
      <c r="AA2148" s="1" t="s">
        <v>62</v>
      </c>
      <c r="AB2148" s="1" t="s">
        <v>173</v>
      </c>
      <c r="AC2148" s="1" t="s">
        <v>42</v>
      </c>
      <c r="AD2148" t="s">
        <v>850</v>
      </c>
    </row>
    <row r="2149" spans="1:30" x14ac:dyDescent="0.25">
      <c r="A2149">
        <v>1</v>
      </c>
      <c r="B2149" s="1" t="s">
        <v>184</v>
      </c>
      <c r="C2149" s="1" t="s">
        <v>595</v>
      </c>
      <c r="D2149" s="1" t="s">
        <v>596</v>
      </c>
      <c r="E2149" s="1" t="s">
        <v>779</v>
      </c>
      <c r="F2149" s="1" t="s">
        <v>780</v>
      </c>
      <c r="G2149" s="1" t="s">
        <v>572</v>
      </c>
      <c r="H2149" s="1" t="s">
        <v>573</v>
      </c>
      <c r="I2149" s="1" t="s">
        <v>91</v>
      </c>
      <c r="J2149" s="1" t="s">
        <v>92</v>
      </c>
      <c r="K2149">
        <v>33</v>
      </c>
      <c r="L2149" s="1" t="s">
        <v>737</v>
      </c>
      <c r="M2149" s="1" t="s">
        <v>441</v>
      </c>
      <c r="N2149">
        <v>135</v>
      </c>
      <c r="O2149">
        <v>65</v>
      </c>
      <c r="P2149">
        <v>8775</v>
      </c>
      <c r="Q2149">
        <v>14389.254093264248</v>
      </c>
      <c r="R2149">
        <v>0.63980103626942997</v>
      </c>
      <c r="S2149">
        <v>14389.254093264248</v>
      </c>
      <c r="T2149" s="1" t="s">
        <v>40</v>
      </c>
      <c r="U2149">
        <v>1</v>
      </c>
      <c r="V2149">
        <v>1</v>
      </c>
      <c r="W2149">
        <v>0.93680517287576903</v>
      </c>
      <c r="X2149">
        <v>13479.927668393781</v>
      </c>
      <c r="Y2149" t="b">
        <v>0</v>
      </c>
      <c r="Z2149" t="b">
        <v>0</v>
      </c>
      <c r="AA2149" s="1" t="s">
        <v>54</v>
      </c>
      <c r="AB2149" s="1" t="s">
        <v>599</v>
      </c>
      <c r="AC2149" s="1" t="s">
        <v>42</v>
      </c>
      <c r="AD2149" t="s">
        <v>850</v>
      </c>
    </row>
    <row r="2150" spans="1:30" x14ac:dyDescent="0.25">
      <c r="A2150">
        <v>4</v>
      </c>
      <c r="B2150" s="1" t="s">
        <v>131</v>
      </c>
      <c r="C2150" s="1" t="s">
        <v>166</v>
      </c>
      <c r="D2150" s="1" t="s">
        <v>105</v>
      </c>
      <c r="E2150" s="1" t="s">
        <v>32</v>
      </c>
      <c r="F2150" s="1" t="s">
        <v>32</v>
      </c>
      <c r="G2150" s="1" t="s">
        <v>89</v>
      </c>
      <c r="H2150" s="1" t="s">
        <v>90</v>
      </c>
      <c r="I2150" s="1" t="s">
        <v>106</v>
      </c>
      <c r="J2150" s="1" t="s">
        <v>107</v>
      </c>
      <c r="K2150">
        <v>391</v>
      </c>
      <c r="L2150" s="1" t="s">
        <v>476</v>
      </c>
      <c r="M2150" s="1" t="s">
        <v>477</v>
      </c>
      <c r="N2150">
        <v>774</v>
      </c>
      <c r="O2150">
        <v>130</v>
      </c>
      <c r="P2150">
        <v>100620</v>
      </c>
      <c r="Q2150">
        <v>0</v>
      </c>
      <c r="R2150">
        <v>0.60990146274489099</v>
      </c>
      <c r="S2150">
        <v>161988.28518139094</v>
      </c>
      <c r="T2150" s="1" t="s">
        <v>40</v>
      </c>
      <c r="U2150">
        <v>0</v>
      </c>
      <c r="V2150">
        <v>1</v>
      </c>
      <c r="W2150">
        <v>0.9376777496183254</v>
      </c>
      <c r="X2150">
        <v>151892.81071341818</v>
      </c>
      <c r="Y2150" t="b">
        <v>0</v>
      </c>
      <c r="Z2150" t="b">
        <v>0</v>
      </c>
      <c r="AA2150" s="1" t="s">
        <v>66</v>
      </c>
      <c r="AB2150" s="1" t="s">
        <v>66</v>
      </c>
      <c r="AC2150" s="1" t="s">
        <v>42</v>
      </c>
      <c r="AD2150" t="s">
        <v>66</v>
      </c>
    </row>
    <row r="2151" spans="1:30" x14ac:dyDescent="0.25">
      <c r="A2151">
        <v>11</v>
      </c>
      <c r="B2151" s="1" t="s">
        <v>58</v>
      </c>
      <c r="C2151" s="1" t="s">
        <v>246</v>
      </c>
      <c r="D2151" s="1" t="s">
        <v>247</v>
      </c>
      <c r="E2151" s="1" t="s">
        <v>32</v>
      </c>
      <c r="F2151" s="1" t="s">
        <v>32</v>
      </c>
      <c r="G2151" s="1" t="s">
        <v>89</v>
      </c>
      <c r="H2151" s="1" t="s">
        <v>90</v>
      </c>
      <c r="I2151" s="1" t="s">
        <v>106</v>
      </c>
      <c r="J2151" s="1" t="s">
        <v>107</v>
      </c>
      <c r="K2151">
        <v>391</v>
      </c>
      <c r="L2151" s="1" t="s">
        <v>476</v>
      </c>
      <c r="M2151" s="1" t="s">
        <v>477</v>
      </c>
      <c r="N2151">
        <v>7</v>
      </c>
      <c r="O2151">
        <v>130</v>
      </c>
      <c r="P2151">
        <v>910</v>
      </c>
      <c r="Q2151">
        <v>0</v>
      </c>
      <c r="R2151">
        <v>0.61212016055118357</v>
      </c>
      <c r="S2151">
        <v>1467.0293461015769</v>
      </c>
      <c r="T2151" s="1" t="s">
        <v>40</v>
      </c>
      <c r="U2151">
        <v>1</v>
      </c>
      <c r="V2151">
        <v>1</v>
      </c>
      <c r="W2151">
        <v>0.93726608827829794</v>
      </c>
      <c r="X2151">
        <v>1374.9968566100943</v>
      </c>
      <c r="Y2151" t="b">
        <v>0</v>
      </c>
      <c r="Z2151" t="b">
        <v>0</v>
      </c>
      <c r="AA2151" s="1" t="s">
        <v>62</v>
      </c>
      <c r="AB2151" s="1" t="s">
        <v>55</v>
      </c>
      <c r="AC2151" s="1" t="s">
        <v>42</v>
      </c>
      <c r="AD2151" t="s">
        <v>850</v>
      </c>
    </row>
    <row r="2152" spans="1:30" x14ac:dyDescent="0.25">
      <c r="A2152">
        <v>11</v>
      </c>
      <c r="B2152" s="1" t="s">
        <v>58</v>
      </c>
      <c r="C2152" s="1" t="s">
        <v>250</v>
      </c>
      <c r="D2152" s="1" t="s">
        <v>251</v>
      </c>
      <c r="E2152" s="1" t="s">
        <v>32</v>
      </c>
      <c r="F2152" s="1" t="s">
        <v>32</v>
      </c>
      <c r="G2152" s="1" t="s">
        <v>89</v>
      </c>
      <c r="H2152" s="1" t="s">
        <v>90</v>
      </c>
      <c r="I2152" s="1" t="s">
        <v>106</v>
      </c>
      <c r="J2152" s="1" t="s">
        <v>107</v>
      </c>
      <c r="K2152">
        <v>391</v>
      </c>
      <c r="L2152" s="1" t="s">
        <v>476</v>
      </c>
      <c r="M2152" s="1" t="s">
        <v>477</v>
      </c>
      <c r="N2152">
        <v>11</v>
      </c>
      <c r="O2152">
        <v>130</v>
      </c>
      <c r="P2152">
        <v>1430</v>
      </c>
      <c r="Q2152">
        <v>0</v>
      </c>
      <c r="R2152">
        <v>0.64881864736005646</v>
      </c>
      <c r="S2152">
        <v>2357.8106657248809</v>
      </c>
      <c r="T2152" s="1" t="s">
        <v>40</v>
      </c>
      <c r="U2152">
        <v>1</v>
      </c>
      <c r="V2152">
        <v>1</v>
      </c>
      <c r="W2152">
        <v>0.93574132025883394</v>
      </c>
      <c r="X2152">
        <v>2206.3008652657604</v>
      </c>
      <c r="Y2152" t="b">
        <v>0</v>
      </c>
      <c r="Z2152" t="b">
        <v>0</v>
      </c>
      <c r="AA2152" s="1" t="s">
        <v>54</v>
      </c>
      <c r="AB2152" s="1" t="s">
        <v>55</v>
      </c>
      <c r="AC2152" s="1" t="s">
        <v>42</v>
      </c>
      <c r="AD2152" t="s">
        <v>850</v>
      </c>
    </row>
    <row r="2153" spans="1:30" x14ac:dyDescent="0.25">
      <c r="A2153">
        <v>11</v>
      </c>
      <c r="B2153" s="1" t="s">
        <v>58</v>
      </c>
      <c r="C2153" s="1" t="s">
        <v>254</v>
      </c>
      <c r="D2153" s="1" t="s">
        <v>255</v>
      </c>
      <c r="E2153" s="1" t="s">
        <v>32</v>
      </c>
      <c r="F2153" s="1" t="s">
        <v>32</v>
      </c>
      <c r="G2153" s="1" t="s">
        <v>89</v>
      </c>
      <c r="H2153" s="1" t="s">
        <v>90</v>
      </c>
      <c r="I2153" s="1" t="s">
        <v>106</v>
      </c>
      <c r="J2153" s="1" t="s">
        <v>107</v>
      </c>
      <c r="K2153">
        <v>391</v>
      </c>
      <c r="L2153" s="1" t="s">
        <v>476</v>
      </c>
      <c r="M2153" s="1" t="s">
        <v>477</v>
      </c>
      <c r="N2153">
        <v>31</v>
      </c>
      <c r="O2153">
        <v>130</v>
      </c>
      <c r="P2153">
        <v>4030</v>
      </c>
      <c r="Q2153">
        <v>0</v>
      </c>
      <c r="R2153">
        <v>0.61371626072635876</v>
      </c>
      <c r="S2153">
        <v>6503.2765307272266</v>
      </c>
      <c r="T2153" s="1" t="s">
        <v>40</v>
      </c>
      <c r="U2153">
        <v>1</v>
      </c>
      <c r="V2153">
        <v>1</v>
      </c>
      <c r="W2153">
        <v>0.93688714903917125</v>
      </c>
      <c r="X2153">
        <v>6092.8362082863841</v>
      </c>
      <c r="Y2153" t="b">
        <v>0</v>
      </c>
      <c r="Z2153" t="b">
        <v>0</v>
      </c>
      <c r="AA2153" s="1" t="s">
        <v>54</v>
      </c>
      <c r="AB2153" s="1" t="s">
        <v>173</v>
      </c>
      <c r="AC2153" s="1" t="s">
        <v>42</v>
      </c>
      <c r="AD2153" t="s">
        <v>850</v>
      </c>
    </row>
    <row r="2154" spans="1:30" x14ac:dyDescent="0.25">
      <c r="A2154">
        <v>11</v>
      </c>
      <c r="B2154" s="1" t="s">
        <v>58</v>
      </c>
      <c r="C2154" s="1" t="s">
        <v>256</v>
      </c>
      <c r="D2154" s="1" t="s">
        <v>257</v>
      </c>
      <c r="E2154" s="1" t="s">
        <v>32</v>
      </c>
      <c r="F2154" s="1" t="s">
        <v>32</v>
      </c>
      <c r="G2154" s="1" t="s">
        <v>89</v>
      </c>
      <c r="H2154" s="1" t="s">
        <v>90</v>
      </c>
      <c r="I2154" s="1" t="s">
        <v>106</v>
      </c>
      <c r="J2154" s="1" t="s">
        <v>107</v>
      </c>
      <c r="K2154">
        <v>391</v>
      </c>
      <c r="L2154" s="1" t="s">
        <v>476</v>
      </c>
      <c r="M2154" s="1" t="s">
        <v>477</v>
      </c>
      <c r="N2154">
        <v>38</v>
      </c>
      <c r="O2154">
        <v>130</v>
      </c>
      <c r="P2154">
        <v>4940</v>
      </c>
      <c r="Q2154">
        <v>0</v>
      </c>
      <c r="R2154">
        <v>0.61617471863848472</v>
      </c>
      <c r="S2154">
        <v>7983.9031100741149</v>
      </c>
      <c r="T2154" s="1" t="s">
        <v>40</v>
      </c>
      <c r="U2154">
        <v>1</v>
      </c>
      <c r="V2154">
        <v>1</v>
      </c>
      <c r="W2154">
        <v>0.93630816115801618</v>
      </c>
      <c r="X2154">
        <v>7475.3936398572614</v>
      </c>
      <c r="Y2154" t="b">
        <v>0</v>
      </c>
      <c r="Z2154" t="b">
        <v>0</v>
      </c>
      <c r="AA2154" s="1" t="s">
        <v>54</v>
      </c>
      <c r="AB2154" s="1" t="s">
        <v>173</v>
      </c>
      <c r="AC2154" s="1" t="s">
        <v>42</v>
      </c>
      <c r="AD2154" t="s">
        <v>850</v>
      </c>
    </row>
    <row r="2155" spans="1:30" x14ac:dyDescent="0.25">
      <c r="A2155">
        <v>11</v>
      </c>
      <c r="B2155" s="1" t="s">
        <v>58</v>
      </c>
      <c r="C2155" s="1" t="s">
        <v>258</v>
      </c>
      <c r="D2155" s="1" t="s">
        <v>259</v>
      </c>
      <c r="E2155" s="1" t="s">
        <v>32</v>
      </c>
      <c r="F2155" s="1" t="s">
        <v>32</v>
      </c>
      <c r="G2155" s="1" t="s">
        <v>89</v>
      </c>
      <c r="H2155" s="1" t="s">
        <v>90</v>
      </c>
      <c r="I2155" s="1" t="s">
        <v>106</v>
      </c>
      <c r="J2155" s="1" t="s">
        <v>107</v>
      </c>
      <c r="K2155">
        <v>391</v>
      </c>
      <c r="L2155" s="1" t="s">
        <v>476</v>
      </c>
      <c r="M2155" s="1" t="s">
        <v>477</v>
      </c>
      <c r="N2155">
        <v>5</v>
      </c>
      <c r="O2155">
        <v>130</v>
      </c>
      <c r="P2155">
        <v>650</v>
      </c>
      <c r="Q2155">
        <v>0</v>
      </c>
      <c r="R2155">
        <v>0.6230483460559797</v>
      </c>
      <c r="S2155">
        <v>1054.9814249363867</v>
      </c>
      <c r="T2155" s="1" t="s">
        <v>40</v>
      </c>
      <c r="U2155">
        <v>1</v>
      </c>
      <c r="V2155">
        <v>1</v>
      </c>
      <c r="W2155">
        <v>0.93612882374957951</v>
      </c>
      <c r="X2155">
        <v>987.598520403355</v>
      </c>
      <c r="Y2155" t="b">
        <v>0</v>
      </c>
      <c r="Z2155" t="b">
        <v>0</v>
      </c>
      <c r="AA2155" s="1" t="s">
        <v>54</v>
      </c>
      <c r="AB2155" s="1" t="s">
        <v>55</v>
      </c>
      <c r="AC2155" s="1" t="s">
        <v>42</v>
      </c>
      <c r="AD2155" t="s">
        <v>850</v>
      </c>
    </row>
    <row r="2156" spans="1:30" x14ac:dyDescent="0.25">
      <c r="A2156">
        <v>11</v>
      </c>
      <c r="B2156" s="1" t="s">
        <v>58</v>
      </c>
      <c r="C2156" s="1" t="s">
        <v>264</v>
      </c>
      <c r="D2156" s="1" t="s">
        <v>265</v>
      </c>
      <c r="E2156" s="1" t="s">
        <v>32</v>
      </c>
      <c r="F2156" s="1" t="s">
        <v>32</v>
      </c>
      <c r="G2156" s="1" t="s">
        <v>89</v>
      </c>
      <c r="H2156" s="1" t="s">
        <v>90</v>
      </c>
      <c r="I2156" s="1" t="s">
        <v>106</v>
      </c>
      <c r="J2156" s="1" t="s">
        <v>107</v>
      </c>
      <c r="K2156">
        <v>391</v>
      </c>
      <c r="L2156" s="1" t="s">
        <v>476</v>
      </c>
      <c r="M2156" s="1" t="s">
        <v>477</v>
      </c>
      <c r="N2156">
        <v>36</v>
      </c>
      <c r="O2156">
        <v>130</v>
      </c>
      <c r="P2156">
        <v>4680</v>
      </c>
      <c r="Q2156">
        <v>0</v>
      </c>
      <c r="R2156">
        <v>0.6228022082018928</v>
      </c>
      <c r="S2156">
        <v>7594.7143343848575</v>
      </c>
      <c r="T2156" s="1" t="s">
        <v>40</v>
      </c>
      <c r="U2156">
        <v>1</v>
      </c>
      <c r="V2156">
        <v>1</v>
      </c>
      <c r="W2156">
        <v>0.93682307135902132</v>
      </c>
      <c r="X2156">
        <v>7114.9036088328075</v>
      </c>
      <c r="Y2156" t="b">
        <v>0</v>
      </c>
      <c r="Z2156" t="b">
        <v>0</v>
      </c>
      <c r="AA2156" s="1" t="s">
        <v>54</v>
      </c>
      <c r="AB2156" s="1" t="s">
        <v>55</v>
      </c>
      <c r="AC2156" s="1" t="s">
        <v>42</v>
      </c>
      <c r="AD2156" t="s">
        <v>850</v>
      </c>
    </row>
    <row r="2157" spans="1:30" x14ac:dyDescent="0.25">
      <c r="A2157">
        <v>11</v>
      </c>
      <c r="B2157" s="1" t="s">
        <v>58</v>
      </c>
      <c r="C2157" s="1" t="s">
        <v>59</v>
      </c>
      <c r="D2157" s="1" t="s">
        <v>60</v>
      </c>
      <c r="E2157" s="1" t="s">
        <v>32</v>
      </c>
      <c r="F2157" s="1" t="s">
        <v>32</v>
      </c>
      <c r="G2157" s="1" t="s">
        <v>89</v>
      </c>
      <c r="H2157" s="1" t="s">
        <v>90</v>
      </c>
      <c r="I2157" s="1" t="s">
        <v>106</v>
      </c>
      <c r="J2157" s="1" t="s">
        <v>107</v>
      </c>
      <c r="K2157">
        <v>391</v>
      </c>
      <c r="L2157" s="1" t="s">
        <v>476</v>
      </c>
      <c r="M2157" s="1" t="s">
        <v>477</v>
      </c>
      <c r="N2157">
        <v>51</v>
      </c>
      <c r="O2157">
        <v>130</v>
      </c>
      <c r="P2157">
        <v>6630</v>
      </c>
      <c r="Q2157">
        <v>0</v>
      </c>
      <c r="R2157">
        <v>0.61324529076056544</v>
      </c>
      <c r="S2157">
        <v>10695.81627774255</v>
      </c>
      <c r="T2157" s="1" t="s">
        <v>40</v>
      </c>
      <c r="U2157">
        <v>1</v>
      </c>
      <c r="V2157">
        <v>1</v>
      </c>
      <c r="W2157">
        <v>0.93757152251472631</v>
      </c>
      <c r="X2157">
        <v>10028.092752060875</v>
      </c>
      <c r="Y2157" t="b">
        <v>0</v>
      </c>
      <c r="Z2157" t="b">
        <v>0</v>
      </c>
      <c r="AA2157" s="1" t="s">
        <v>62</v>
      </c>
      <c r="AB2157" s="1" t="s">
        <v>55</v>
      </c>
      <c r="AC2157" s="1" t="s">
        <v>42</v>
      </c>
      <c r="AD2157" t="s">
        <v>850</v>
      </c>
    </row>
    <row r="2158" spans="1:30" x14ac:dyDescent="0.25">
      <c r="A2158">
        <v>11</v>
      </c>
      <c r="B2158" s="1" t="s">
        <v>58</v>
      </c>
      <c r="C2158" s="1" t="s">
        <v>266</v>
      </c>
      <c r="D2158" s="1" t="s">
        <v>267</v>
      </c>
      <c r="E2158" s="1" t="s">
        <v>32</v>
      </c>
      <c r="F2158" s="1" t="s">
        <v>32</v>
      </c>
      <c r="G2158" s="1" t="s">
        <v>89</v>
      </c>
      <c r="H2158" s="1" t="s">
        <v>90</v>
      </c>
      <c r="I2158" s="1" t="s">
        <v>106</v>
      </c>
      <c r="J2158" s="1" t="s">
        <v>107</v>
      </c>
      <c r="K2158">
        <v>391</v>
      </c>
      <c r="L2158" s="1" t="s">
        <v>476</v>
      </c>
      <c r="M2158" s="1" t="s">
        <v>477</v>
      </c>
      <c r="N2158">
        <v>27</v>
      </c>
      <c r="O2158">
        <v>130</v>
      </c>
      <c r="P2158">
        <v>3510</v>
      </c>
      <c r="Q2158">
        <v>0</v>
      </c>
      <c r="R2158">
        <v>0.61351805236564083</v>
      </c>
      <c r="S2158">
        <v>5663.4483638033989</v>
      </c>
      <c r="T2158" s="1" t="s">
        <v>40</v>
      </c>
      <c r="U2158">
        <v>1</v>
      </c>
      <c r="V2158">
        <v>1</v>
      </c>
      <c r="W2158">
        <v>0.93736884466699133</v>
      </c>
      <c r="X2158">
        <v>5308.7400496095543</v>
      </c>
      <c r="Y2158" t="b">
        <v>0</v>
      </c>
      <c r="Z2158" t="b">
        <v>0</v>
      </c>
      <c r="AA2158" s="1" t="s">
        <v>62</v>
      </c>
      <c r="AB2158" s="1" t="s">
        <v>55</v>
      </c>
      <c r="AC2158" s="1" t="s">
        <v>42</v>
      </c>
      <c r="AD2158" t="s">
        <v>850</v>
      </c>
    </row>
    <row r="2159" spans="1:30" x14ac:dyDescent="0.25">
      <c r="A2159">
        <v>11</v>
      </c>
      <c r="B2159" s="1" t="s">
        <v>58</v>
      </c>
      <c r="C2159" s="1" t="s">
        <v>268</v>
      </c>
      <c r="D2159" s="1" t="s">
        <v>269</v>
      </c>
      <c r="E2159" s="1" t="s">
        <v>32</v>
      </c>
      <c r="F2159" s="1" t="s">
        <v>32</v>
      </c>
      <c r="G2159" s="1" t="s">
        <v>89</v>
      </c>
      <c r="H2159" s="1" t="s">
        <v>90</v>
      </c>
      <c r="I2159" s="1" t="s">
        <v>106</v>
      </c>
      <c r="J2159" s="1" t="s">
        <v>107</v>
      </c>
      <c r="K2159">
        <v>391</v>
      </c>
      <c r="L2159" s="1" t="s">
        <v>476</v>
      </c>
      <c r="M2159" s="1" t="s">
        <v>477</v>
      </c>
      <c r="N2159">
        <v>114</v>
      </c>
      <c r="O2159">
        <v>130</v>
      </c>
      <c r="P2159">
        <v>14820</v>
      </c>
      <c r="Q2159">
        <v>0</v>
      </c>
      <c r="R2159">
        <v>0.6163046866364541</v>
      </c>
      <c r="S2159">
        <v>23953.635455952252</v>
      </c>
      <c r="T2159" s="1" t="s">
        <v>40</v>
      </c>
      <c r="U2159">
        <v>1</v>
      </c>
      <c r="V2159">
        <v>1</v>
      </c>
      <c r="W2159">
        <v>0.93674222528610207</v>
      </c>
      <c r="X2159">
        <v>22438.381780700787</v>
      </c>
      <c r="Y2159" t="b">
        <v>0</v>
      </c>
      <c r="Z2159" t="b">
        <v>0</v>
      </c>
      <c r="AA2159" s="1" t="s">
        <v>54</v>
      </c>
      <c r="AB2159" s="1" t="s">
        <v>173</v>
      </c>
      <c r="AC2159" s="1" t="s">
        <v>42</v>
      </c>
      <c r="AD2159" t="s">
        <v>850</v>
      </c>
    </row>
    <row r="2160" spans="1:30" x14ac:dyDescent="0.25">
      <c r="A2160">
        <v>12</v>
      </c>
      <c r="B2160" s="1" t="s">
        <v>63</v>
      </c>
      <c r="C2160" s="1" t="s">
        <v>284</v>
      </c>
      <c r="D2160" s="1" t="s">
        <v>105</v>
      </c>
      <c r="E2160" s="1" t="s">
        <v>32</v>
      </c>
      <c r="F2160" s="1" t="s">
        <v>32</v>
      </c>
      <c r="G2160" s="1" t="s">
        <v>89</v>
      </c>
      <c r="H2160" s="1" t="s">
        <v>90</v>
      </c>
      <c r="I2160" s="1" t="s">
        <v>106</v>
      </c>
      <c r="J2160" s="1" t="s">
        <v>107</v>
      </c>
      <c r="K2160">
        <v>391</v>
      </c>
      <c r="L2160" s="1" t="s">
        <v>476</v>
      </c>
      <c r="M2160" s="1" t="s">
        <v>477</v>
      </c>
      <c r="N2160">
        <v>277</v>
      </c>
      <c r="O2160">
        <v>130</v>
      </c>
      <c r="P2160">
        <v>36010</v>
      </c>
      <c r="Q2160">
        <v>0</v>
      </c>
      <c r="R2160">
        <v>0.61017403715802609</v>
      </c>
      <c r="S2160">
        <v>57982.367078060524</v>
      </c>
      <c r="T2160" s="1" t="s">
        <v>40</v>
      </c>
      <c r="U2160">
        <v>0</v>
      </c>
      <c r="V2160">
        <v>1</v>
      </c>
      <c r="W2160">
        <v>0.93768980778685429</v>
      </c>
      <c r="X2160">
        <v>54369.474640453402</v>
      </c>
      <c r="Y2160" t="b">
        <v>0</v>
      </c>
      <c r="Z2160" t="b">
        <v>0</v>
      </c>
      <c r="AA2160" s="1" t="s">
        <v>66</v>
      </c>
      <c r="AB2160" s="1" t="s">
        <v>66</v>
      </c>
      <c r="AC2160" s="1" t="s">
        <v>42</v>
      </c>
      <c r="AD2160" t="s">
        <v>66</v>
      </c>
    </row>
    <row r="2161" spans="1:30" x14ac:dyDescent="0.25">
      <c r="A2161">
        <v>15</v>
      </c>
      <c r="B2161" s="1" t="s">
        <v>50</v>
      </c>
      <c r="C2161" s="1" t="s">
        <v>304</v>
      </c>
      <c r="D2161" s="1" t="s">
        <v>101</v>
      </c>
      <c r="E2161" s="1" t="s">
        <v>32</v>
      </c>
      <c r="F2161" s="1" t="s">
        <v>32</v>
      </c>
      <c r="G2161" s="1" t="s">
        <v>89</v>
      </c>
      <c r="H2161" s="1" t="s">
        <v>90</v>
      </c>
      <c r="I2161" s="1" t="s">
        <v>106</v>
      </c>
      <c r="J2161" s="1" t="s">
        <v>107</v>
      </c>
      <c r="K2161">
        <v>391</v>
      </c>
      <c r="L2161" s="1" t="s">
        <v>476</v>
      </c>
      <c r="M2161" s="1" t="s">
        <v>477</v>
      </c>
      <c r="N2161">
        <v>1251</v>
      </c>
      <c r="O2161">
        <v>130</v>
      </c>
      <c r="P2161">
        <v>162630</v>
      </c>
      <c r="Q2161">
        <v>0</v>
      </c>
      <c r="R2161">
        <v>0.60923415025592087</v>
      </c>
      <c r="S2161">
        <v>261709.74985612041</v>
      </c>
      <c r="T2161" s="1" t="s">
        <v>40</v>
      </c>
      <c r="U2161">
        <v>1</v>
      </c>
      <c r="V2161">
        <v>1</v>
      </c>
      <c r="W2161">
        <v>0.93773464755348201</v>
      </c>
      <c r="X2161">
        <v>245414.30004263902</v>
      </c>
      <c r="Y2161" t="b">
        <v>0</v>
      </c>
      <c r="Z2161" t="b">
        <v>0</v>
      </c>
      <c r="AA2161" s="1" t="s">
        <v>62</v>
      </c>
      <c r="AB2161" s="1" t="s">
        <v>173</v>
      </c>
      <c r="AC2161" s="1" t="s">
        <v>42</v>
      </c>
      <c r="AD2161" t="s">
        <v>850</v>
      </c>
    </row>
    <row r="2162" spans="1:30" x14ac:dyDescent="0.25">
      <c r="A2162">
        <v>7</v>
      </c>
      <c r="B2162" s="1" t="s">
        <v>29</v>
      </c>
      <c r="C2162" s="1" t="s">
        <v>844</v>
      </c>
      <c r="D2162" s="1" t="s">
        <v>845</v>
      </c>
      <c r="E2162" s="1"/>
      <c r="F2162" s="1"/>
      <c r="G2162" s="1"/>
      <c r="H2162" s="1"/>
      <c r="I2162" s="1"/>
      <c r="J2162" s="1"/>
      <c r="L2162" s="1" t="s">
        <v>846</v>
      </c>
      <c r="M2162" s="1"/>
      <c r="Q2162">
        <v>0</v>
      </c>
      <c r="S2162">
        <v>-9100000</v>
      </c>
      <c r="T2162" s="1" t="s">
        <v>40</v>
      </c>
      <c r="U2162">
        <v>1</v>
      </c>
      <c r="V2162">
        <v>1</v>
      </c>
      <c r="X2162">
        <v>-9100000</v>
      </c>
      <c r="Y2162" t="b">
        <v>0</v>
      </c>
      <c r="Z2162" t="b">
        <v>0</v>
      </c>
      <c r="AA2162" s="1" t="s">
        <v>41</v>
      </c>
      <c r="AB2162" s="1" t="s">
        <v>845</v>
      </c>
      <c r="AC2162" s="1" t="s">
        <v>42</v>
      </c>
      <c r="AD2162" t="s">
        <v>850</v>
      </c>
    </row>
    <row r="2163" spans="1:30" x14ac:dyDescent="0.25">
      <c r="A2163">
        <v>15</v>
      </c>
      <c r="B2163" s="1" t="s">
        <v>50</v>
      </c>
      <c r="C2163" s="1" t="s">
        <v>847</v>
      </c>
      <c r="D2163" s="1" t="s">
        <v>848</v>
      </c>
      <c r="E2163" s="1"/>
      <c r="F2163" s="1"/>
      <c r="G2163" s="1"/>
      <c r="H2163" s="1"/>
      <c r="I2163" s="1"/>
      <c r="J2163" s="1"/>
      <c r="L2163" s="1" t="s">
        <v>848</v>
      </c>
      <c r="M2163" s="1"/>
      <c r="Q2163">
        <v>0</v>
      </c>
      <c r="S2163">
        <v>-454259.63800000004</v>
      </c>
      <c r="T2163" s="1" t="s">
        <v>40</v>
      </c>
      <c r="U2163">
        <v>1</v>
      </c>
      <c r="V2163">
        <v>1</v>
      </c>
      <c r="X2163">
        <v>-454259.63800000004</v>
      </c>
      <c r="Y2163" t="b">
        <v>0</v>
      </c>
      <c r="Z2163" t="b">
        <v>0</v>
      </c>
      <c r="AA2163" s="1" t="s">
        <v>54</v>
      </c>
      <c r="AB2163" s="1" t="s">
        <v>298</v>
      </c>
      <c r="AC2163" s="1" t="s">
        <v>42</v>
      </c>
      <c r="AD2163" t="s">
        <v>850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9FD446D96554E93733D7FAC024BF4" ma:contentTypeVersion="13" ma:contentTypeDescription="Create a new document." ma:contentTypeScope="" ma:versionID="6563aa90e939647651e3a1f1d9110eb6">
  <xsd:schema xmlns:xsd="http://www.w3.org/2001/XMLSchema" xmlns:xs="http://www.w3.org/2001/XMLSchema" xmlns:p="http://schemas.microsoft.com/office/2006/metadata/properties" xmlns:ns2="14d20574-58b9-414e-ad4d-49aba50cd5eb" xmlns:ns3="d866604c-23ed-4c44-9ea3-e161b33dcfd5" targetNamespace="http://schemas.microsoft.com/office/2006/metadata/properties" ma:root="true" ma:fieldsID="95011ec09040d28715bca3c509f13840" ns2:_="" ns3:_="">
    <xsd:import namespace="14d20574-58b9-414e-ad4d-49aba50cd5eb"/>
    <xsd:import namespace="d866604c-23ed-4c44-9ea3-e161b33dcf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escription0" minOccurs="0"/>
                <xsd:element ref="ns3:Key_x0020_Document" minOccurs="0"/>
                <xsd:element ref="ns3:Event_x0020_Dat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20574-58b9-414e-ad4d-49aba50cd5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604c-23ed-4c44-9ea3-e161b33dc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Key_x0020_Document" ma:index="13" nillable="true" ma:displayName="Key Document" ma:default="0" ma:indexed="true" ma:internalName="Key_x0020_Document">
      <xsd:simpleType>
        <xsd:restriction base="dms:Boolean"/>
      </xsd:simpleType>
    </xsd:element>
    <xsd:element name="Event_x0020_Date" ma:index="14" nillable="true" ma:displayName="Event Date" ma:format="DateOnly" ma:internalName="Event_x0020_Date">
      <xsd:simpleType>
        <xsd:restriction base="dms:DateTim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_x0020_Document xmlns="d866604c-23ed-4c44-9ea3-e161b33dcfd5">false</Key_x0020_Document>
    <Event_x0020_Date xmlns="d866604c-23ed-4c44-9ea3-e161b33dcfd5" xsi:nil="true"/>
    <Description0 xmlns="d866604c-23ed-4c44-9ea3-e161b33dcfd5" xsi:nil="true"/>
    <SharedWithUsers xmlns="14d20574-58b9-414e-ad4d-49aba50cd5eb">
      <UserInfo>
        <DisplayName>Aurora Corpus</DisplayName>
        <AccountId>164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D6DA06B-5F8B-4C0A-BA4F-2BA12B546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20574-58b9-414e-ad4d-49aba50cd5eb"/>
    <ds:schemaRef ds:uri="d866604c-23ed-4c44-9ea3-e161b33dc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FA87E-0468-4E2A-B89A-DFC90DDB7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83306-7558-4775-BF22-8A9FD556476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4d20574-58b9-414e-ad4d-49aba50cd5eb"/>
    <ds:schemaRef ds:uri="d866604c-23ed-4c44-9ea3-e161b33dcfd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Proposals comparison</vt:lpstr>
      <vt:lpstr>Major project sites</vt:lpstr>
      <vt:lpstr>CBA model</vt:lpstr>
      <vt:lpstr>Minor project sites</vt:lpstr>
      <vt:lpstr>Original RLB estimate</vt:lpstr>
      <vt:lpstr>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Nuttall</dc:creator>
  <cp:lastModifiedBy>Aurora Corpus</cp:lastModifiedBy>
  <dcterms:created xsi:type="dcterms:W3CDTF">2019-11-24T08:02:03Z</dcterms:created>
  <dcterms:modified xsi:type="dcterms:W3CDTF">2019-12-08T02:13:07Z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0x0101002A19FD446D96554E93733D7FAC024BF4</vt:lpwstr>
  </property>
</Properties>
</file>