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70" windowWidth="11835" windowHeight="9030"/>
  </bookViews>
  <sheets>
    <sheet name="Inputs" sheetId="4" r:id="rId1"/>
    <sheet name="Calculation" sheetId="5" r:id="rId2"/>
    <sheet name="Output" sheetId="6" r:id="rId3"/>
  </sheets>
  <externalReferences>
    <externalReference r:id="rId4"/>
  </externalReferences>
  <definedNames>
    <definedName name="ModelName">[1]Title!$D$43</definedName>
  </definedNames>
  <calcPr calcId="145621"/>
</workbook>
</file>

<file path=xl/calcChain.xml><?xml version="1.0" encoding="utf-8"?>
<calcChain xmlns="http://schemas.openxmlformats.org/spreadsheetml/2006/main">
  <c r="D4" i="5" l="1"/>
  <c r="E4" i="5" s="1"/>
  <c r="F4" i="5" s="1"/>
  <c r="G4" i="5" s="1"/>
  <c r="C13" i="4" l="1"/>
  <c r="D12" i="4" s="1"/>
  <c r="D6" i="4"/>
  <c r="E6" i="4" s="1"/>
  <c r="F6" i="4" s="1"/>
  <c r="G6" i="4" s="1"/>
  <c r="D11" i="4" l="1"/>
  <c r="D4" i="6"/>
  <c r="E4" i="6" s="1"/>
  <c r="F4" i="6" s="1"/>
  <c r="G4" i="6" s="1"/>
  <c r="D13" i="4" l="1"/>
  <c r="D8" i="4" l="1"/>
  <c r="C5" i="5"/>
  <c r="A3" i="6"/>
  <c r="C6" i="5"/>
  <c r="C7" i="5" l="1"/>
  <c r="C6" i="6" s="1"/>
  <c r="C5" i="6"/>
  <c r="E8" i="4"/>
  <c r="D5" i="5"/>
  <c r="D6" i="5"/>
  <c r="E6" i="5" l="1"/>
  <c r="E5" i="5"/>
  <c r="F8" i="4"/>
  <c r="D7" i="5"/>
  <c r="D6" i="6" s="1"/>
  <c r="D5" i="6"/>
  <c r="G8" i="4" l="1"/>
  <c r="F5" i="5"/>
  <c r="F6" i="5"/>
  <c r="E7" i="5"/>
  <c r="E6" i="6" s="1"/>
  <c r="E5" i="6"/>
  <c r="F5" i="6" l="1"/>
  <c r="F7" i="5"/>
  <c r="F6" i="6" s="1"/>
  <c r="G5" i="5"/>
  <c r="G6" i="5"/>
  <c r="G7" i="5" l="1"/>
  <c r="G6" i="6" s="1"/>
  <c r="G5" i="6"/>
</calcChain>
</file>

<file path=xl/sharedStrings.xml><?xml version="1.0" encoding="utf-8"?>
<sst xmlns="http://schemas.openxmlformats.org/spreadsheetml/2006/main" count="22" uniqueCount="16">
  <si>
    <t>Inputs</t>
  </si>
  <si>
    <t>Calculation</t>
  </si>
  <si>
    <t>Output</t>
  </si>
  <si>
    <t>Inflation</t>
  </si>
  <si>
    <t>Nominal non-labour price escalator</t>
  </si>
  <si>
    <t>Real non-labour price escalator</t>
  </si>
  <si>
    <t>Materials escalator</t>
  </si>
  <si>
    <t>Other non-labour escalator</t>
  </si>
  <si>
    <t>Source:</t>
  </si>
  <si>
    <t>Nominal growth (%)</t>
  </si>
  <si>
    <t>Jacobs (2015) Material Asset Price Escalation Forecasts</t>
  </si>
  <si>
    <t>Weighting</t>
  </si>
  <si>
    <t>Proportion of opex</t>
  </si>
  <si>
    <t>Total non-labour</t>
  </si>
  <si>
    <t>Proportion of non-labour opex</t>
  </si>
  <si>
    <t>PAL Non-labour opex escalation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</si>
</sst>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0.0%"/>
  </numFmts>
  <fonts count="15" x14ac:knownFonts="1">
    <font>
      <sz val="10"/>
      <color theme="1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16"/>
      <name val="Arial"/>
      <family val="2"/>
    </font>
    <font>
      <u/>
      <sz val="10"/>
      <color theme="10"/>
      <name val="Verdana"/>
      <family val="2"/>
    </font>
    <font>
      <sz val="10"/>
      <color indexed="12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1">
    <xf numFmtId="0" fontId="0" fillId="0" borderId="0"/>
    <xf numFmtId="164" fontId="2" fillId="3" borderId="0" applyNumberFormat="0" applyFont="0" applyBorder="0" applyAlignment="0">
      <alignment horizontal="right"/>
    </xf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4" borderId="0" applyFont="0" applyBorder="0" applyAlignment="0">
      <alignment horizontal="right"/>
      <protection locked="0"/>
    </xf>
    <xf numFmtId="164" fontId="2" fillId="4" borderId="0" applyFont="0" applyBorder="0" applyAlignment="0">
      <alignment horizontal="right"/>
      <protection locked="0"/>
    </xf>
    <xf numFmtId="164" fontId="2" fillId="4" borderId="0" applyFont="0" applyBorder="0" applyAlignment="0">
      <alignment horizontal="right"/>
      <protection locked="0"/>
    </xf>
    <xf numFmtId="164" fontId="2" fillId="4" borderId="0" applyFont="0" applyBorder="0" applyAlignment="0">
      <alignment horizontal="right"/>
      <protection locked="0"/>
    </xf>
    <xf numFmtId="0" fontId="10" fillId="7" borderId="0">
      <alignment horizontal="center"/>
    </xf>
    <xf numFmtId="164" fontId="2" fillId="5" borderId="0" applyFont="0" applyBorder="0">
      <alignment horizontal="right"/>
      <protection locked="0"/>
    </xf>
    <xf numFmtId="164" fontId="2" fillId="5" borderId="0" applyFont="0" applyBorder="0">
      <alignment horizontal="right"/>
      <protection locked="0"/>
    </xf>
    <xf numFmtId="164" fontId="2" fillId="5" borderId="0" applyFont="0" applyBorder="0">
      <alignment horizontal="right"/>
      <protection locked="0"/>
    </xf>
    <xf numFmtId="164" fontId="2" fillId="5" borderId="0" applyFont="0" applyBorder="0">
      <alignment horizontal="right"/>
      <protection locked="0"/>
    </xf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2" borderId="1" applyNumberFormat="0" applyProtection="0">
      <alignment horizontal="left" vertical="center" indent="1"/>
    </xf>
  </cellStyleXfs>
  <cellXfs count="24">
    <xf numFmtId="0" fontId="0" fillId="0" borderId="0" xfId="0"/>
    <xf numFmtId="0" fontId="0" fillId="0" borderId="0" xfId="0"/>
    <xf numFmtId="0" fontId="5" fillId="6" borderId="0" xfId="14" applyFont="1" applyFill="1" applyBorder="1" applyAlignment="1">
      <alignment horizontal="left"/>
    </xf>
    <xf numFmtId="0" fontId="5" fillId="6" borderId="0" xfId="14" applyFont="1" applyFill="1" applyBorder="1"/>
    <xf numFmtId="0" fontId="2" fillId="6" borderId="0" xfId="14" applyFont="1" applyFill="1"/>
    <xf numFmtId="0" fontId="6" fillId="6" borderId="0" xfId="14" applyFont="1" applyFill="1" applyBorder="1" applyAlignment="1">
      <alignment horizontal="left"/>
    </xf>
    <xf numFmtId="0" fontId="7" fillId="6" borderId="0" xfId="14" applyFont="1" applyFill="1" applyBorder="1"/>
    <xf numFmtId="0" fontId="8" fillId="0" borderId="0" xfId="14" applyFont="1"/>
    <xf numFmtId="0" fontId="2" fillId="0" borderId="0" xfId="14" applyFont="1"/>
    <xf numFmtId="0" fontId="2" fillId="0" borderId="0" xfId="14"/>
    <xf numFmtId="0" fontId="11" fillId="6" borderId="0" xfId="14" applyFont="1" applyFill="1" applyAlignment="1">
      <alignment horizontal="center"/>
    </xf>
    <xf numFmtId="0" fontId="11" fillId="6" borderId="0" xfId="14" applyFont="1" applyFill="1"/>
    <xf numFmtId="0" fontId="12" fillId="8" borderId="0" xfId="4" applyFont="1" applyFill="1" applyAlignment="1" applyProtection="1"/>
    <xf numFmtId="0" fontId="11" fillId="8" borderId="0" xfId="14" applyFont="1" applyFill="1"/>
    <xf numFmtId="10" fontId="2" fillId="0" borderId="0" xfId="14" applyNumberFormat="1"/>
    <xf numFmtId="0" fontId="13" fillId="0" borderId="0" xfId="0" applyFont="1"/>
    <xf numFmtId="10" fontId="0" fillId="0" borderId="0" xfId="0" applyNumberFormat="1"/>
    <xf numFmtId="10" fontId="2" fillId="7" borderId="0" xfId="14" applyNumberFormat="1" applyFill="1"/>
    <xf numFmtId="0" fontId="6" fillId="0" borderId="0" xfId="14" applyFont="1" applyFill="1" applyBorder="1" applyAlignment="1">
      <alignment horizontal="left"/>
    </xf>
    <xf numFmtId="0" fontId="7" fillId="0" borderId="0" xfId="14" applyFont="1" applyFill="1" applyBorder="1"/>
    <xf numFmtId="0" fontId="2" fillId="0" borderId="0" xfId="14" applyFont="1" applyFill="1"/>
    <xf numFmtId="166" fontId="2" fillId="0" borderId="0" xfId="14" applyNumberFormat="1"/>
    <xf numFmtId="0" fontId="14" fillId="0" borderId="0" xfId="14" applyFont="1"/>
    <xf numFmtId="10" fontId="0" fillId="7" borderId="0" xfId="0" applyNumberFormat="1" applyFill="1"/>
  </cellXfs>
  <cellStyles count="21">
    <cellStyle name="Blockout" xfId="1"/>
    <cellStyle name="Comma 2" xfId="2"/>
    <cellStyle name="Heading 4 2" xfId="3"/>
    <cellStyle name="Hyperlink" xfId="4" builtinId="8"/>
    <cellStyle name="Input1" xfId="5"/>
    <cellStyle name="Input1 2" xfId="6"/>
    <cellStyle name="Input1 3" xfId="7"/>
    <cellStyle name="Input1 4" xfId="8"/>
    <cellStyle name="Input2" xfId="9"/>
    <cellStyle name="Input3" xfId="10"/>
    <cellStyle name="Input3 2" xfId="11"/>
    <cellStyle name="Input3 3" xfId="12"/>
    <cellStyle name="Input3 4" xfId="13"/>
    <cellStyle name="Normal" xfId="0" builtinId="0"/>
    <cellStyle name="Normal 2" xfId="14"/>
    <cellStyle name="Normal 215" xfId="15"/>
    <cellStyle name="Normal 3" xfId="16"/>
    <cellStyle name="Percent 2" xfId="17"/>
    <cellStyle name="SAPBEXchaText" xfId="18"/>
    <cellStyle name="SAPBEXstdData" xfId="19"/>
    <cellStyle name="SAPBEXstdItem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4%20Rate%20of%20change\214-11%20Output%20growth%20and%20economies%20of%20scale\Output%20Growth%20Model%20-%20Powerc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Menu"/>
      <sheetName val="Inputs"/>
      <sheetName val="Calculation"/>
      <sheetName val="Output"/>
      <sheetName val="Check"/>
    </sheetNames>
    <sheetDataSet>
      <sheetData sheetId="0">
        <row r="43">
          <cell r="D43" t="str">
            <v>Output growth escalator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H13"/>
  <sheetViews>
    <sheetView tabSelected="1" workbookViewId="0">
      <selection activeCell="H8" sqref="H8"/>
    </sheetView>
  </sheetViews>
  <sheetFormatPr defaultRowHeight="12.75" x14ac:dyDescent="0.2"/>
  <cols>
    <col min="1" max="1" width="9" style="9"/>
    <col min="2" max="2" width="24.625" style="9" customWidth="1"/>
    <col min="3" max="3" width="21.75" style="9" customWidth="1"/>
    <col min="4" max="4" width="24.25" style="9" bestFit="1" customWidth="1"/>
    <col min="5" max="5" width="22.75" style="9" customWidth="1"/>
    <col min="6" max="8" width="11.25" style="9" bestFit="1" customWidth="1"/>
    <col min="9" max="16384" width="9" style="9"/>
  </cols>
  <sheetData>
    <row r="1" spans="1:8" s="4" customFormat="1" ht="18" x14ac:dyDescent="0.25">
      <c r="A1" s="2" t="s">
        <v>15</v>
      </c>
      <c r="B1" s="3"/>
      <c r="C1" s="3"/>
      <c r="F1" s="10"/>
      <c r="G1" s="11"/>
    </row>
    <row r="2" spans="1:8" s="4" customFormat="1" ht="15.75" x14ac:dyDescent="0.25">
      <c r="A2" s="5" t="s">
        <v>0</v>
      </c>
      <c r="B2" s="6"/>
      <c r="C2" s="6"/>
    </row>
    <row r="3" spans="1:8" s="7" customFormat="1" x14ac:dyDescent="0.2"/>
    <row r="6" spans="1:8" x14ac:dyDescent="0.2">
      <c r="B6" s="13" t="s">
        <v>9</v>
      </c>
      <c r="C6" s="13">
        <v>2016</v>
      </c>
      <c r="D6" s="13">
        <f>C6+1</f>
        <v>2017</v>
      </c>
      <c r="E6" s="13">
        <f>D6+1</f>
        <v>2018</v>
      </c>
      <c r="F6" s="13">
        <f>E6+1</f>
        <v>2019</v>
      </c>
      <c r="G6" s="13">
        <f>F6+1</f>
        <v>2020</v>
      </c>
      <c r="H6" s="9" t="s">
        <v>8</v>
      </c>
    </row>
    <row r="7" spans="1:8" x14ac:dyDescent="0.2">
      <c r="B7" s="9" t="s">
        <v>6</v>
      </c>
      <c r="C7" s="14">
        <v>2.7799999999999998E-2</v>
      </c>
      <c r="D7" s="14">
        <v>3.3500000000000002E-2</v>
      </c>
      <c r="E7" s="14">
        <v>3.0300000000000001E-2</v>
      </c>
      <c r="F7" s="14">
        <v>3.2800000000000003E-2</v>
      </c>
      <c r="G7" s="14">
        <v>3.3300000000000003E-2</v>
      </c>
      <c r="H7" s="22" t="s">
        <v>10</v>
      </c>
    </row>
    <row r="8" spans="1:8" x14ac:dyDescent="0.2">
      <c r="B8" s="9" t="s">
        <v>7</v>
      </c>
      <c r="C8" s="17">
        <v>2.5000000000000001E-2</v>
      </c>
      <c r="D8" s="17">
        <f>C8</f>
        <v>2.5000000000000001E-2</v>
      </c>
      <c r="E8" s="17">
        <f t="shared" ref="E8:G8" si="0">D8</f>
        <v>2.5000000000000001E-2</v>
      </c>
      <c r="F8" s="17">
        <f t="shared" si="0"/>
        <v>2.5000000000000001E-2</v>
      </c>
      <c r="G8" s="17">
        <f t="shared" si="0"/>
        <v>2.5000000000000001E-2</v>
      </c>
    </row>
    <row r="10" spans="1:8" x14ac:dyDescent="0.2">
      <c r="B10" s="13" t="s">
        <v>11</v>
      </c>
      <c r="C10" s="13" t="s">
        <v>12</v>
      </c>
      <c r="D10" s="13" t="s">
        <v>14</v>
      </c>
    </row>
    <row r="11" spans="1:8" x14ac:dyDescent="0.2">
      <c r="B11" s="9" t="s">
        <v>6</v>
      </c>
      <c r="C11" s="14">
        <v>6.4476860739480085E-2</v>
      </c>
      <c r="D11" s="14">
        <f>C11/C13</f>
        <v>0.23130872853612189</v>
      </c>
    </row>
    <row r="12" spans="1:8" x14ac:dyDescent="0.2">
      <c r="B12" s="9" t="s">
        <v>7</v>
      </c>
      <c r="C12" s="21">
        <v>0.21427120530858165</v>
      </c>
      <c r="D12" s="14">
        <f>C12/C13</f>
        <v>0.76869127146387817</v>
      </c>
    </row>
    <row r="13" spans="1:8" x14ac:dyDescent="0.2">
      <c r="B13" s="9" t="s">
        <v>13</v>
      </c>
      <c r="C13" s="14">
        <f>SUM(C11:C12)</f>
        <v>0.27874806604806174</v>
      </c>
      <c r="D13" s="14">
        <f>SUM(D11:D12)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K24"/>
  <sheetViews>
    <sheetView workbookViewId="0">
      <selection activeCell="C7" sqref="C7"/>
    </sheetView>
  </sheetViews>
  <sheetFormatPr defaultRowHeight="12.75" x14ac:dyDescent="0.2"/>
  <cols>
    <col min="1" max="1" width="9" style="15"/>
    <col min="2" max="2" width="26.375" style="15" bestFit="1" customWidth="1"/>
    <col min="3" max="3" width="9.25" style="15" customWidth="1"/>
    <col min="4" max="4" width="18.375" style="15" bestFit="1" customWidth="1"/>
    <col min="5" max="5" width="12.375" style="15" bestFit="1" customWidth="1"/>
    <col min="6" max="6" width="16.25" style="15" bestFit="1" customWidth="1"/>
    <col min="7" max="7" width="20.5" style="15" customWidth="1"/>
    <col min="8" max="8" width="16.125" style="15" bestFit="1" customWidth="1"/>
    <col min="9" max="9" width="16.25" style="15" bestFit="1" customWidth="1"/>
    <col min="10" max="10" width="21.875" style="15" bestFit="1" customWidth="1"/>
    <col min="11" max="16384" width="9" style="15"/>
  </cols>
  <sheetData>
    <row r="1" spans="1:11" s="4" customFormat="1" ht="18" x14ac:dyDescent="0.25">
      <c r="A1" s="2" t="s">
        <v>15</v>
      </c>
      <c r="B1" s="3"/>
      <c r="C1" s="3"/>
      <c r="J1" s="10"/>
      <c r="K1" s="11"/>
    </row>
    <row r="2" spans="1:11" s="4" customFormat="1" ht="15.75" x14ac:dyDescent="0.25">
      <c r="A2" s="5" t="s">
        <v>1</v>
      </c>
      <c r="B2" s="6"/>
      <c r="C2" s="6"/>
    </row>
    <row r="3" spans="1:11" s="20" customFormat="1" ht="15.75" x14ac:dyDescent="0.25">
      <c r="A3" s="18"/>
      <c r="B3" s="19"/>
      <c r="C3" s="19"/>
    </row>
    <row r="4" spans="1:11" s="20" customFormat="1" ht="15.75" x14ac:dyDescent="0.25">
      <c r="A4" s="18"/>
      <c r="B4" s="12"/>
      <c r="C4" s="13">
        <v>2016</v>
      </c>
      <c r="D4" s="13">
        <f>C4+1</f>
        <v>2017</v>
      </c>
      <c r="E4" s="13">
        <f>D4+1</f>
        <v>2018</v>
      </c>
      <c r="F4" s="13">
        <f>E4+1</f>
        <v>2019</v>
      </c>
      <c r="G4" s="13">
        <f>F4+1</f>
        <v>2020</v>
      </c>
    </row>
    <row r="5" spans="1:11" s="20" customFormat="1" ht="15.75" x14ac:dyDescent="0.25">
      <c r="A5" s="18"/>
      <c r="B5" s="8" t="s">
        <v>4</v>
      </c>
      <c r="C5" s="14">
        <f>(Inputs!C7*Inputs!$D$11)+(Inputs!C8*Inputs!$D$12)</f>
        <v>2.5647664439901144E-2</v>
      </c>
      <c r="D5" s="14">
        <f>(Inputs!D7*Inputs!$D$11)+(Inputs!D8*Inputs!$D$12)</f>
        <v>2.6966124192557041E-2</v>
      </c>
      <c r="E5" s="14">
        <f>(Inputs!E7*Inputs!$D$11)+(Inputs!E8*Inputs!$D$12)</f>
        <v>2.622593626124145E-2</v>
      </c>
      <c r="F5" s="14">
        <f>(Inputs!F7*Inputs!$D$11)+(Inputs!F8*Inputs!$D$12)</f>
        <v>2.6804208082581757E-2</v>
      </c>
      <c r="G5" s="14">
        <f>(Inputs!G7*Inputs!$D$11)+(Inputs!G8*Inputs!$D$12)</f>
        <v>2.6919862446849817E-2</v>
      </c>
    </row>
    <row r="6" spans="1:11" s="20" customFormat="1" ht="15.75" x14ac:dyDescent="0.25">
      <c r="A6" s="18"/>
      <c r="B6" s="8" t="s">
        <v>3</v>
      </c>
      <c r="C6" s="14">
        <f>Inputs!C8</f>
        <v>2.5000000000000001E-2</v>
      </c>
      <c r="D6" s="14">
        <f>Inputs!D8</f>
        <v>2.5000000000000001E-2</v>
      </c>
      <c r="E6" s="14">
        <f>Inputs!E8</f>
        <v>2.5000000000000001E-2</v>
      </c>
      <c r="F6" s="14">
        <f>Inputs!F8</f>
        <v>2.5000000000000001E-2</v>
      </c>
      <c r="G6" s="14">
        <f>Inputs!G8</f>
        <v>2.5000000000000001E-2</v>
      </c>
    </row>
    <row r="7" spans="1:11" s="20" customFormat="1" ht="15.75" x14ac:dyDescent="0.25">
      <c r="A7" s="18"/>
      <c r="B7" s="8" t="s">
        <v>5</v>
      </c>
      <c r="C7" s="14">
        <f>(1+C5)/(1+C6)-1</f>
        <v>6.3186774624512942E-4</v>
      </c>
      <c r="D7" s="14">
        <f>(1+D5)/(1+D6)-1</f>
        <v>1.9181699439581035E-3</v>
      </c>
      <c r="E7" s="14">
        <f>(1+E5)/(1+E6)-1</f>
        <v>1.196035376821003E-3</v>
      </c>
      <c r="F7" s="14">
        <f>(1+F5)/(1+F6)-1</f>
        <v>1.7602030073968766E-3</v>
      </c>
      <c r="G7" s="14">
        <f>(1+G5)/(1+G6)-1</f>
        <v>1.873036533512229E-3</v>
      </c>
    </row>
    <row r="8" spans="1:11" s="20" customFormat="1" ht="15.75" x14ac:dyDescent="0.25">
      <c r="A8" s="18"/>
      <c r="B8" s="19"/>
      <c r="C8" s="19"/>
    </row>
    <row r="9" spans="1:11" s="20" customFormat="1" ht="15.75" x14ac:dyDescent="0.25">
      <c r="A9" s="18"/>
      <c r="B9" s="19"/>
      <c r="C9" s="19"/>
    </row>
    <row r="10" spans="1:11" s="20" customFormat="1" ht="15.75" x14ac:dyDescent="0.25">
      <c r="A10" s="18"/>
      <c r="B10" s="19"/>
      <c r="C10" s="19"/>
    </row>
    <row r="11" spans="1:11" s="20" customFormat="1" ht="15.75" x14ac:dyDescent="0.25">
      <c r="A11" s="18"/>
      <c r="B11" s="19"/>
      <c r="C11" s="19"/>
    </row>
    <row r="12" spans="1:11" s="20" customFormat="1" ht="15.75" x14ac:dyDescent="0.25">
      <c r="A12" s="18"/>
      <c r="B12" s="19"/>
      <c r="C12" s="19"/>
    </row>
    <row r="13" spans="1:11" s="20" customFormat="1" ht="15.75" x14ac:dyDescent="0.25">
      <c r="A13" s="18"/>
      <c r="B13" s="19"/>
      <c r="C13" s="19"/>
    </row>
    <row r="14" spans="1:11" s="20" customFormat="1" ht="15.75" x14ac:dyDescent="0.25">
      <c r="A14" s="18"/>
      <c r="B14" s="19"/>
      <c r="C14" s="19"/>
    </row>
    <row r="15" spans="1:11" s="20" customFormat="1" ht="15.75" x14ac:dyDescent="0.25">
      <c r="A15" s="18"/>
      <c r="B15" s="19"/>
      <c r="C15" s="19"/>
    </row>
    <row r="16" spans="1:11" s="20" customFormat="1" ht="15.75" x14ac:dyDescent="0.25">
      <c r="A16" s="18"/>
      <c r="B16" s="19"/>
      <c r="C16" s="19"/>
    </row>
    <row r="17" spans="1:3" s="20" customFormat="1" ht="15.75" x14ac:dyDescent="0.25">
      <c r="A17" s="18"/>
      <c r="B17" s="19"/>
      <c r="C17" s="19"/>
    </row>
    <row r="18" spans="1:3" s="20" customFormat="1" ht="15.75" x14ac:dyDescent="0.25">
      <c r="A18" s="18"/>
      <c r="B18" s="19"/>
      <c r="C18" s="19"/>
    </row>
    <row r="19" spans="1:3" s="20" customFormat="1" ht="15.75" x14ac:dyDescent="0.25">
      <c r="A19" s="18"/>
      <c r="B19" s="19"/>
      <c r="C19" s="19"/>
    </row>
    <row r="20" spans="1:3" s="20" customFormat="1" ht="15.75" x14ac:dyDescent="0.25">
      <c r="A20" s="18"/>
      <c r="B20" s="19"/>
      <c r="C20" s="19"/>
    </row>
    <row r="21" spans="1:3" s="20" customFormat="1" ht="15.75" x14ac:dyDescent="0.25">
      <c r="A21" s="18"/>
      <c r="B21" s="19"/>
      <c r="C21" s="19"/>
    </row>
    <row r="22" spans="1:3" s="20" customFormat="1" ht="15.75" x14ac:dyDescent="0.25">
      <c r="A22" s="18"/>
      <c r="B22" s="19"/>
      <c r="C22" s="19"/>
    </row>
    <row r="23" spans="1:3" s="20" customFormat="1" ht="15.75" x14ac:dyDescent="0.25">
      <c r="A23" s="18"/>
      <c r="B23" s="19"/>
      <c r="C23" s="19"/>
    </row>
    <row r="24" spans="1:3" s="20" customFormat="1" ht="15.75" x14ac:dyDescent="0.25">
      <c r="A24" s="18"/>
      <c r="B24" s="19"/>
      <c r="C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IU6"/>
  <sheetViews>
    <sheetView workbookViewId="0">
      <selection activeCell="C6" sqref="C6"/>
    </sheetView>
  </sheetViews>
  <sheetFormatPr defaultRowHeight="12.75" x14ac:dyDescent="0.2"/>
  <cols>
    <col min="1" max="1" width="9" style="1"/>
    <col min="2" max="2" width="25.875" style="1" bestFit="1" customWidth="1"/>
    <col min="3" max="16384" width="9" style="1"/>
  </cols>
  <sheetData>
    <row r="1" spans="1:255" s="4" customFormat="1" ht="18" x14ac:dyDescent="0.25">
      <c r="A1" s="2" t="s">
        <v>15</v>
      </c>
      <c r="B1" s="3"/>
      <c r="E1" s="10"/>
      <c r="F1" s="11"/>
    </row>
    <row r="2" spans="1:255" s="4" customFormat="1" ht="15.75" x14ac:dyDescent="0.25">
      <c r="A2" s="5" t="s">
        <v>2</v>
      </c>
      <c r="B2" s="6"/>
    </row>
    <row r="3" spans="1:255" x14ac:dyDescent="0.2">
      <c r="A3" s="23">
        <f>Inputs!C8</f>
        <v>2.5000000000000001E-2</v>
      </c>
    </row>
    <row r="4" spans="1:255" x14ac:dyDescent="0.2">
      <c r="B4" s="12"/>
      <c r="C4" s="13">
        <v>2016</v>
      </c>
      <c r="D4" s="13">
        <f>C4+1</f>
        <v>2017</v>
      </c>
      <c r="E4" s="13">
        <f>D4+1</f>
        <v>2018</v>
      </c>
      <c r="F4" s="13">
        <f>E4+1</f>
        <v>2019</v>
      </c>
      <c r="G4" s="13">
        <f>F4+1</f>
        <v>2020</v>
      </c>
    </row>
    <row r="5" spans="1:255" x14ac:dyDescent="0.2">
      <c r="B5" s="8" t="s">
        <v>4</v>
      </c>
      <c r="C5" s="14">
        <f>Calculation!C5</f>
        <v>2.5647664439901144E-2</v>
      </c>
      <c r="D5" s="14">
        <f>Calculation!D5</f>
        <v>2.6966124192557041E-2</v>
      </c>
      <c r="E5" s="14">
        <f>Calculation!E5</f>
        <v>2.622593626124145E-2</v>
      </c>
      <c r="F5" s="14">
        <f>Calculation!F5</f>
        <v>2.6804208082581757E-2</v>
      </c>
      <c r="G5" s="14">
        <f>Calculation!G5</f>
        <v>2.6919862446849817E-2</v>
      </c>
    </row>
    <row r="6" spans="1:255" x14ac:dyDescent="0.2">
      <c r="B6" s="8" t="s">
        <v>5</v>
      </c>
      <c r="C6" s="14">
        <f>Calculation!C7</f>
        <v>6.3186774624512942E-4</v>
      </c>
      <c r="D6" s="14">
        <f>Calculation!D7</f>
        <v>1.9181699439581035E-3</v>
      </c>
      <c r="E6" s="14">
        <f>Calculation!E7</f>
        <v>1.196035376821003E-3</v>
      </c>
      <c r="F6" s="14">
        <f>Calculation!F7</f>
        <v>1.7602030073968766E-3</v>
      </c>
      <c r="G6" s="14">
        <f>Calculation!G7</f>
        <v>1.873036533512229E-3</v>
      </c>
      <c r="IU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Calculation</vt:lpstr>
      <vt:lpstr>Output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Willcox</dc:creator>
  <cp:lastModifiedBy>Fenella Douglas</cp:lastModifiedBy>
  <dcterms:created xsi:type="dcterms:W3CDTF">2015-02-10T05:57:05Z</dcterms:created>
  <dcterms:modified xsi:type="dcterms:W3CDTF">2015-12-23T23:07:36Z</dcterms:modified>
</cp:coreProperties>
</file>