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835" windowHeight="9210" activeTab="2"/>
  </bookViews>
  <sheets>
    <sheet name="Inputs" sheetId="4" r:id="rId1"/>
    <sheet name="Calculation" sheetId="5" r:id="rId2"/>
    <sheet name="Output" sheetId="6" r:id="rId3"/>
  </sheets>
  <externalReferences>
    <externalReference r:id="rId4"/>
  </externalReferences>
  <definedNames>
    <definedName name="ModelName">[1]Title!$D$43</definedName>
  </definedNames>
  <calcPr calcId="145621" calcMode="autoNoTable" calcOnSave="0"/>
</workbook>
</file>

<file path=xl/calcChain.xml><?xml version="1.0" encoding="utf-8"?>
<calcChain xmlns="http://schemas.openxmlformats.org/spreadsheetml/2006/main">
  <c r="J156" i="5" l="1"/>
  <c r="J144" i="5"/>
  <c r="J132" i="5"/>
  <c r="J120" i="5"/>
  <c r="J108" i="5"/>
  <c r="J96" i="5"/>
  <c r="J84" i="5"/>
  <c r="J72" i="5"/>
  <c r="J60" i="5"/>
  <c r="J48" i="5"/>
  <c r="J36" i="5"/>
  <c r="J24" i="5"/>
  <c r="J12" i="5"/>
  <c r="G151" i="5"/>
  <c r="G139" i="5"/>
  <c r="G127" i="5"/>
  <c r="G115" i="5"/>
  <c r="G103" i="5"/>
  <c r="G91" i="5"/>
  <c r="G79" i="5"/>
  <c r="G67" i="5"/>
  <c r="G55" i="5"/>
  <c r="G43" i="5"/>
  <c r="G31" i="5"/>
  <c r="G19" i="5"/>
  <c r="G7" i="5"/>
  <c r="D151" i="5"/>
  <c r="D145" i="5"/>
  <c r="D139" i="5"/>
  <c r="D133" i="5"/>
  <c r="D128" i="5"/>
  <c r="D125" i="5"/>
  <c r="D116" i="5"/>
  <c r="D105" i="5"/>
  <c r="D96" i="5"/>
  <c r="D81" i="5"/>
  <c r="D69" i="5"/>
  <c r="D57" i="5"/>
  <c r="D45" i="5"/>
  <c r="D33" i="5"/>
  <c r="D21" i="5"/>
  <c r="D11" i="5"/>
  <c r="C142" i="5" l="1"/>
  <c r="C154" i="5"/>
  <c r="C166" i="5"/>
  <c r="C178" i="5"/>
  <c r="C190" i="5"/>
  <c r="C202" i="5"/>
  <c r="C112" i="5"/>
  <c r="C124" i="5"/>
  <c r="C136" i="5"/>
  <c r="C148" i="5"/>
  <c r="C160" i="5"/>
  <c r="C172" i="5"/>
  <c r="C184" i="5"/>
  <c r="C196" i="5"/>
  <c r="C47" i="5"/>
  <c r="C59" i="5"/>
  <c r="C71" i="5"/>
  <c r="C83" i="5"/>
  <c r="C95" i="5"/>
  <c r="C107" i="5"/>
  <c r="C119" i="5"/>
  <c r="C131" i="5"/>
  <c r="C143" i="5"/>
  <c r="C155" i="5"/>
  <c r="C167" i="5"/>
  <c r="C179" i="5"/>
  <c r="C191" i="5"/>
  <c r="C203" i="5"/>
  <c r="C45" i="5"/>
  <c r="C57" i="5"/>
  <c r="C69" i="5"/>
  <c r="C81" i="5"/>
  <c r="C93" i="5"/>
  <c r="C105" i="5"/>
  <c r="C117" i="5"/>
  <c r="C129" i="5"/>
  <c r="C141" i="5"/>
  <c r="C153" i="5"/>
  <c r="C165" i="5"/>
  <c r="C177" i="5"/>
  <c r="C189" i="5"/>
  <c r="C201" i="5"/>
  <c r="C41" i="5"/>
  <c r="C53" i="5"/>
  <c r="C65" i="5"/>
  <c r="C77" i="5"/>
  <c r="C89" i="5"/>
  <c r="C101" i="5"/>
  <c r="C113" i="5"/>
  <c r="C125" i="5"/>
  <c r="C137" i="5"/>
  <c r="C149" i="5"/>
  <c r="C161" i="5"/>
  <c r="C173" i="5"/>
  <c r="C185" i="5"/>
  <c r="C197" i="5"/>
  <c r="C40" i="5"/>
  <c r="C52" i="5"/>
  <c r="C64" i="5"/>
  <c r="C76" i="5"/>
  <c r="C88" i="5"/>
  <c r="C100" i="5"/>
  <c r="C37" i="5"/>
  <c r="C49" i="5"/>
  <c r="C61" i="5"/>
  <c r="C73" i="5"/>
  <c r="C85" i="5"/>
  <c r="C97" i="5"/>
  <c r="C109" i="5"/>
  <c r="C121" i="5"/>
  <c r="C133" i="5"/>
  <c r="C145" i="5"/>
  <c r="C157" i="5"/>
  <c r="C169" i="5"/>
  <c r="C181" i="5"/>
  <c r="C193" i="5"/>
  <c r="C36" i="5"/>
  <c r="C48" i="5"/>
  <c r="C60" i="5"/>
  <c r="C72" i="5"/>
  <c r="C84" i="5"/>
  <c r="C96" i="5"/>
  <c r="C108" i="5"/>
  <c r="C120" i="5"/>
  <c r="C132" i="5"/>
  <c r="C144" i="5"/>
  <c r="C156" i="5"/>
  <c r="C168" i="5"/>
  <c r="C180" i="5"/>
  <c r="C192" i="5"/>
  <c r="C204" i="5"/>
  <c r="C34" i="5"/>
  <c r="C46" i="5"/>
  <c r="C58" i="5"/>
  <c r="C70" i="5"/>
  <c r="C82" i="5"/>
  <c r="C94" i="5"/>
  <c r="C106" i="5"/>
  <c r="C118" i="5"/>
  <c r="C130" i="5"/>
  <c r="C33" i="5"/>
  <c r="C29" i="5"/>
  <c r="C28" i="5"/>
  <c r="C27" i="5"/>
  <c r="C39" i="5"/>
  <c r="C51" i="5"/>
  <c r="C63" i="5"/>
  <c r="C75" i="5"/>
  <c r="C87" i="5"/>
  <c r="C99" i="5"/>
  <c r="C111" i="5"/>
  <c r="C123" i="5"/>
  <c r="C135" i="5"/>
  <c r="C147" i="5"/>
  <c r="C159" i="5"/>
  <c r="C171" i="5"/>
  <c r="C183" i="5"/>
  <c r="C195" i="5"/>
  <c r="C26" i="5"/>
  <c r="C38" i="5"/>
  <c r="C50" i="5"/>
  <c r="C62" i="5"/>
  <c r="C74" i="5"/>
  <c r="C86" i="5"/>
  <c r="C98" i="5"/>
  <c r="C110" i="5"/>
  <c r="C122" i="5"/>
  <c r="C134" i="5"/>
  <c r="C146" i="5"/>
  <c r="C158" i="5"/>
  <c r="C170" i="5"/>
  <c r="C182" i="5"/>
  <c r="C194" i="5"/>
  <c r="C25" i="5"/>
  <c r="C24" i="5"/>
  <c r="C23" i="5"/>
  <c r="C35" i="5"/>
  <c r="C22" i="5"/>
  <c r="C21" i="5"/>
  <c r="C20" i="5"/>
  <c r="C32" i="5"/>
  <c r="C44" i="5"/>
  <c r="C56" i="5"/>
  <c r="C68" i="5"/>
  <c r="C80" i="5"/>
  <c r="C92" i="5"/>
  <c r="C104" i="5"/>
  <c r="C116" i="5"/>
  <c r="C128" i="5"/>
  <c r="C140" i="5"/>
  <c r="C152" i="5"/>
  <c r="C164" i="5"/>
  <c r="C176" i="5"/>
  <c r="C188" i="5"/>
  <c r="C200" i="5"/>
  <c r="C19" i="5"/>
  <c r="C31" i="5"/>
  <c r="C43" i="5"/>
  <c r="C55" i="5"/>
  <c r="C67" i="5"/>
  <c r="C79" i="5"/>
  <c r="C91" i="5"/>
  <c r="C103" i="5"/>
  <c r="C115" i="5"/>
  <c r="C127" i="5"/>
  <c r="C139" i="5"/>
  <c r="C151" i="5"/>
  <c r="C163" i="5"/>
  <c r="C175" i="5"/>
  <c r="C187" i="5"/>
  <c r="C199" i="5"/>
  <c r="C18" i="5"/>
  <c r="C30" i="5"/>
  <c r="C42" i="5"/>
  <c r="C54" i="5"/>
  <c r="C66" i="5"/>
  <c r="C78" i="5"/>
  <c r="C90" i="5"/>
  <c r="C102" i="5"/>
  <c r="C114" i="5"/>
  <c r="C126" i="5"/>
  <c r="C138" i="5"/>
  <c r="C150" i="5"/>
  <c r="C162" i="5"/>
  <c r="C174" i="5"/>
  <c r="C186" i="5"/>
  <c r="C198" i="5"/>
  <c r="E8" i="5"/>
  <c r="E9" i="5"/>
  <c r="E10" i="5"/>
  <c r="E11" i="5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H7" i="5"/>
  <c r="H8" i="5"/>
  <c r="H9" i="5"/>
  <c r="H10" i="5" s="1"/>
  <c r="H11" i="5" s="1"/>
  <c r="H12" i="5" s="1"/>
  <c r="E7" i="5"/>
  <c r="D4" i="6"/>
  <c r="E4" i="6" s="1"/>
  <c r="F4" i="6" s="1"/>
  <c r="G4" i="6" s="1"/>
  <c r="H13" i="5" l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I12" i="5"/>
  <c r="E25" i="5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F24" i="5"/>
  <c r="F12" i="5"/>
  <c r="I24" i="5" l="1"/>
  <c r="H25" i="5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F36" i="5"/>
  <c r="E37" i="5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H37" i="5" l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I36" i="5"/>
  <c r="E49" i="5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F48" i="5"/>
  <c r="H49" i="5" l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I48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F60" i="5"/>
  <c r="I60" i="5" l="1"/>
  <c r="H61" i="5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F72" i="5"/>
  <c r="H73" i="5" l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I72" i="5"/>
  <c r="E85" i="5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F84" i="5"/>
  <c r="H85" i="5" l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I84" i="5"/>
  <c r="E97" i="5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F96" i="5"/>
  <c r="H97" i="5" l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I96" i="5"/>
  <c r="E109" i="5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F108" i="5"/>
  <c r="H109" i="5" l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I108" i="5"/>
  <c r="E121" i="5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F120" i="5"/>
  <c r="I120" i="5" l="1"/>
  <c r="H121" i="5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E133" i="5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F132" i="5"/>
  <c r="H133" i="5" l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I132" i="5"/>
  <c r="E145" i="5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F144" i="5"/>
  <c r="H145" i="5" l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I144" i="5"/>
  <c r="F156" i="5"/>
  <c r="C5" i="6" s="1"/>
  <c r="C7" i="6" s="1"/>
  <c r="E157" i="5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H157" i="5" l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I168" i="5" s="1"/>
  <c r="J168" i="5" s="1"/>
  <c r="I156" i="5"/>
  <c r="F168" i="5"/>
  <c r="E169" i="5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D5" i="6" l="1"/>
  <c r="D7" i="6" s="1"/>
  <c r="H169" i="5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I180" i="5" s="1"/>
  <c r="E181" i="5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F180" i="5"/>
  <c r="J180" i="5" l="1"/>
  <c r="E5" i="6"/>
  <c r="E7" i="6" s="1"/>
  <c r="H181" i="5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I192" i="5" s="1"/>
  <c r="F192" i="5"/>
  <c r="E193" i="5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F204" i="5" s="1"/>
  <c r="J192" i="5" l="1"/>
  <c r="F5" i="6"/>
  <c r="F7" i="6" s="1"/>
  <c r="H193" i="5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I204" i="5" s="1"/>
  <c r="J204" i="5" s="1"/>
  <c r="G5" i="6" s="1"/>
  <c r="G7" i="6" s="1"/>
</calcChain>
</file>

<file path=xl/sharedStrings.xml><?xml version="1.0" encoding="utf-8"?>
<sst xmlns="http://schemas.openxmlformats.org/spreadsheetml/2006/main" count="61" uniqueCount="26">
  <si>
    <t>Inputs</t>
  </si>
  <si>
    <t>Calculation</t>
  </si>
  <si>
    <t>Output</t>
  </si>
  <si>
    <t>Headline rate</t>
  </si>
  <si>
    <t>ETU/CEPU EBA</t>
  </si>
  <si>
    <t>ASU/APESMA/NUW EBA</t>
  </si>
  <si>
    <t>Date applied</t>
  </si>
  <si>
    <t>Proportion of employees</t>
  </si>
  <si>
    <t>Month</t>
  </si>
  <si>
    <t>ETU/CEPU</t>
  </si>
  <si>
    <t>Headline rate applied</t>
  </si>
  <si>
    <t xml:space="preserve"> ETU/CEPU</t>
  </si>
  <si>
    <t>Year</t>
  </si>
  <si>
    <t>ASU/APESMA/NUW</t>
  </si>
  <si>
    <t>Monthly salary</t>
  </si>
  <si>
    <t>Annual growth rate</t>
  </si>
  <si>
    <t>Weighted average growth</t>
  </si>
  <si>
    <t>EBA 2004</t>
  </si>
  <si>
    <t>Workplace agreement 2007</t>
  </si>
  <si>
    <t>EBA 2011</t>
  </si>
  <si>
    <t>EBA 2013</t>
  </si>
  <si>
    <t>EBA 2013-2016</t>
  </si>
  <si>
    <t>Nominal labour price escalator</t>
  </si>
  <si>
    <t>Inflation</t>
  </si>
  <si>
    <t>Real labour price escalator</t>
  </si>
  <si>
    <t>PAL Labour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</si>
</sst>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"/>
    <numFmt numFmtId="166" formatCode="_(* #,##0.00_);_(* \(#,##0.00\);_(* &quot;-&quot;??_);_(@_)"/>
    <numFmt numFmtId="167" formatCode="_(* #,##0_);_(* \(#,##0\);_(* &quot;-&quot;_);_(@_)"/>
  </numFmts>
  <fonts count="18" x14ac:knownFonts="1">
    <font>
      <sz val="10"/>
      <color theme="1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color indexed="12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8"/>
      <color rgb="FFFF000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167" fontId="2" fillId="3" borderId="0" applyNumberFormat="0" applyFont="0" applyBorder="0" applyAlignment="0">
      <alignment horizontal="right"/>
    </xf>
    <xf numFmtId="43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" fillId="4" borderId="0" applyFont="0" applyBorder="0" applyAlignment="0">
      <alignment horizontal="right"/>
      <protection locked="0"/>
    </xf>
    <xf numFmtId="167" fontId="2" fillId="4" borderId="0" applyFont="0" applyBorder="0" applyAlignment="0">
      <alignment horizontal="right"/>
      <protection locked="0"/>
    </xf>
    <xf numFmtId="167" fontId="2" fillId="4" borderId="0" applyFont="0" applyBorder="0" applyAlignment="0">
      <alignment horizontal="right"/>
      <protection locked="0"/>
    </xf>
    <xf numFmtId="167" fontId="2" fillId="4" borderId="0" applyFont="0" applyBorder="0" applyAlignment="0">
      <alignment horizontal="right"/>
      <protection locked="0"/>
    </xf>
    <xf numFmtId="0" fontId="12" fillId="7" borderId="0">
      <alignment horizontal="center"/>
    </xf>
    <xf numFmtId="167" fontId="2" fillId="5" borderId="0" applyFont="0" applyBorder="0">
      <alignment horizontal="right"/>
      <protection locked="0"/>
    </xf>
    <xf numFmtId="167" fontId="2" fillId="5" borderId="0" applyFont="0" applyBorder="0">
      <alignment horizontal="right"/>
      <protection locked="0"/>
    </xf>
    <xf numFmtId="167" fontId="2" fillId="5" borderId="0" applyFont="0" applyBorder="0">
      <alignment horizontal="right"/>
      <protection locked="0"/>
    </xf>
    <xf numFmtId="167" fontId="2" fillId="5" borderId="0" applyFont="0" applyBorder="0">
      <alignment horizontal="right"/>
      <protection locked="0"/>
    </xf>
    <xf numFmtId="0" fontId="2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</cellStyleXfs>
  <cellXfs count="43">
    <xf numFmtId="0" fontId="0" fillId="0" borderId="0" xfId="0"/>
    <xf numFmtId="0" fontId="0" fillId="0" borderId="0" xfId="0"/>
    <xf numFmtId="0" fontId="5" fillId="6" borderId="0" xfId="15" applyFont="1" applyFill="1" applyBorder="1" applyAlignment="1">
      <alignment horizontal="left"/>
    </xf>
    <xf numFmtId="0" fontId="5" fillId="6" borderId="0" xfId="15" applyFont="1" applyFill="1" applyBorder="1"/>
    <xf numFmtId="0" fontId="2" fillId="6" borderId="0" xfId="15" applyFont="1" applyFill="1"/>
    <xf numFmtId="0" fontId="6" fillId="6" borderId="0" xfId="15" applyFont="1" applyFill="1" applyBorder="1" applyAlignment="1">
      <alignment horizontal="left"/>
    </xf>
    <xf numFmtId="0" fontId="7" fillId="6" borderId="0" xfId="15" applyFont="1" applyFill="1" applyBorder="1"/>
    <xf numFmtId="0" fontId="8" fillId="0" borderId="0" xfId="15" applyFont="1"/>
    <xf numFmtId="0" fontId="2" fillId="0" borderId="0" xfId="15" applyFont="1"/>
    <xf numFmtId="0" fontId="2" fillId="0" borderId="0" xfId="15"/>
    <xf numFmtId="0" fontId="13" fillId="6" borderId="0" xfId="15" applyFont="1" applyFill="1" applyAlignment="1">
      <alignment horizontal="center"/>
    </xf>
    <xf numFmtId="0" fontId="13" fillId="6" borderId="0" xfId="15" applyFont="1" applyFill="1"/>
    <xf numFmtId="0" fontId="14" fillId="9" borderId="0" xfId="5" applyFont="1" applyFill="1" applyAlignment="1" applyProtection="1"/>
    <xf numFmtId="0" fontId="13" fillId="9" borderId="0" xfId="15" applyFont="1" applyFill="1"/>
    <xf numFmtId="167" fontId="15" fillId="0" borderId="0" xfId="15" applyNumberFormat="1" applyFont="1"/>
    <xf numFmtId="10" fontId="2" fillId="0" borderId="0" xfId="15" applyNumberFormat="1"/>
    <xf numFmtId="10" fontId="16" fillId="8" borderId="0" xfId="18" applyNumberFormat="1" applyFont="1" applyFill="1"/>
    <xf numFmtId="14" fontId="16" fillId="8" borderId="0" xfId="2" applyNumberFormat="1" applyFont="1" applyFill="1"/>
    <xf numFmtId="0" fontId="13" fillId="9" borderId="0" xfId="15" applyFont="1" applyFill="1" applyAlignment="1">
      <alignment horizontal="right"/>
    </xf>
    <xf numFmtId="0" fontId="9" fillId="0" borderId="0" xfId="0" applyFont="1" applyAlignment="1"/>
    <xf numFmtId="0" fontId="2" fillId="0" borderId="0" xfId="0" applyFont="1" applyAlignment="1"/>
    <xf numFmtId="0" fontId="13" fillId="9" borderId="0" xfId="5" applyFont="1" applyFill="1" applyAlignment="1" applyProtection="1">
      <alignment vertical="center"/>
    </xf>
    <xf numFmtId="0" fontId="13" fillId="9" borderId="0" xfId="5" applyFont="1" applyFill="1" applyAlignment="1" applyProtection="1">
      <alignment horizontal="right" vertical="center"/>
    </xf>
    <xf numFmtId="0" fontId="17" fillId="0" borderId="0" xfId="0" applyFont="1" applyAlignment="1"/>
    <xf numFmtId="10" fontId="17" fillId="0" borderId="0" xfId="0" applyNumberFormat="1" applyFont="1" applyAlignment="1"/>
    <xf numFmtId="9" fontId="17" fillId="0" borderId="0" xfId="0" applyNumberFormat="1" applyFont="1" applyAlignment="1"/>
    <xf numFmtId="164" fontId="17" fillId="0" borderId="0" xfId="0" applyNumberFormat="1" applyFont="1" applyAlignment="1"/>
    <xf numFmtId="0" fontId="13" fillId="9" borderId="0" xfId="5" applyFont="1" applyFill="1" applyBorder="1" applyAlignment="1" applyProtection="1">
      <alignment horizontal="right" vertical="center"/>
    </xf>
    <xf numFmtId="0" fontId="13" fillId="9" borderId="2" xfId="5" applyFont="1" applyFill="1" applyBorder="1" applyAlignment="1" applyProtection="1">
      <alignment horizontal="right" vertical="center"/>
    </xf>
    <xf numFmtId="9" fontId="17" fillId="0" borderId="0" xfId="0" applyNumberFormat="1" applyFont="1" applyBorder="1" applyAlignment="1"/>
    <xf numFmtId="164" fontId="17" fillId="0" borderId="0" xfId="0" applyNumberFormat="1" applyFont="1" applyBorder="1" applyAlignment="1"/>
    <xf numFmtId="164" fontId="17" fillId="0" borderId="2" xfId="0" applyNumberFormat="1" applyFont="1" applyBorder="1" applyAlignment="1"/>
    <xf numFmtId="10" fontId="17" fillId="0" borderId="0" xfId="0" applyNumberFormat="1" applyFont="1" applyBorder="1" applyAlignment="1"/>
    <xf numFmtId="10" fontId="17" fillId="0" borderId="2" xfId="18" applyNumberFormat="1" applyFont="1" applyBorder="1" applyAlignment="1"/>
    <xf numFmtId="0" fontId="13" fillId="9" borderId="3" xfId="5" applyFont="1" applyFill="1" applyBorder="1" applyAlignment="1" applyProtection="1">
      <alignment horizontal="right" vertical="center"/>
    </xf>
    <xf numFmtId="0" fontId="17" fillId="0" borderId="0" xfId="0" applyFont="1"/>
    <xf numFmtId="165" fontId="17" fillId="0" borderId="0" xfId="0" applyNumberFormat="1" applyFont="1" applyAlignment="1"/>
    <xf numFmtId="10" fontId="17" fillId="0" borderId="0" xfId="19" applyNumberFormat="1" applyFont="1" applyAlignment="1"/>
    <xf numFmtId="0" fontId="13" fillId="9" borderId="0" xfId="5" applyFont="1" applyFill="1" applyAlignment="1" applyProtection="1">
      <alignment horizontal="left" vertical="center"/>
    </xf>
    <xf numFmtId="0" fontId="17" fillId="0" borderId="2" xfId="0" applyFont="1" applyBorder="1" applyAlignment="1"/>
    <xf numFmtId="0" fontId="2" fillId="0" borderId="0" xfId="15" applyFont="1" applyBorder="1"/>
    <xf numFmtId="10" fontId="0" fillId="0" borderId="0" xfId="0" applyNumberFormat="1"/>
    <xf numFmtId="10" fontId="2" fillId="7" borderId="0" xfId="15" applyNumberFormat="1" applyFill="1"/>
  </cellXfs>
  <cellStyles count="23">
    <cellStyle name="Blockout" xfId="1"/>
    <cellStyle name="Comma" xfId="2" builtinId="3"/>
    <cellStyle name="Comma 2" xfId="3"/>
    <cellStyle name="Heading 4 2" xfId="4"/>
    <cellStyle name="Hyperlink" xfId="5" builtinId="8"/>
    <cellStyle name="Input1" xfId="6"/>
    <cellStyle name="Input1 2" xfId="7"/>
    <cellStyle name="Input1 3" xfId="8"/>
    <cellStyle name="Input1 4" xfId="9"/>
    <cellStyle name="Input2" xfId="10"/>
    <cellStyle name="Input3" xfId="11"/>
    <cellStyle name="Input3 2" xfId="12"/>
    <cellStyle name="Input3 3" xfId="13"/>
    <cellStyle name="Input3 4" xfId="14"/>
    <cellStyle name="Normal" xfId="0" builtinId="0"/>
    <cellStyle name="Normal 2" xfId="15"/>
    <cellStyle name="Normal 215" xfId="16"/>
    <cellStyle name="Normal 3" xfId="17"/>
    <cellStyle name="Percent" xfId="18" builtinId="5"/>
    <cellStyle name="Percent 2" xfId="19"/>
    <cellStyle name="SAPBEXchaText" xfId="20"/>
    <cellStyle name="SAPBEXstdData" xfId="21"/>
    <cellStyle name="SAPBEXstdItem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4%20Rate%20of%20change\214-11%20Output%20growth%20and%20economies%20of%20scale\Output%20Growth%20Model%20-%20Powerc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Inputs"/>
      <sheetName val="Calculation"/>
      <sheetName val="Output"/>
      <sheetName val="Check"/>
    </sheetNames>
    <sheetDataSet>
      <sheetData sheetId="0">
        <row r="43">
          <cell r="D43" t="str">
            <v>Output growth escalator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5"/>
  <sheetViews>
    <sheetView workbookViewId="0">
      <selection activeCell="A2" sqref="A2"/>
    </sheetView>
  </sheetViews>
  <sheetFormatPr defaultRowHeight="12.75" x14ac:dyDescent="0.2"/>
  <cols>
    <col min="1" max="1" width="9" style="9"/>
    <col min="2" max="2" width="24.625" style="9" customWidth="1"/>
    <col min="3" max="3" width="21.75" style="9" customWidth="1"/>
    <col min="4" max="4" width="15" style="9" customWidth="1"/>
    <col min="5" max="5" width="22.75" style="9" customWidth="1"/>
    <col min="6" max="8" width="11.25" style="9" bestFit="1" customWidth="1"/>
    <col min="9" max="16384" width="9" style="9"/>
  </cols>
  <sheetData>
    <row r="1" spans="1:7" s="4" customFormat="1" ht="18" x14ac:dyDescent="0.25">
      <c r="A1" s="2" t="s">
        <v>25</v>
      </c>
      <c r="B1" s="3"/>
      <c r="C1" s="3"/>
      <c r="F1" s="10"/>
      <c r="G1" s="11"/>
    </row>
    <row r="2" spans="1:7" s="4" customFormat="1" ht="15.75" x14ac:dyDescent="0.25">
      <c r="A2" s="5" t="s">
        <v>0</v>
      </c>
      <c r="B2" s="6"/>
      <c r="C2" s="6"/>
    </row>
    <row r="3" spans="1:7" s="7" customFormat="1" x14ac:dyDescent="0.2"/>
    <row r="4" spans="1:7" x14ac:dyDescent="0.2">
      <c r="B4" s="13" t="s">
        <v>4</v>
      </c>
      <c r="C4" s="18" t="s">
        <v>3</v>
      </c>
      <c r="D4" s="18" t="s">
        <v>6</v>
      </c>
      <c r="E4" s="18" t="s">
        <v>7</v>
      </c>
    </row>
    <row r="5" spans="1:7" x14ac:dyDescent="0.2">
      <c r="B5" s="8" t="s">
        <v>17</v>
      </c>
      <c r="C5" s="16">
        <v>4.4999999999999998E-2</v>
      </c>
      <c r="D5" s="17">
        <v>38307</v>
      </c>
      <c r="E5" s="16">
        <v>0.26485148514851486</v>
      </c>
    </row>
    <row r="6" spans="1:7" x14ac:dyDescent="0.2">
      <c r="B6" s="8" t="s">
        <v>17</v>
      </c>
      <c r="C6" s="16">
        <v>3.5000000000000003E-2</v>
      </c>
      <c r="D6" s="17">
        <v>38596</v>
      </c>
      <c r="E6" s="16">
        <v>0.3741721854304636</v>
      </c>
    </row>
    <row r="7" spans="1:7" x14ac:dyDescent="0.2">
      <c r="B7" s="8" t="s">
        <v>17</v>
      </c>
      <c r="C7" s="16">
        <v>0.03</v>
      </c>
      <c r="D7" s="17">
        <v>38961</v>
      </c>
      <c r="E7" s="16">
        <v>0.39072847682119205</v>
      </c>
    </row>
    <row r="8" spans="1:7" x14ac:dyDescent="0.2">
      <c r="B8" s="9" t="s">
        <v>18</v>
      </c>
      <c r="C8" s="16">
        <v>0.05</v>
      </c>
      <c r="D8" s="17">
        <v>39326</v>
      </c>
      <c r="E8" s="16">
        <v>0.39958158995815901</v>
      </c>
    </row>
    <row r="9" spans="1:7" x14ac:dyDescent="0.2">
      <c r="B9" s="9" t="s">
        <v>18</v>
      </c>
      <c r="C9" s="16">
        <v>4.2500000000000003E-2</v>
      </c>
      <c r="D9" s="17">
        <v>39692</v>
      </c>
      <c r="E9" s="16">
        <v>0.40041279669762642</v>
      </c>
    </row>
    <row r="10" spans="1:7" x14ac:dyDescent="0.2">
      <c r="B10" s="9" t="s">
        <v>18</v>
      </c>
      <c r="C10" s="16">
        <v>4.2500000000000003E-2</v>
      </c>
      <c r="D10" s="17">
        <v>40057</v>
      </c>
      <c r="E10" s="16">
        <v>0.41589267285861714</v>
      </c>
    </row>
    <row r="11" spans="1:7" ht="13.5" customHeight="1" x14ac:dyDescent="0.2">
      <c r="B11" s="9" t="s">
        <v>18</v>
      </c>
      <c r="C11" s="16">
        <v>4.4999999999999998E-2</v>
      </c>
      <c r="D11" s="17">
        <v>40422</v>
      </c>
      <c r="E11" s="16">
        <v>0.41369047619047616</v>
      </c>
    </row>
    <row r="12" spans="1:7" x14ac:dyDescent="0.2">
      <c r="B12" s="9" t="s">
        <v>19</v>
      </c>
      <c r="C12" s="16">
        <v>4.4999999999999998E-2</v>
      </c>
      <c r="D12" s="17">
        <v>40899</v>
      </c>
      <c r="E12" s="16">
        <v>0.40018656716417911</v>
      </c>
    </row>
    <row r="13" spans="1:7" x14ac:dyDescent="0.2">
      <c r="B13" s="9" t="s">
        <v>19</v>
      </c>
      <c r="C13" s="16">
        <v>4.4999999999999998E-2</v>
      </c>
      <c r="D13" s="17">
        <v>41153</v>
      </c>
      <c r="E13" s="16">
        <v>0.38385650224215245</v>
      </c>
    </row>
    <row r="14" spans="1:7" x14ac:dyDescent="0.2">
      <c r="B14" s="9" t="s">
        <v>19</v>
      </c>
      <c r="C14" s="16">
        <v>0.05</v>
      </c>
      <c r="D14" s="17">
        <v>41487</v>
      </c>
      <c r="E14" s="16">
        <v>0.39234875444839856</v>
      </c>
    </row>
    <row r="15" spans="1:7" x14ac:dyDescent="0.2">
      <c r="B15" s="40" t="s">
        <v>21</v>
      </c>
      <c r="C15" s="16">
        <v>2.2499999999999999E-2</v>
      </c>
      <c r="D15" s="17">
        <v>41765</v>
      </c>
      <c r="E15" s="16">
        <v>0.43598615916955019</v>
      </c>
    </row>
    <row r="16" spans="1:7" x14ac:dyDescent="0.2">
      <c r="B16" s="40" t="s">
        <v>21</v>
      </c>
      <c r="C16" s="16">
        <v>2.2499999999999999E-2</v>
      </c>
      <c r="D16" s="17">
        <v>41852</v>
      </c>
    </row>
    <row r="17" spans="2:7" x14ac:dyDescent="0.2">
      <c r="B17" s="40" t="s">
        <v>21</v>
      </c>
      <c r="C17" s="16">
        <v>2.2499999999999999E-2</v>
      </c>
      <c r="D17" s="17">
        <v>42005</v>
      </c>
    </row>
    <row r="18" spans="2:7" x14ac:dyDescent="0.2">
      <c r="B18" s="40" t="s">
        <v>21</v>
      </c>
      <c r="C18" s="16">
        <v>2.2499999999999999E-2</v>
      </c>
      <c r="D18" s="17">
        <v>42186</v>
      </c>
    </row>
    <row r="19" spans="2:7" x14ac:dyDescent="0.2">
      <c r="B19" s="40" t="s">
        <v>21</v>
      </c>
      <c r="C19" s="16">
        <v>2.2499999999999999E-2</v>
      </c>
      <c r="D19" s="17">
        <v>42370</v>
      </c>
    </row>
    <row r="20" spans="2:7" x14ac:dyDescent="0.2">
      <c r="B20" s="40" t="s">
        <v>21</v>
      </c>
      <c r="C20" s="16">
        <v>2.2499999999999999E-2</v>
      </c>
      <c r="D20" s="17">
        <v>42552</v>
      </c>
    </row>
    <row r="21" spans="2:7" x14ac:dyDescent="0.2">
      <c r="B21" s="1"/>
      <c r="C21" s="1"/>
      <c r="D21" s="1"/>
      <c r="E21" s="1"/>
    </row>
    <row r="22" spans="2:7" x14ac:dyDescent="0.2">
      <c r="B22" s="13" t="s">
        <v>5</v>
      </c>
      <c r="C22" s="13" t="s">
        <v>3</v>
      </c>
      <c r="D22" s="18" t="s">
        <v>6</v>
      </c>
      <c r="E22" s="18" t="s">
        <v>7</v>
      </c>
    </row>
    <row r="23" spans="2:7" x14ac:dyDescent="0.2">
      <c r="B23" s="8" t="s">
        <v>17</v>
      </c>
      <c r="C23" s="16">
        <v>0.05</v>
      </c>
      <c r="D23" s="17">
        <v>38169</v>
      </c>
      <c r="E23" s="16">
        <v>0.73514851485148514</v>
      </c>
      <c r="F23" s="14"/>
      <c r="G23" s="14"/>
    </row>
    <row r="24" spans="2:7" x14ac:dyDescent="0.2">
      <c r="B24" s="8" t="s">
        <v>17</v>
      </c>
      <c r="C24" s="16">
        <v>4.7500000000000001E-2</v>
      </c>
      <c r="D24" s="17">
        <v>38534</v>
      </c>
      <c r="E24" s="16">
        <v>0.6258278145695364</v>
      </c>
    </row>
    <row r="25" spans="2:7" x14ac:dyDescent="0.2">
      <c r="B25" s="8" t="s">
        <v>17</v>
      </c>
      <c r="C25" s="16">
        <v>4.6249999999999999E-2</v>
      </c>
      <c r="D25" s="17">
        <v>38899</v>
      </c>
      <c r="E25" s="16">
        <v>0.60927152317880795</v>
      </c>
    </row>
    <row r="26" spans="2:7" x14ac:dyDescent="0.2">
      <c r="B26" s="9" t="s">
        <v>18</v>
      </c>
      <c r="C26" s="16">
        <v>0.05</v>
      </c>
      <c r="D26" s="17">
        <v>39264</v>
      </c>
      <c r="E26" s="16">
        <v>0.60041841004184104</v>
      </c>
    </row>
    <row r="27" spans="2:7" x14ac:dyDescent="0.2">
      <c r="B27" s="9" t="s">
        <v>18</v>
      </c>
      <c r="C27" s="16">
        <v>4.2500000000000003E-2</v>
      </c>
      <c r="D27" s="17">
        <v>39630</v>
      </c>
      <c r="E27" s="16">
        <v>0.59958720330237358</v>
      </c>
    </row>
    <row r="28" spans="2:7" x14ac:dyDescent="0.2">
      <c r="B28" s="9" t="s">
        <v>18</v>
      </c>
      <c r="C28" s="16">
        <v>4.2500000000000003E-2</v>
      </c>
      <c r="D28" s="17">
        <v>39995</v>
      </c>
      <c r="E28" s="16">
        <v>0.58410732714138291</v>
      </c>
    </row>
    <row r="29" spans="2:7" x14ac:dyDescent="0.2">
      <c r="B29" s="9" t="s">
        <v>18</v>
      </c>
      <c r="C29" s="16">
        <v>4.4999999999999998E-2</v>
      </c>
      <c r="D29" s="17">
        <v>40360</v>
      </c>
      <c r="E29" s="16">
        <v>0.58630952380952384</v>
      </c>
    </row>
    <row r="30" spans="2:7" x14ac:dyDescent="0.2">
      <c r="B30" s="9" t="s">
        <v>19</v>
      </c>
      <c r="C30" s="16">
        <v>4.4999999999999998E-2</v>
      </c>
      <c r="D30" s="17">
        <v>40725</v>
      </c>
      <c r="E30" s="16">
        <v>0.59981343283582089</v>
      </c>
    </row>
    <row r="31" spans="2:7" x14ac:dyDescent="0.2">
      <c r="B31" s="9" t="s">
        <v>19</v>
      </c>
      <c r="C31" s="16">
        <v>4.4999999999999998E-2</v>
      </c>
      <c r="D31" s="17">
        <v>41091</v>
      </c>
      <c r="E31" s="16">
        <v>0.61614349775784749</v>
      </c>
    </row>
    <row r="32" spans="2:7" x14ac:dyDescent="0.2">
      <c r="B32" s="9" t="s">
        <v>19</v>
      </c>
      <c r="C32" s="16">
        <v>4.4999999999999998E-2</v>
      </c>
      <c r="D32" s="17">
        <v>41456</v>
      </c>
      <c r="E32" s="16">
        <v>0.60765124555160144</v>
      </c>
    </row>
    <row r="33" spans="2:5" x14ac:dyDescent="0.2">
      <c r="B33" s="40" t="s">
        <v>20</v>
      </c>
      <c r="C33" s="16">
        <v>4.4999999999999998E-2</v>
      </c>
      <c r="D33" s="17">
        <v>41821</v>
      </c>
      <c r="E33" s="16">
        <v>0.56401384083044981</v>
      </c>
    </row>
    <row r="34" spans="2:5" x14ac:dyDescent="0.2">
      <c r="B34" s="40" t="s">
        <v>20</v>
      </c>
      <c r="C34" s="16">
        <v>4.4999999999999998E-2</v>
      </c>
      <c r="D34" s="17">
        <v>42186</v>
      </c>
      <c r="E34" s="15"/>
    </row>
    <row r="35" spans="2:5" x14ac:dyDescent="0.2">
      <c r="B35" s="40" t="s">
        <v>20</v>
      </c>
      <c r="C35" s="16">
        <v>4.4999999999999998E-2</v>
      </c>
      <c r="D35" s="17">
        <v>42552</v>
      </c>
      <c r="E35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204"/>
  <sheetViews>
    <sheetView workbookViewId="0"/>
  </sheetViews>
  <sheetFormatPr defaultRowHeight="12.75" x14ac:dyDescent="0.2"/>
  <cols>
    <col min="1" max="1" width="9" style="35"/>
    <col min="2" max="2" width="6.875" style="35" customWidth="1"/>
    <col min="3" max="3" width="9.25" style="35" customWidth="1"/>
    <col min="4" max="4" width="18.375" style="35" bestFit="1" customWidth="1"/>
    <col min="5" max="5" width="12.375" style="35" bestFit="1" customWidth="1"/>
    <col min="6" max="6" width="16.25" style="35" bestFit="1" customWidth="1"/>
    <col min="7" max="7" width="20.5" style="35" customWidth="1"/>
    <col min="8" max="8" width="16.125" style="35" bestFit="1" customWidth="1"/>
    <col min="9" max="9" width="16.25" style="35" bestFit="1" customWidth="1"/>
    <col min="10" max="10" width="21.875" style="35" bestFit="1" customWidth="1"/>
    <col min="11" max="16384" width="9" style="35"/>
  </cols>
  <sheetData>
    <row r="1" spans="1:16" s="4" customFormat="1" ht="18" x14ac:dyDescent="0.25">
      <c r="A1" s="2" t="s">
        <v>25</v>
      </c>
      <c r="B1" s="3"/>
      <c r="C1" s="3"/>
      <c r="J1" s="10"/>
      <c r="K1" s="11"/>
    </row>
    <row r="2" spans="1:16" s="4" customFormat="1" ht="15.75" x14ac:dyDescent="0.25">
      <c r="A2" s="5" t="s">
        <v>1</v>
      </c>
      <c r="B2" s="6"/>
      <c r="C2" s="6"/>
    </row>
    <row r="4" spans="1:16" ht="21" customHeight="1" x14ac:dyDescent="0.2">
      <c r="B4" s="21"/>
      <c r="C4" s="22"/>
      <c r="D4" s="34" t="s">
        <v>10</v>
      </c>
      <c r="E4" s="27" t="s">
        <v>14</v>
      </c>
      <c r="F4" s="28" t="s">
        <v>15</v>
      </c>
      <c r="G4" s="22" t="s">
        <v>10</v>
      </c>
      <c r="H4" s="27" t="s">
        <v>14</v>
      </c>
      <c r="I4" s="28" t="s">
        <v>15</v>
      </c>
      <c r="J4" s="21"/>
      <c r="K4" s="20"/>
      <c r="L4" s="19"/>
      <c r="M4" s="19"/>
      <c r="N4" s="19"/>
      <c r="O4" s="23"/>
      <c r="P4" s="23"/>
    </row>
    <row r="5" spans="1:16" x14ac:dyDescent="0.2">
      <c r="B5" s="38" t="s">
        <v>12</v>
      </c>
      <c r="C5" s="38" t="s">
        <v>8</v>
      </c>
      <c r="D5" s="34" t="s">
        <v>9</v>
      </c>
      <c r="E5" s="27" t="s">
        <v>11</v>
      </c>
      <c r="F5" s="28" t="s">
        <v>9</v>
      </c>
      <c r="G5" s="22" t="s">
        <v>13</v>
      </c>
      <c r="H5" s="22" t="s">
        <v>13</v>
      </c>
      <c r="I5" s="22" t="s">
        <v>13</v>
      </c>
      <c r="J5" s="28" t="s">
        <v>16</v>
      </c>
      <c r="K5" s="23"/>
      <c r="L5" s="20"/>
      <c r="M5" s="36"/>
      <c r="N5" s="36"/>
      <c r="O5" s="37"/>
      <c r="P5" s="37"/>
    </row>
    <row r="6" spans="1:16" x14ac:dyDescent="0.2">
      <c r="B6" s="20">
        <v>2004</v>
      </c>
      <c r="C6" s="39">
        <v>6</v>
      </c>
      <c r="D6" s="29">
        <v>0</v>
      </c>
      <c r="E6" s="30">
        <v>100</v>
      </c>
      <c r="F6" s="31"/>
      <c r="G6" s="25">
        <v>0</v>
      </c>
      <c r="H6" s="26">
        <v>100</v>
      </c>
      <c r="I6" s="31"/>
      <c r="J6" s="23"/>
      <c r="K6" s="23"/>
      <c r="L6" s="23"/>
      <c r="M6" s="23"/>
      <c r="N6" s="23"/>
      <c r="O6" s="23"/>
      <c r="P6" s="23"/>
    </row>
    <row r="7" spans="1:16" x14ac:dyDescent="0.2">
      <c r="B7" s="23">
        <v>2004</v>
      </c>
      <c r="C7" s="39">
        <v>7</v>
      </c>
      <c r="D7" s="29">
        <v>0</v>
      </c>
      <c r="E7" s="30">
        <f t="shared" ref="E7:E70" si="0">E6*(1+D7)</f>
        <v>100</v>
      </c>
      <c r="F7" s="31"/>
      <c r="G7" s="24">
        <f>Inputs!C23</f>
        <v>0.05</v>
      </c>
      <c r="H7" s="26">
        <f>H6*(1+G7)</f>
        <v>105</v>
      </c>
      <c r="I7" s="31"/>
      <c r="J7" s="23"/>
      <c r="K7" s="23"/>
      <c r="L7" s="23"/>
      <c r="M7" s="23"/>
      <c r="N7" s="23"/>
      <c r="O7" s="23"/>
      <c r="P7" s="23"/>
    </row>
    <row r="8" spans="1:16" x14ac:dyDescent="0.2">
      <c r="B8" s="23">
        <v>2004</v>
      </c>
      <c r="C8" s="39">
        <v>8</v>
      </c>
      <c r="D8" s="29">
        <v>0</v>
      </c>
      <c r="E8" s="30">
        <f t="shared" si="0"/>
        <v>100</v>
      </c>
      <c r="F8" s="31"/>
      <c r="G8" s="25">
        <v>0</v>
      </c>
      <c r="H8" s="26">
        <f t="shared" ref="H8:H71" si="1">H7*(1+G8)</f>
        <v>105</v>
      </c>
      <c r="I8" s="31"/>
      <c r="J8" s="23"/>
      <c r="K8" s="23"/>
      <c r="L8" s="23"/>
      <c r="M8" s="23"/>
      <c r="N8" s="23"/>
      <c r="O8" s="23"/>
      <c r="P8" s="23"/>
    </row>
    <row r="9" spans="1:16" x14ac:dyDescent="0.2">
      <c r="B9" s="23">
        <v>2004</v>
      </c>
      <c r="C9" s="39">
        <v>9</v>
      </c>
      <c r="D9" s="29">
        <v>0</v>
      </c>
      <c r="E9" s="30">
        <f t="shared" si="0"/>
        <v>100</v>
      </c>
      <c r="F9" s="31"/>
      <c r="G9" s="25">
        <v>0</v>
      </c>
      <c r="H9" s="26">
        <f t="shared" si="1"/>
        <v>105</v>
      </c>
      <c r="I9" s="31"/>
      <c r="J9" s="23"/>
      <c r="K9" s="23"/>
      <c r="L9" s="23"/>
      <c r="M9" s="23"/>
      <c r="N9" s="23"/>
      <c r="O9" s="23"/>
      <c r="P9" s="23"/>
    </row>
    <row r="10" spans="1:16" x14ac:dyDescent="0.2">
      <c r="B10" s="23">
        <v>2004</v>
      </c>
      <c r="C10" s="39">
        <v>10</v>
      </c>
      <c r="D10" s="29">
        <v>0</v>
      </c>
      <c r="E10" s="30">
        <f t="shared" si="0"/>
        <v>100</v>
      </c>
      <c r="F10" s="31"/>
      <c r="G10" s="25">
        <v>0</v>
      </c>
      <c r="H10" s="26">
        <f t="shared" si="1"/>
        <v>105</v>
      </c>
      <c r="I10" s="31"/>
      <c r="J10" s="23"/>
      <c r="K10" s="23"/>
      <c r="L10" s="23"/>
      <c r="M10" s="23"/>
      <c r="N10" s="23"/>
      <c r="O10" s="23"/>
      <c r="P10" s="23"/>
    </row>
    <row r="11" spans="1:16" x14ac:dyDescent="0.2">
      <c r="B11" s="23">
        <v>2004</v>
      </c>
      <c r="C11" s="39">
        <v>11</v>
      </c>
      <c r="D11" s="32">
        <f>Inputs!C5</f>
        <v>4.4999999999999998E-2</v>
      </c>
      <c r="E11" s="30">
        <f t="shared" si="0"/>
        <v>104.5</v>
      </c>
      <c r="F11" s="31"/>
      <c r="G11" s="25">
        <v>0</v>
      </c>
      <c r="H11" s="26">
        <f t="shared" si="1"/>
        <v>105</v>
      </c>
      <c r="I11" s="31"/>
      <c r="J11" s="23"/>
      <c r="K11" s="23"/>
      <c r="L11" s="23"/>
      <c r="M11" s="36"/>
      <c r="N11" s="36"/>
      <c r="O11" s="37"/>
      <c r="P11" s="37"/>
    </row>
    <row r="12" spans="1:16" x14ac:dyDescent="0.2">
      <c r="B12" s="23">
        <v>2004</v>
      </c>
      <c r="C12" s="39">
        <v>12</v>
      </c>
      <c r="D12" s="29">
        <v>0</v>
      </c>
      <c r="E12" s="30">
        <f t="shared" si="0"/>
        <v>104.5</v>
      </c>
      <c r="F12" s="33">
        <f>E12/E6-1</f>
        <v>4.4999999999999929E-2</v>
      </c>
      <c r="G12" s="25">
        <v>0</v>
      </c>
      <c r="H12" s="26">
        <f t="shared" si="1"/>
        <v>105</v>
      </c>
      <c r="I12" s="33">
        <f>H12/H6-1</f>
        <v>5.0000000000000044E-2</v>
      </c>
      <c r="J12" s="24">
        <f>F12*Inputs!E$5+Calculation!I12*Inputs!E$23</f>
        <v>4.8675742574257441E-2</v>
      </c>
      <c r="K12" s="23"/>
      <c r="L12" s="23"/>
      <c r="M12" s="23"/>
      <c r="N12" s="23"/>
      <c r="O12" s="23"/>
      <c r="P12" s="23"/>
    </row>
    <row r="13" spans="1:16" x14ac:dyDescent="0.2">
      <c r="B13" s="23">
        <v>2005</v>
      </c>
      <c r="C13" s="39">
        <v>1</v>
      </c>
      <c r="D13" s="29">
        <v>0</v>
      </c>
      <c r="E13" s="30">
        <f t="shared" si="0"/>
        <v>104.5</v>
      </c>
      <c r="F13" s="31"/>
      <c r="G13" s="25">
        <v>0</v>
      </c>
      <c r="H13" s="26">
        <f t="shared" si="1"/>
        <v>105</v>
      </c>
      <c r="I13" s="31"/>
      <c r="J13" s="24"/>
      <c r="K13" s="23"/>
      <c r="L13" s="23"/>
      <c r="M13" s="23"/>
      <c r="N13" s="23"/>
      <c r="O13" s="23"/>
      <c r="P13" s="23"/>
    </row>
    <row r="14" spans="1:16" x14ac:dyDescent="0.2">
      <c r="B14" s="23">
        <v>2005</v>
      </c>
      <c r="C14" s="39">
        <v>2</v>
      </c>
      <c r="D14" s="29">
        <v>0</v>
      </c>
      <c r="E14" s="30">
        <f t="shared" si="0"/>
        <v>104.5</v>
      </c>
      <c r="F14" s="31"/>
      <c r="G14" s="25">
        <v>0</v>
      </c>
      <c r="H14" s="26">
        <f t="shared" si="1"/>
        <v>105</v>
      </c>
      <c r="I14" s="31"/>
      <c r="J14" s="24"/>
      <c r="K14" s="23"/>
      <c r="L14" s="23"/>
      <c r="M14" s="23"/>
      <c r="N14" s="23"/>
      <c r="O14" s="23"/>
      <c r="P14" s="23"/>
    </row>
    <row r="15" spans="1:16" x14ac:dyDescent="0.2">
      <c r="B15" s="23">
        <v>2005</v>
      </c>
      <c r="C15" s="39">
        <v>3</v>
      </c>
      <c r="D15" s="29">
        <v>0</v>
      </c>
      <c r="E15" s="30">
        <f t="shared" si="0"/>
        <v>104.5</v>
      </c>
      <c r="F15" s="31"/>
      <c r="G15" s="25">
        <v>0</v>
      </c>
      <c r="H15" s="26">
        <f t="shared" si="1"/>
        <v>105</v>
      </c>
      <c r="I15" s="31"/>
      <c r="J15" s="24"/>
      <c r="K15" s="23"/>
      <c r="L15" s="23"/>
      <c r="M15" s="23"/>
      <c r="N15" s="23"/>
      <c r="O15" s="23"/>
      <c r="P15" s="23"/>
    </row>
    <row r="16" spans="1:16" x14ac:dyDescent="0.2">
      <c r="B16" s="23">
        <v>2005</v>
      </c>
      <c r="C16" s="39">
        <v>4</v>
      </c>
      <c r="D16" s="29">
        <v>0</v>
      </c>
      <c r="E16" s="30">
        <f>E15*(1+D16)</f>
        <v>104.5</v>
      </c>
      <c r="F16" s="31"/>
      <c r="G16" s="25">
        <v>0</v>
      </c>
      <c r="H16" s="26">
        <f t="shared" si="1"/>
        <v>105</v>
      </c>
      <c r="I16" s="31"/>
      <c r="J16" s="24"/>
      <c r="K16" s="23"/>
      <c r="L16" s="23"/>
      <c r="M16" s="23"/>
      <c r="N16" s="23"/>
      <c r="O16" s="23"/>
      <c r="P16" s="23"/>
    </row>
    <row r="17" spans="2:16" x14ac:dyDescent="0.2">
      <c r="B17" s="23">
        <v>2005</v>
      </c>
      <c r="C17" s="39">
        <v>5</v>
      </c>
      <c r="D17" s="29">
        <v>0</v>
      </c>
      <c r="E17" s="30">
        <f>E16*(1+D17)</f>
        <v>104.5</v>
      </c>
      <c r="F17" s="31"/>
      <c r="G17" s="25">
        <v>0</v>
      </c>
      <c r="H17" s="26">
        <f t="shared" si="1"/>
        <v>105</v>
      </c>
      <c r="I17" s="31"/>
      <c r="J17" s="24"/>
      <c r="K17" s="23"/>
      <c r="L17" s="23"/>
      <c r="M17" s="23"/>
      <c r="N17" s="23"/>
      <c r="O17" s="23"/>
      <c r="P17" s="23"/>
    </row>
    <row r="18" spans="2:16" x14ac:dyDescent="0.2">
      <c r="B18" s="23">
        <v>2005</v>
      </c>
      <c r="C18" s="39">
        <f>C6</f>
        <v>6</v>
      </c>
      <c r="D18" s="29">
        <v>0</v>
      </c>
      <c r="E18" s="30">
        <f>E17*(1+D18)</f>
        <v>104.5</v>
      </c>
      <c r="F18" s="31"/>
      <c r="G18" s="25">
        <v>0</v>
      </c>
      <c r="H18" s="26">
        <f t="shared" si="1"/>
        <v>105</v>
      </c>
      <c r="I18" s="31"/>
      <c r="J18" s="24"/>
      <c r="K18" s="23"/>
      <c r="L18" s="23"/>
      <c r="M18" s="23"/>
      <c r="N18" s="23"/>
      <c r="O18" s="23"/>
      <c r="P18" s="23"/>
    </row>
    <row r="19" spans="2:16" x14ac:dyDescent="0.2">
      <c r="B19" s="23">
        <v>2005</v>
      </c>
      <c r="C19" s="39">
        <f t="shared" ref="C19:C82" si="2">C7</f>
        <v>7</v>
      </c>
      <c r="D19" s="29">
        <v>0</v>
      </c>
      <c r="E19" s="30">
        <f t="shared" si="0"/>
        <v>104.5</v>
      </c>
      <c r="F19" s="31"/>
      <c r="G19" s="24">
        <f>Inputs!C24</f>
        <v>4.7500000000000001E-2</v>
      </c>
      <c r="H19" s="26">
        <f t="shared" si="1"/>
        <v>109.98750000000001</v>
      </c>
      <c r="I19" s="31"/>
      <c r="J19" s="24"/>
      <c r="K19" s="23"/>
      <c r="L19" s="23"/>
      <c r="M19" s="23"/>
      <c r="N19" s="23"/>
      <c r="O19" s="23"/>
      <c r="P19" s="23"/>
    </row>
    <row r="20" spans="2:16" x14ac:dyDescent="0.2">
      <c r="B20" s="23">
        <v>2005</v>
      </c>
      <c r="C20" s="39">
        <f t="shared" si="2"/>
        <v>8</v>
      </c>
      <c r="D20" s="29">
        <v>0</v>
      </c>
      <c r="E20" s="30">
        <f t="shared" si="0"/>
        <v>104.5</v>
      </c>
      <c r="F20" s="31"/>
      <c r="G20" s="25">
        <v>0</v>
      </c>
      <c r="H20" s="26">
        <f t="shared" si="1"/>
        <v>109.98750000000001</v>
      </c>
      <c r="I20" s="31"/>
      <c r="J20" s="24"/>
      <c r="K20" s="23"/>
      <c r="L20" s="23"/>
      <c r="M20" s="23"/>
      <c r="N20" s="23"/>
      <c r="O20" s="23"/>
      <c r="P20" s="23"/>
    </row>
    <row r="21" spans="2:16" x14ac:dyDescent="0.2">
      <c r="B21" s="23">
        <v>2005</v>
      </c>
      <c r="C21" s="39">
        <f t="shared" si="2"/>
        <v>9</v>
      </c>
      <c r="D21" s="32">
        <f>Inputs!C6</f>
        <v>3.5000000000000003E-2</v>
      </c>
      <c r="E21" s="30">
        <f t="shared" si="0"/>
        <v>108.15749999999998</v>
      </c>
      <c r="F21" s="31"/>
      <c r="G21" s="25">
        <v>0</v>
      </c>
      <c r="H21" s="26">
        <f t="shared" si="1"/>
        <v>109.98750000000001</v>
      </c>
      <c r="I21" s="31"/>
      <c r="J21" s="24"/>
      <c r="K21" s="23"/>
      <c r="L21" s="23"/>
      <c r="M21" s="23"/>
      <c r="N21" s="23"/>
      <c r="O21" s="23"/>
      <c r="P21" s="23"/>
    </row>
    <row r="22" spans="2:16" x14ac:dyDescent="0.2">
      <c r="B22" s="23">
        <v>2005</v>
      </c>
      <c r="C22" s="39">
        <f t="shared" si="2"/>
        <v>10</v>
      </c>
      <c r="D22" s="29">
        <v>0</v>
      </c>
      <c r="E22" s="30">
        <f t="shared" si="0"/>
        <v>108.15749999999998</v>
      </c>
      <c r="F22" s="31"/>
      <c r="G22" s="25">
        <v>0</v>
      </c>
      <c r="H22" s="26">
        <f t="shared" si="1"/>
        <v>109.98750000000001</v>
      </c>
      <c r="I22" s="31"/>
      <c r="J22" s="24"/>
      <c r="K22" s="23"/>
      <c r="L22" s="23"/>
      <c r="M22" s="23"/>
      <c r="N22" s="23"/>
      <c r="O22" s="23"/>
      <c r="P22" s="23"/>
    </row>
    <row r="23" spans="2:16" x14ac:dyDescent="0.2">
      <c r="B23" s="23">
        <v>2005</v>
      </c>
      <c r="C23" s="39">
        <f t="shared" si="2"/>
        <v>11</v>
      </c>
      <c r="D23" s="29">
        <v>0</v>
      </c>
      <c r="E23" s="30">
        <f t="shared" si="0"/>
        <v>108.15749999999998</v>
      </c>
      <c r="F23" s="31"/>
      <c r="G23" s="25">
        <v>0</v>
      </c>
      <c r="H23" s="26">
        <f t="shared" si="1"/>
        <v>109.98750000000001</v>
      </c>
      <c r="I23" s="31"/>
      <c r="J23" s="24"/>
      <c r="K23" s="23"/>
      <c r="L23" s="23"/>
      <c r="M23" s="23"/>
      <c r="N23" s="23"/>
      <c r="O23" s="37"/>
      <c r="P23" s="37"/>
    </row>
    <row r="24" spans="2:16" x14ac:dyDescent="0.2">
      <c r="B24" s="23">
        <v>2005</v>
      </c>
      <c r="C24" s="39">
        <f t="shared" si="2"/>
        <v>12</v>
      </c>
      <c r="D24" s="29">
        <v>0</v>
      </c>
      <c r="E24" s="30">
        <f t="shared" si="0"/>
        <v>108.15749999999998</v>
      </c>
      <c r="F24" s="33">
        <f>E24/E12-1</f>
        <v>3.499999999999992E-2</v>
      </c>
      <c r="G24" s="25">
        <v>0</v>
      </c>
      <c r="H24" s="26">
        <f t="shared" si="1"/>
        <v>109.98750000000001</v>
      </c>
      <c r="I24" s="33">
        <f>H24/H12-1</f>
        <v>4.7500000000000098E-2</v>
      </c>
      <c r="J24" s="24">
        <f>F24*Inputs!E$6+Calculation!I24*Inputs!E$24</f>
        <v>4.2822847682119233E-2</v>
      </c>
      <c r="K24" s="23"/>
      <c r="L24" s="23"/>
      <c r="M24" s="23"/>
      <c r="N24" s="23"/>
      <c r="O24" s="23"/>
      <c r="P24" s="23"/>
    </row>
    <row r="25" spans="2:16" x14ac:dyDescent="0.2">
      <c r="B25" s="23">
        <v>2006</v>
      </c>
      <c r="C25" s="39">
        <f t="shared" si="2"/>
        <v>1</v>
      </c>
      <c r="D25" s="29">
        <v>0</v>
      </c>
      <c r="E25" s="30">
        <f t="shared" si="0"/>
        <v>108.15749999999998</v>
      </c>
      <c r="F25" s="31"/>
      <c r="G25" s="25">
        <v>0</v>
      </c>
      <c r="H25" s="26">
        <f t="shared" si="1"/>
        <v>109.98750000000001</v>
      </c>
      <c r="I25" s="31"/>
      <c r="J25" s="24"/>
      <c r="K25" s="23"/>
      <c r="L25" s="23"/>
      <c r="M25" s="23"/>
      <c r="N25" s="23"/>
      <c r="O25" s="23"/>
      <c r="P25" s="23"/>
    </row>
    <row r="26" spans="2:16" x14ac:dyDescent="0.2">
      <c r="B26" s="23">
        <v>2006</v>
      </c>
      <c r="C26" s="39">
        <f t="shared" si="2"/>
        <v>2</v>
      </c>
      <c r="D26" s="29">
        <v>0</v>
      </c>
      <c r="E26" s="30">
        <f t="shared" si="0"/>
        <v>108.15749999999998</v>
      </c>
      <c r="F26" s="31"/>
      <c r="G26" s="25">
        <v>0</v>
      </c>
      <c r="H26" s="26">
        <f t="shared" si="1"/>
        <v>109.98750000000001</v>
      </c>
      <c r="I26" s="31"/>
      <c r="J26" s="24"/>
      <c r="K26" s="23"/>
      <c r="L26" s="23"/>
      <c r="M26" s="23"/>
      <c r="N26" s="23"/>
      <c r="O26" s="23"/>
      <c r="P26" s="23"/>
    </row>
    <row r="27" spans="2:16" x14ac:dyDescent="0.2">
      <c r="B27" s="23">
        <v>2006</v>
      </c>
      <c r="C27" s="39">
        <f t="shared" si="2"/>
        <v>3</v>
      </c>
      <c r="D27" s="29">
        <v>0</v>
      </c>
      <c r="E27" s="30">
        <f t="shared" si="0"/>
        <v>108.15749999999998</v>
      </c>
      <c r="F27" s="31"/>
      <c r="G27" s="25">
        <v>0</v>
      </c>
      <c r="H27" s="26">
        <f t="shared" si="1"/>
        <v>109.98750000000001</v>
      </c>
      <c r="I27" s="31"/>
      <c r="J27" s="24"/>
      <c r="K27" s="23"/>
      <c r="L27" s="23"/>
      <c r="M27" s="23"/>
      <c r="N27" s="23"/>
      <c r="O27" s="23"/>
      <c r="P27" s="23"/>
    </row>
    <row r="28" spans="2:16" x14ac:dyDescent="0.2">
      <c r="B28" s="23">
        <v>2006</v>
      </c>
      <c r="C28" s="39">
        <f t="shared" si="2"/>
        <v>4</v>
      </c>
      <c r="D28" s="29">
        <v>0</v>
      </c>
      <c r="E28" s="30">
        <f t="shared" si="0"/>
        <v>108.15749999999998</v>
      </c>
      <c r="F28" s="31"/>
      <c r="G28" s="25">
        <v>0</v>
      </c>
      <c r="H28" s="26">
        <f t="shared" si="1"/>
        <v>109.98750000000001</v>
      </c>
      <c r="I28" s="31"/>
      <c r="J28" s="24"/>
      <c r="K28" s="23"/>
      <c r="L28" s="23"/>
      <c r="M28" s="23"/>
      <c r="N28" s="23"/>
      <c r="O28" s="23"/>
      <c r="P28" s="23"/>
    </row>
    <row r="29" spans="2:16" x14ac:dyDescent="0.2">
      <c r="B29" s="23">
        <v>2006</v>
      </c>
      <c r="C29" s="39">
        <f t="shared" si="2"/>
        <v>5</v>
      </c>
      <c r="D29" s="29">
        <v>0</v>
      </c>
      <c r="E29" s="30">
        <f t="shared" si="0"/>
        <v>108.15749999999998</v>
      </c>
      <c r="F29" s="31"/>
      <c r="G29" s="25">
        <v>0</v>
      </c>
      <c r="H29" s="26">
        <f t="shared" si="1"/>
        <v>109.98750000000001</v>
      </c>
      <c r="I29" s="31"/>
      <c r="J29" s="24"/>
      <c r="K29" s="23"/>
      <c r="L29" s="23"/>
      <c r="M29" s="23"/>
      <c r="N29" s="23"/>
      <c r="O29" s="23"/>
      <c r="P29" s="23"/>
    </row>
    <row r="30" spans="2:16" x14ac:dyDescent="0.2">
      <c r="B30" s="23">
        <v>2006</v>
      </c>
      <c r="C30" s="39">
        <f t="shared" si="2"/>
        <v>6</v>
      </c>
      <c r="D30" s="29">
        <v>0</v>
      </c>
      <c r="E30" s="30">
        <f t="shared" si="0"/>
        <v>108.15749999999998</v>
      </c>
      <c r="F30" s="31"/>
      <c r="G30" s="25">
        <v>0</v>
      </c>
      <c r="H30" s="26">
        <f t="shared" si="1"/>
        <v>109.98750000000001</v>
      </c>
      <c r="I30" s="31"/>
      <c r="J30" s="24"/>
      <c r="K30" s="23"/>
      <c r="L30" s="23"/>
      <c r="M30" s="23"/>
      <c r="N30" s="23"/>
      <c r="O30" s="23"/>
      <c r="P30" s="23"/>
    </row>
    <row r="31" spans="2:16" x14ac:dyDescent="0.2">
      <c r="B31" s="23">
        <v>2006</v>
      </c>
      <c r="C31" s="39">
        <f t="shared" si="2"/>
        <v>7</v>
      </c>
      <c r="D31" s="29">
        <v>0</v>
      </c>
      <c r="E31" s="30">
        <f t="shared" si="0"/>
        <v>108.15749999999998</v>
      </c>
      <c r="F31" s="31"/>
      <c r="G31" s="24">
        <f>Inputs!C25</f>
        <v>4.6249999999999999E-2</v>
      </c>
      <c r="H31" s="26">
        <f t="shared" si="1"/>
        <v>115.074421875</v>
      </c>
      <c r="I31" s="31"/>
      <c r="J31" s="24"/>
      <c r="K31" s="23"/>
      <c r="L31" s="23"/>
      <c r="M31" s="23"/>
      <c r="N31" s="23"/>
      <c r="O31" s="23"/>
      <c r="P31" s="23"/>
    </row>
    <row r="32" spans="2:16" x14ac:dyDescent="0.2">
      <c r="B32" s="23">
        <v>2006</v>
      </c>
      <c r="C32" s="39">
        <f t="shared" si="2"/>
        <v>8</v>
      </c>
      <c r="D32" s="29">
        <v>0</v>
      </c>
      <c r="E32" s="30">
        <f t="shared" si="0"/>
        <v>108.15749999999998</v>
      </c>
      <c r="F32" s="31"/>
      <c r="G32" s="25">
        <v>0</v>
      </c>
      <c r="H32" s="26">
        <f t="shared" si="1"/>
        <v>115.074421875</v>
      </c>
      <c r="I32" s="31"/>
      <c r="J32" s="24"/>
      <c r="K32" s="23"/>
      <c r="L32" s="23"/>
      <c r="M32" s="23"/>
      <c r="N32" s="23"/>
      <c r="O32" s="23"/>
      <c r="P32" s="23"/>
    </row>
    <row r="33" spans="2:16" x14ac:dyDescent="0.2">
      <c r="B33" s="23">
        <v>2006</v>
      </c>
      <c r="C33" s="39">
        <f t="shared" si="2"/>
        <v>9</v>
      </c>
      <c r="D33" s="32">
        <f>Inputs!C7</f>
        <v>0.03</v>
      </c>
      <c r="E33" s="30">
        <f t="shared" si="0"/>
        <v>111.40222499999999</v>
      </c>
      <c r="F33" s="31"/>
      <c r="G33" s="25">
        <v>0</v>
      </c>
      <c r="H33" s="26">
        <f t="shared" si="1"/>
        <v>115.074421875</v>
      </c>
      <c r="I33" s="31"/>
      <c r="J33" s="24"/>
      <c r="K33" s="23"/>
      <c r="L33" s="23"/>
      <c r="M33" s="23"/>
      <c r="N33" s="23"/>
      <c r="O33" s="23"/>
      <c r="P33" s="23"/>
    </row>
    <row r="34" spans="2:16" x14ac:dyDescent="0.2">
      <c r="B34" s="23">
        <v>2006</v>
      </c>
      <c r="C34" s="39">
        <f t="shared" si="2"/>
        <v>10</v>
      </c>
      <c r="D34" s="29">
        <v>0</v>
      </c>
      <c r="E34" s="30">
        <f t="shared" si="0"/>
        <v>111.40222499999999</v>
      </c>
      <c r="F34" s="31"/>
      <c r="G34" s="25">
        <v>0</v>
      </c>
      <c r="H34" s="26">
        <f t="shared" si="1"/>
        <v>115.074421875</v>
      </c>
      <c r="I34" s="31"/>
      <c r="J34" s="24"/>
      <c r="K34" s="23"/>
      <c r="L34" s="23"/>
      <c r="M34" s="23"/>
      <c r="N34" s="23"/>
      <c r="O34" s="23"/>
      <c r="P34" s="23"/>
    </row>
    <row r="35" spans="2:16" x14ac:dyDescent="0.2">
      <c r="B35" s="23">
        <v>2006</v>
      </c>
      <c r="C35" s="39">
        <f t="shared" si="2"/>
        <v>11</v>
      </c>
      <c r="D35" s="29">
        <v>0</v>
      </c>
      <c r="E35" s="30">
        <f t="shared" si="0"/>
        <v>111.40222499999999</v>
      </c>
      <c r="F35" s="31"/>
      <c r="G35" s="25">
        <v>0</v>
      </c>
      <c r="H35" s="26">
        <f t="shared" si="1"/>
        <v>115.074421875</v>
      </c>
      <c r="I35" s="31"/>
      <c r="J35" s="24"/>
      <c r="K35" s="23"/>
      <c r="L35" s="23"/>
      <c r="M35" s="23"/>
      <c r="N35" s="23"/>
      <c r="O35" s="37"/>
      <c r="P35" s="37"/>
    </row>
    <row r="36" spans="2:16" x14ac:dyDescent="0.2">
      <c r="B36" s="23">
        <v>2006</v>
      </c>
      <c r="C36" s="39">
        <f t="shared" si="2"/>
        <v>12</v>
      </c>
      <c r="D36" s="29">
        <v>0</v>
      </c>
      <c r="E36" s="30">
        <f t="shared" si="0"/>
        <v>111.40222499999999</v>
      </c>
      <c r="F36" s="33">
        <f>E36/E24-1</f>
        <v>3.0000000000000027E-2</v>
      </c>
      <c r="G36" s="25">
        <v>0</v>
      </c>
      <c r="H36" s="26">
        <f t="shared" si="1"/>
        <v>115.074421875</v>
      </c>
      <c r="I36" s="33">
        <f>H36/H24-1</f>
        <v>4.6249999999999902E-2</v>
      </c>
      <c r="J36" s="24">
        <f>F36*Inputs!E$7+Calculation!I36*Inputs!E$25</f>
        <v>3.9900662251655575E-2</v>
      </c>
      <c r="K36" s="23"/>
      <c r="L36" s="23"/>
      <c r="M36" s="23"/>
      <c r="N36" s="23"/>
      <c r="O36" s="23"/>
      <c r="P36" s="23"/>
    </row>
    <row r="37" spans="2:16" x14ac:dyDescent="0.2">
      <c r="B37" s="23">
        <v>2007</v>
      </c>
      <c r="C37" s="39">
        <f t="shared" si="2"/>
        <v>1</v>
      </c>
      <c r="D37" s="29">
        <v>0</v>
      </c>
      <c r="E37" s="30">
        <f t="shared" si="0"/>
        <v>111.40222499999999</v>
      </c>
      <c r="F37" s="31"/>
      <c r="G37" s="25">
        <v>0</v>
      </c>
      <c r="H37" s="26">
        <f t="shared" si="1"/>
        <v>115.074421875</v>
      </c>
      <c r="I37" s="31"/>
      <c r="J37" s="24"/>
      <c r="K37" s="23"/>
      <c r="L37" s="23"/>
      <c r="M37" s="23"/>
      <c r="N37" s="23"/>
      <c r="O37" s="23"/>
      <c r="P37" s="23"/>
    </row>
    <row r="38" spans="2:16" x14ac:dyDescent="0.2">
      <c r="B38" s="23">
        <v>2007</v>
      </c>
      <c r="C38" s="39">
        <f t="shared" si="2"/>
        <v>2</v>
      </c>
      <c r="D38" s="29">
        <v>0</v>
      </c>
      <c r="E38" s="30">
        <f t="shared" si="0"/>
        <v>111.40222499999999</v>
      </c>
      <c r="F38" s="31"/>
      <c r="G38" s="25">
        <v>0</v>
      </c>
      <c r="H38" s="26">
        <f t="shared" si="1"/>
        <v>115.074421875</v>
      </c>
      <c r="I38" s="31"/>
      <c r="J38" s="24"/>
      <c r="K38" s="23"/>
      <c r="L38" s="23"/>
      <c r="M38" s="23"/>
      <c r="N38" s="23"/>
      <c r="O38" s="23"/>
      <c r="P38" s="23"/>
    </row>
    <row r="39" spans="2:16" x14ac:dyDescent="0.2">
      <c r="B39" s="23">
        <v>2007</v>
      </c>
      <c r="C39" s="39">
        <f t="shared" si="2"/>
        <v>3</v>
      </c>
      <c r="D39" s="29">
        <v>0</v>
      </c>
      <c r="E39" s="30">
        <f t="shared" si="0"/>
        <v>111.40222499999999</v>
      </c>
      <c r="F39" s="31"/>
      <c r="G39" s="25">
        <v>0</v>
      </c>
      <c r="H39" s="26">
        <f t="shared" si="1"/>
        <v>115.074421875</v>
      </c>
      <c r="I39" s="31"/>
      <c r="J39" s="24"/>
      <c r="K39" s="23"/>
      <c r="L39" s="23"/>
      <c r="M39" s="23"/>
      <c r="N39" s="23"/>
      <c r="O39" s="23"/>
      <c r="P39" s="23"/>
    </row>
    <row r="40" spans="2:16" x14ac:dyDescent="0.2">
      <c r="B40" s="23">
        <v>2007</v>
      </c>
      <c r="C40" s="39">
        <f t="shared" si="2"/>
        <v>4</v>
      </c>
      <c r="D40" s="29">
        <v>0</v>
      </c>
      <c r="E40" s="30">
        <f t="shared" si="0"/>
        <v>111.40222499999999</v>
      </c>
      <c r="F40" s="31"/>
      <c r="G40" s="25">
        <v>0</v>
      </c>
      <c r="H40" s="26">
        <f t="shared" si="1"/>
        <v>115.074421875</v>
      </c>
      <c r="I40" s="31"/>
      <c r="J40" s="24"/>
      <c r="K40" s="23"/>
      <c r="L40" s="23"/>
      <c r="M40" s="23"/>
      <c r="N40" s="23"/>
      <c r="O40" s="23"/>
      <c r="P40" s="23"/>
    </row>
    <row r="41" spans="2:16" x14ac:dyDescent="0.2">
      <c r="B41" s="23">
        <v>2007</v>
      </c>
      <c r="C41" s="39">
        <f t="shared" si="2"/>
        <v>5</v>
      </c>
      <c r="D41" s="29">
        <v>0</v>
      </c>
      <c r="E41" s="30">
        <f t="shared" si="0"/>
        <v>111.40222499999999</v>
      </c>
      <c r="F41" s="31"/>
      <c r="G41" s="25">
        <v>0</v>
      </c>
      <c r="H41" s="26">
        <f t="shared" si="1"/>
        <v>115.074421875</v>
      </c>
      <c r="I41" s="31"/>
      <c r="J41" s="24"/>
      <c r="K41" s="23"/>
      <c r="L41" s="23"/>
      <c r="M41" s="23"/>
      <c r="N41" s="23"/>
      <c r="O41" s="23"/>
      <c r="P41" s="23"/>
    </row>
    <row r="42" spans="2:16" x14ac:dyDescent="0.2">
      <c r="B42" s="23">
        <v>2007</v>
      </c>
      <c r="C42" s="39">
        <f t="shared" si="2"/>
        <v>6</v>
      </c>
      <c r="D42" s="29">
        <v>0</v>
      </c>
      <c r="E42" s="30">
        <f t="shared" si="0"/>
        <v>111.40222499999999</v>
      </c>
      <c r="F42" s="31"/>
      <c r="G42" s="25">
        <v>0</v>
      </c>
      <c r="H42" s="26">
        <f t="shared" si="1"/>
        <v>115.074421875</v>
      </c>
      <c r="I42" s="31"/>
      <c r="J42" s="24"/>
      <c r="K42" s="23"/>
      <c r="L42" s="23"/>
      <c r="M42" s="23"/>
      <c r="N42" s="23"/>
      <c r="O42" s="23"/>
      <c r="P42" s="23"/>
    </row>
    <row r="43" spans="2:16" x14ac:dyDescent="0.2">
      <c r="B43" s="23">
        <v>2007</v>
      </c>
      <c r="C43" s="39">
        <f t="shared" si="2"/>
        <v>7</v>
      </c>
      <c r="D43" s="29">
        <v>0</v>
      </c>
      <c r="E43" s="30">
        <f t="shared" si="0"/>
        <v>111.40222499999999</v>
      </c>
      <c r="F43" s="31"/>
      <c r="G43" s="24">
        <f>Inputs!C26</f>
        <v>0.05</v>
      </c>
      <c r="H43" s="26">
        <f t="shared" si="1"/>
        <v>120.82814296875</v>
      </c>
      <c r="I43" s="31"/>
      <c r="J43" s="24"/>
      <c r="K43" s="23"/>
      <c r="L43" s="23"/>
      <c r="M43" s="23"/>
      <c r="N43" s="23"/>
      <c r="O43" s="23"/>
      <c r="P43" s="23"/>
    </row>
    <row r="44" spans="2:16" x14ac:dyDescent="0.2">
      <c r="B44" s="23">
        <v>2007</v>
      </c>
      <c r="C44" s="39">
        <f t="shared" si="2"/>
        <v>8</v>
      </c>
      <c r="D44" s="29">
        <v>0</v>
      </c>
      <c r="E44" s="30">
        <f t="shared" si="0"/>
        <v>111.40222499999999</v>
      </c>
      <c r="F44" s="31"/>
      <c r="G44" s="25">
        <v>0</v>
      </c>
      <c r="H44" s="26">
        <f t="shared" si="1"/>
        <v>120.82814296875</v>
      </c>
      <c r="I44" s="31"/>
      <c r="J44" s="24"/>
      <c r="K44" s="23"/>
      <c r="L44" s="23"/>
      <c r="M44" s="23"/>
      <c r="N44" s="23"/>
      <c r="O44" s="23"/>
      <c r="P44" s="23"/>
    </row>
    <row r="45" spans="2:16" x14ac:dyDescent="0.2">
      <c r="B45" s="23">
        <v>2007</v>
      </c>
      <c r="C45" s="39">
        <f t="shared" si="2"/>
        <v>9</v>
      </c>
      <c r="D45" s="32">
        <f>Inputs!C8</f>
        <v>0.05</v>
      </c>
      <c r="E45" s="30">
        <f t="shared" si="0"/>
        <v>116.97233625</v>
      </c>
      <c r="F45" s="31"/>
      <c r="G45" s="25">
        <v>0</v>
      </c>
      <c r="H45" s="26">
        <f t="shared" si="1"/>
        <v>120.82814296875</v>
      </c>
      <c r="I45" s="31"/>
      <c r="J45" s="24"/>
      <c r="K45" s="23"/>
      <c r="L45" s="23"/>
      <c r="M45" s="23"/>
      <c r="N45" s="23"/>
      <c r="O45" s="23"/>
      <c r="P45" s="23"/>
    </row>
    <row r="46" spans="2:16" x14ac:dyDescent="0.2">
      <c r="B46" s="23">
        <v>2007</v>
      </c>
      <c r="C46" s="39">
        <f t="shared" si="2"/>
        <v>10</v>
      </c>
      <c r="D46" s="29">
        <v>0</v>
      </c>
      <c r="E46" s="30">
        <f t="shared" si="0"/>
        <v>116.97233625</v>
      </c>
      <c r="F46" s="31"/>
      <c r="G46" s="25">
        <v>0</v>
      </c>
      <c r="H46" s="26">
        <f t="shared" si="1"/>
        <v>120.82814296875</v>
      </c>
      <c r="I46" s="31"/>
      <c r="J46" s="24"/>
      <c r="K46" s="23"/>
      <c r="L46" s="23"/>
      <c r="M46" s="23"/>
      <c r="N46" s="23"/>
      <c r="O46" s="23"/>
      <c r="P46" s="23"/>
    </row>
    <row r="47" spans="2:16" x14ac:dyDescent="0.2">
      <c r="B47" s="23">
        <v>2007</v>
      </c>
      <c r="C47" s="39">
        <f t="shared" si="2"/>
        <v>11</v>
      </c>
      <c r="D47" s="29">
        <v>0</v>
      </c>
      <c r="E47" s="30">
        <f t="shared" si="0"/>
        <v>116.97233625</v>
      </c>
      <c r="F47" s="31"/>
      <c r="G47" s="25">
        <v>0</v>
      </c>
      <c r="H47" s="26">
        <f t="shared" si="1"/>
        <v>120.82814296875</v>
      </c>
      <c r="I47" s="31"/>
      <c r="J47" s="24"/>
      <c r="K47" s="23"/>
      <c r="L47" s="23"/>
      <c r="M47" s="23"/>
      <c r="N47" s="23"/>
      <c r="O47" s="37"/>
      <c r="P47" s="37"/>
    </row>
    <row r="48" spans="2:16" x14ac:dyDescent="0.2">
      <c r="B48" s="23">
        <v>2007</v>
      </c>
      <c r="C48" s="39">
        <f t="shared" si="2"/>
        <v>12</v>
      </c>
      <c r="D48" s="29">
        <v>0</v>
      </c>
      <c r="E48" s="30">
        <f t="shared" si="0"/>
        <v>116.97233625</v>
      </c>
      <c r="F48" s="33">
        <f>E48/E36-1</f>
        <v>5.0000000000000044E-2</v>
      </c>
      <c r="G48" s="25">
        <v>0</v>
      </c>
      <c r="H48" s="26">
        <f t="shared" si="1"/>
        <v>120.82814296875</v>
      </c>
      <c r="I48" s="33">
        <f>H48/H36-1</f>
        <v>5.0000000000000044E-2</v>
      </c>
      <c r="J48" s="24">
        <f>F48*Inputs!E$8+Calculation!I48*Inputs!E$26</f>
        <v>5.0000000000000044E-2</v>
      </c>
      <c r="K48" s="23"/>
      <c r="L48" s="23"/>
      <c r="M48" s="23"/>
      <c r="N48" s="23"/>
      <c r="O48" s="23"/>
      <c r="P48" s="23"/>
    </row>
    <row r="49" spans="2:16" x14ac:dyDescent="0.2">
      <c r="B49" s="23">
        <v>2008</v>
      </c>
      <c r="C49" s="39">
        <f t="shared" si="2"/>
        <v>1</v>
      </c>
      <c r="D49" s="29">
        <v>0</v>
      </c>
      <c r="E49" s="30">
        <f t="shared" si="0"/>
        <v>116.97233625</v>
      </c>
      <c r="F49" s="31"/>
      <c r="G49" s="25">
        <v>0</v>
      </c>
      <c r="H49" s="26">
        <f t="shared" si="1"/>
        <v>120.82814296875</v>
      </c>
      <c r="I49" s="31"/>
      <c r="J49" s="24"/>
      <c r="K49" s="23"/>
      <c r="L49" s="23"/>
      <c r="M49" s="23"/>
      <c r="N49" s="23"/>
      <c r="O49" s="23"/>
      <c r="P49" s="23"/>
    </row>
    <row r="50" spans="2:16" x14ac:dyDescent="0.2">
      <c r="B50" s="23">
        <v>2008</v>
      </c>
      <c r="C50" s="39">
        <f t="shared" si="2"/>
        <v>2</v>
      </c>
      <c r="D50" s="29">
        <v>0</v>
      </c>
      <c r="E50" s="30">
        <f t="shared" si="0"/>
        <v>116.97233625</v>
      </c>
      <c r="F50" s="31"/>
      <c r="G50" s="25">
        <v>0</v>
      </c>
      <c r="H50" s="26">
        <f t="shared" si="1"/>
        <v>120.82814296875</v>
      </c>
      <c r="I50" s="31"/>
      <c r="J50" s="24"/>
      <c r="K50" s="23"/>
      <c r="L50" s="23"/>
      <c r="M50" s="23"/>
      <c r="N50" s="23"/>
      <c r="O50" s="23"/>
      <c r="P50" s="23"/>
    </row>
    <row r="51" spans="2:16" x14ac:dyDescent="0.2">
      <c r="B51" s="23">
        <v>2008</v>
      </c>
      <c r="C51" s="39">
        <f t="shared" si="2"/>
        <v>3</v>
      </c>
      <c r="D51" s="29">
        <v>0</v>
      </c>
      <c r="E51" s="30">
        <f t="shared" si="0"/>
        <v>116.97233625</v>
      </c>
      <c r="F51" s="31"/>
      <c r="G51" s="25">
        <v>0</v>
      </c>
      <c r="H51" s="26">
        <f t="shared" si="1"/>
        <v>120.82814296875</v>
      </c>
      <c r="I51" s="31"/>
      <c r="J51" s="24"/>
      <c r="K51" s="23"/>
      <c r="L51" s="23"/>
      <c r="M51" s="23"/>
      <c r="N51" s="23"/>
      <c r="O51" s="23"/>
      <c r="P51" s="23"/>
    </row>
    <row r="52" spans="2:16" x14ac:dyDescent="0.2">
      <c r="B52" s="23">
        <v>2008</v>
      </c>
      <c r="C52" s="39">
        <f t="shared" si="2"/>
        <v>4</v>
      </c>
      <c r="D52" s="29">
        <v>0</v>
      </c>
      <c r="E52" s="30">
        <f t="shared" si="0"/>
        <v>116.97233625</v>
      </c>
      <c r="F52" s="31"/>
      <c r="G52" s="25">
        <v>0</v>
      </c>
      <c r="H52" s="26">
        <f t="shared" si="1"/>
        <v>120.82814296875</v>
      </c>
      <c r="I52" s="31"/>
      <c r="J52" s="24"/>
      <c r="K52" s="23"/>
      <c r="L52" s="23"/>
      <c r="M52" s="23"/>
      <c r="N52" s="23"/>
      <c r="O52" s="23"/>
      <c r="P52" s="23"/>
    </row>
    <row r="53" spans="2:16" x14ac:dyDescent="0.2">
      <c r="B53" s="23">
        <v>2008</v>
      </c>
      <c r="C53" s="39">
        <f t="shared" si="2"/>
        <v>5</v>
      </c>
      <c r="D53" s="29">
        <v>0</v>
      </c>
      <c r="E53" s="30">
        <f t="shared" si="0"/>
        <v>116.97233625</v>
      </c>
      <c r="F53" s="31"/>
      <c r="G53" s="25">
        <v>0</v>
      </c>
      <c r="H53" s="26">
        <f t="shared" si="1"/>
        <v>120.82814296875</v>
      </c>
      <c r="I53" s="31"/>
      <c r="J53" s="24"/>
      <c r="K53" s="23"/>
      <c r="L53" s="23"/>
      <c r="M53" s="23"/>
      <c r="N53" s="23"/>
      <c r="O53" s="23"/>
      <c r="P53" s="23"/>
    </row>
    <row r="54" spans="2:16" x14ac:dyDescent="0.2">
      <c r="B54" s="23">
        <v>2008</v>
      </c>
      <c r="C54" s="39">
        <f t="shared" si="2"/>
        <v>6</v>
      </c>
      <c r="D54" s="29">
        <v>0</v>
      </c>
      <c r="E54" s="30">
        <f t="shared" si="0"/>
        <v>116.97233625</v>
      </c>
      <c r="F54" s="31"/>
      <c r="G54" s="25">
        <v>0</v>
      </c>
      <c r="H54" s="26">
        <f t="shared" si="1"/>
        <v>120.82814296875</v>
      </c>
      <c r="I54" s="31"/>
      <c r="J54" s="24"/>
      <c r="K54" s="23"/>
      <c r="L54" s="23"/>
      <c r="M54" s="23"/>
      <c r="N54" s="23"/>
      <c r="O54" s="23"/>
      <c r="P54" s="23"/>
    </row>
    <row r="55" spans="2:16" x14ac:dyDescent="0.2">
      <c r="B55" s="23">
        <v>2008</v>
      </c>
      <c r="C55" s="39">
        <f t="shared" si="2"/>
        <v>7</v>
      </c>
      <c r="D55" s="29">
        <v>0</v>
      </c>
      <c r="E55" s="30">
        <f t="shared" si="0"/>
        <v>116.97233625</v>
      </c>
      <c r="F55" s="31"/>
      <c r="G55" s="24">
        <f>Inputs!C27</f>
        <v>4.2500000000000003E-2</v>
      </c>
      <c r="H55" s="26">
        <f t="shared" si="1"/>
        <v>125.96333904492187</v>
      </c>
      <c r="I55" s="31"/>
      <c r="J55" s="24"/>
      <c r="K55" s="23"/>
      <c r="L55" s="23"/>
      <c r="M55" s="23"/>
      <c r="N55" s="23"/>
      <c r="O55" s="23"/>
      <c r="P55" s="23"/>
    </row>
    <row r="56" spans="2:16" x14ac:dyDescent="0.2">
      <c r="B56" s="23">
        <v>2008</v>
      </c>
      <c r="C56" s="39">
        <f t="shared" si="2"/>
        <v>8</v>
      </c>
      <c r="D56" s="29">
        <v>0</v>
      </c>
      <c r="E56" s="30">
        <f t="shared" si="0"/>
        <v>116.97233625</v>
      </c>
      <c r="F56" s="31"/>
      <c r="G56" s="25">
        <v>0</v>
      </c>
      <c r="H56" s="26">
        <f t="shared" si="1"/>
        <v>125.96333904492187</v>
      </c>
      <c r="I56" s="31"/>
      <c r="J56" s="24"/>
      <c r="K56" s="23"/>
      <c r="L56" s="23"/>
      <c r="M56" s="23"/>
      <c r="N56" s="23"/>
      <c r="O56" s="23"/>
      <c r="P56" s="23"/>
    </row>
    <row r="57" spans="2:16" x14ac:dyDescent="0.2">
      <c r="B57" s="23">
        <v>2008</v>
      </c>
      <c r="C57" s="39">
        <f t="shared" si="2"/>
        <v>9</v>
      </c>
      <c r="D57" s="32">
        <f>Inputs!C9</f>
        <v>4.2500000000000003E-2</v>
      </c>
      <c r="E57" s="30">
        <f t="shared" si="0"/>
        <v>121.94366054062499</v>
      </c>
      <c r="F57" s="31"/>
      <c r="G57" s="25">
        <v>0</v>
      </c>
      <c r="H57" s="26">
        <f t="shared" si="1"/>
        <v>125.96333904492187</v>
      </c>
      <c r="I57" s="31"/>
      <c r="J57" s="24"/>
      <c r="K57" s="23"/>
      <c r="L57" s="23"/>
      <c r="M57" s="23"/>
      <c r="N57" s="23"/>
      <c r="O57" s="23"/>
      <c r="P57" s="23"/>
    </row>
    <row r="58" spans="2:16" x14ac:dyDescent="0.2">
      <c r="B58" s="23">
        <v>2008</v>
      </c>
      <c r="C58" s="39">
        <f t="shared" si="2"/>
        <v>10</v>
      </c>
      <c r="D58" s="29">
        <v>0</v>
      </c>
      <c r="E58" s="30">
        <f t="shared" si="0"/>
        <v>121.94366054062499</v>
      </c>
      <c r="F58" s="31"/>
      <c r="G58" s="25">
        <v>0</v>
      </c>
      <c r="H58" s="26">
        <f t="shared" si="1"/>
        <v>125.96333904492187</v>
      </c>
      <c r="I58" s="31"/>
      <c r="J58" s="24"/>
      <c r="K58" s="23"/>
      <c r="L58" s="23"/>
      <c r="M58" s="23"/>
      <c r="N58" s="23"/>
      <c r="O58" s="23"/>
      <c r="P58" s="23"/>
    </row>
    <row r="59" spans="2:16" x14ac:dyDescent="0.2">
      <c r="B59" s="23">
        <v>2008</v>
      </c>
      <c r="C59" s="39">
        <f t="shared" si="2"/>
        <v>11</v>
      </c>
      <c r="D59" s="29">
        <v>0</v>
      </c>
      <c r="E59" s="30">
        <f t="shared" si="0"/>
        <v>121.94366054062499</v>
      </c>
      <c r="F59" s="31"/>
      <c r="G59" s="25">
        <v>0</v>
      </c>
      <c r="H59" s="26">
        <f t="shared" si="1"/>
        <v>125.96333904492187</v>
      </c>
      <c r="I59" s="31"/>
      <c r="J59" s="24"/>
      <c r="K59" s="23"/>
      <c r="L59" s="23"/>
      <c r="M59" s="23"/>
      <c r="N59" s="23"/>
      <c r="O59" s="37"/>
      <c r="P59" s="37"/>
    </row>
    <row r="60" spans="2:16" x14ac:dyDescent="0.2">
      <c r="B60" s="23">
        <v>2008</v>
      </c>
      <c r="C60" s="39">
        <f t="shared" si="2"/>
        <v>12</v>
      </c>
      <c r="D60" s="29">
        <v>0</v>
      </c>
      <c r="E60" s="30">
        <f t="shared" si="0"/>
        <v>121.94366054062499</v>
      </c>
      <c r="F60" s="33">
        <f>E60/E48-1</f>
        <v>4.2499999999999982E-2</v>
      </c>
      <c r="G60" s="25">
        <v>0</v>
      </c>
      <c r="H60" s="26">
        <f t="shared" si="1"/>
        <v>125.96333904492187</v>
      </c>
      <c r="I60" s="33">
        <f>H60/H48-1</f>
        <v>4.2499999999999982E-2</v>
      </c>
      <c r="J60" s="24">
        <f>F60*Inputs!E$9+Calculation!I60*Inputs!E$27</f>
        <v>4.2499999999999982E-2</v>
      </c>
      <c r="K60" s="23"/>
      <c r="L60" s="23"/>
      <c r="M60" s="23"/>
      <c r="N60" s="23"/>
      <c r="O60" s="23"/>
      <c r="P60" s="23"/>
    </row>
    <row r="61" spans="2:16" x14ac:dyDescent="0.2">
      <c r="B61" s="23">
        <v>2009</v>
      </c>
      <c r="C61" s="39">
        <f t="shared" si="2"/>
        <v>1</v>
      </c>
      <c r="D61" s="29">
        <v>0</v>
      </c>
      <c r="E61" s="30">
        <f t="shared" si="0"/>
        <v>121.94366054062499</v>
      </c>
      <c r="F61" s="31"/>
      <c r="G61" s="25">
        <v>0</v>
      </c>
      <c r="H61" s="26">
        <f t="shared" si="1"/>
        <v>125.96333904492187</v>
      </c>
      <c r="I61" s="31"/>
      <c r="J61" s="24"/>
      <c r="K61" s="23"/>
      <c r="L61" s="23"/>
      <c r="M61" s="23"/>
      <c r="N61" s="23"/>
      <c r="O61" s="23"/>
      <c r="P61" s="23"/>
    </row>
    <row r="62" spans="2:16" x14ac:dyDescent="0.2">
      <c r="B62" s="23">
        <v>2009</v>
      </c>
      <c r="C62" s="39">
        <f t="shared" si="2"/>
        <v>2</v>
      </c>
      <c r="D62" s="29">
        <v>0</v>
      </c>
      <c r="E62" s="30">
        <f t="shared" si="0"/>
        <v>121.94366054062499</v>
      </c>
      <c r="F62" s="31"/>
      <c r="G62" s="25">
        <v>0</v>
      </c>
      <c r="H62" s="26">
        <f t="shared" si="1"/>
        <v>125.96333904492187</v>
      </c>
      <c r="I62" s="31"/>
      <c r="J62" s="24"/>
      <c r="K62" s="23"/>
      <c r="L62" s="23"/>
      <c r="M62" s="23"/>
      <c r="N62" s="23"/>
      <c r="O62" s="23"/>
      <c r="P62" s="23"/>
    </row>
    <row r="63" spans="2:16" x14ac:dyDescent="0.2">
      <c r="B63" s="23">
        <v>2009</v>
      </c>
      <c r="C63" s="39">
        <f t="shared" si="2"/>
        <v>3</v>
      </c>
      <c r="D63" s="29">
        <v>0</v>
      </c>
      <c r="E63" s="30">
        <f t="shared" si="0"/>
        <v>121.94366054062499</v>
      </c>
      <c r="F63" s="31"/>
      <c r="G63" s="25">
        <v>0</v>
      </c>
      <c r="H63" s="26">
        <f t="shared" si="1"/>
        <v>125.96333904492187</v>
      </c>
      <c r="I63" s="31"/>
      <c r="J63" s="24"/>
      <c r="K63" s="23"/>
      <c r="L63" s="23"/>
      <c r="M63" s="23"/>
      <c r="N63" s="23"/>
      <c r="O63" s="23"/>
      <c r="P63" s="23"/>
    </row>
    <row r="64" spans="2:16" x14ac:dyDescent="0.2">
      <c r="B64" s="23">
        <v>2009</v>
      </c>
      <c r="C64" s="39">
        <f t="shared" si="2"/>
        <v>4</v>
      </c>
      <c r="D64" s="29">
        <v>0</v>
      </c>
      <c r="E64" s="30">
        <f t="shared" si="0"/>
        <v>121.94366054062499</v>
      </c>
      <c r="F64" s="31"/>
      <c r="G64" s="25">
        <v>0</v>
      </c>
      <c r="H64" s="26">
        <f t="shared" si="1"/>
        <v>125.96333904492187</v>
      </c>
      <c r="I64" s="31"/>
      <c r="J64" s="24"/>
      <c r="K64" s="23"/>
      <c r="L64" s="23"/>
      <c r="M64" s="23"/>
      <c r="N64" s="23"/>
      <c r="O64" s="23"/>
      <c r="P64" s="23"/>
    </row>
    <row r="65" spans="2:16" x14ac:dyDescent="0.2">
      <c r="B65" s="23">
        <v>2009</v>
      </c>
      <c r="C65" s="39">
        <f t="shared" si="2"/>
        <v>5</v>
      </c>
      <c r="D65" s="29">
        <v>0</v>
      </c>
      <c r="E65" s="30">
        <f t="shared" si="0"/>
        <v>121.94366054062499</v>
      </c>
      <c r="F65" s="31"/>
      <c r="G65" s="25">
        <v>0</v>
      </c>
      <c r="H65" s="26">
        <f t="shared" si="1"/>
        <v>125.96333904492187</v>
      </c>
      <c r="I65" s="31"/>
      <c r="J65" s="24"/>
      <c r="K65" s="23"/>
      <c r="L65" s="23"/>
      <c r="M65" s="23"/>
      <c r="N65" s="23"/>
      <c r="O65" s="23"/>
      <c r="P65" s="23"/>
    </row>
    <row r="66" spans="2:16" x14ac:dyDescent="0.2">
      <c r="B66" s="23">
        <v>2009</v>
      </c>
      <c r="C66" s="39">
        <f t="shared" si="2"/>
        <v>6</v>
      </c>
      <c r="D66" s="29">
        <v>0</v>
      </c>
      <c r="E66" s="30">
        <f t="shared" si="0"/>
        <v>121.94366054062499</v>
      </c>
      <c r="F66" s="31"/>
      <c r="G66" s="25">
        <v>0</v>
      </c>
      <c r="H66" s="26">
        <f t="shared" si="1"/>
        <v>125.96333904492187</v>
      </c>
      <c r="I66" s="31"/>
      <c r="J66" s="24"/>
      <c r="K66" s="23"/>
      <c r="L66" s="23"/>
      <c r="M66" s="23"/>
      <c r="N66" s="23"/>
      <c r="O66" s="23"/>
      <c r="P66" s="23"/>
    </row>
    <row r="67" spans="2:16" x14ac:dyDescent="0.2">
      <c r="B67" s="23">
        <v>2009</v>
      </c>
      <c r="C67" s="39">
        <f t="shared" si="2"/>
        <v>7</v>
      </c>
      <c r="D67" s="29">
        <v>0</v>
      </c>
      <c r="E67" s="30">
        <f t="shared" si="0"/>
        <v>121.94366054062499</v>
      </c>
      <c r="F67" s="31"/>
      <c r="G67" s="24">
        <f>Inputs!C28</f>
        <v>4.2500000000000003E-2</v>
      </c>
      <c r="H67" s="26">
        <f t="shared" si="1"/>
        <v>131.31678095433105</v>
      </c>
      <c r="I67" s="31"/>
      <c r="J67" s="24"/>
      <c r="K67" s="23"/>
      <c r="L67" s="23"/>
      <c r="M67" s="23"/>
      <c r="N67" s="23"/>
      <c r="O67" s="23"/>
      <c r="P67" s="23"/>
    </row>
    <row r="68" spans="2:16" x14ac:dyDescent="0.2">
      <c r="B68" s="23">
        <v>2009</v>
      </c>
      <c r="C68" s="39">
        <f t="shared" si="2"/>
        <v>8</v>
      </c>
      <c r="D68" s="29">
        <v>0</v>
      </c>
      <c r="E68" s="30">
        <f t="shared" si="0"/>
        <v>121.94366054062499</v>
      </c>
      <c r="F68" s="31"/>
      <c r="G68" s="25">
        <v>0</v>
      </c>
      <c r="H68" s="26">
        <f t="shared" si="1"/>
        <v>131.31678095433105</v>
      </c>
      <c r="I68" s="31"/>
      <c r="J68" s="24"/>
      <c r="K68" s="23"/>
      <c r="L68" s="23"/>
      <c r="M68" s="23"/>
      <c r="N68" s="23"/>
      <c r="O68" s="23"/>
      <c r="P68" s="23"/>
    </row>
    <row r="69" spans="2:16" x14ac:dyDescent="0.2">
      <c r="B69" s="23">
        <v>2009</v>
      </c>
      <c r="C69" s="39">
        <f t="shared" si="2"/>
        <v>9</v>
      </c>
      <c r="D69" s="32">
        <f>Inputs!C10</f>
        <v>4.2500000000000003E-2</v>
      </c>
      <c r="E69" s="30">
        <f t="shared" si="0"/>
        <v>127.12626611360155</v>
      </c>
      <c r="F69" s="31"/>
      <c r="G69" s="25">
        <v>0</v>
      </c>
      <c r="H69" s="26">
        <f t="shared" si="1"/>
        <v>131.31678095433105</v>
      </c>
      <c r="I69" s="31"/>
      <c r="J69" s="24"/>
      <c r="K69" s="23"/>
      <c r="L69" s="23"/>
      <c r="M69" s="23"/>
      <c r="N69" s="23"/>
      <c r="O69" s="23"/>
      <c r="P69" s="23"/>
    </row>
    <row r="70" spans="2:16" x14ac:dyDescent="0.2">
      <c r="B70" s="23">
        <v>2009</v>
      </c>
      <c r="C70" s="39">
        <f t="shared" si="2"/>
        <v>10</v>
      </c>
      <c r="D70" s="29">
        <v>0</v>
      </c>
      <c r="E70" s="30">
        <f t="shared" si="0"/>
        <v>127.12626611360155</v>
      </c>
      <c r="F70" s="31"/>
      <c r="G70" s="25">
        <v>0</v>
      </c>
      <c r="H70" s="26">
        <f t="shared" si="1"/>
        <v>131.31678095433105</v>
      </c>
      <c r="I70" s="31"/>
      <c r="J70" s="24"/>
      <c r="K70" s="23"/>
      <c r="L70" s="23"/>
      <c r="M70" s="23"/>
      <c r="N70" s="23"/>
      <c r="O70" s="23"/>
      <c r="P70" s="23"/>
    </row>
    <row r="71" spans="2:16" x14ac:dyDescent="0.2">
      <c r="B71" s="23">
        <v>2009</v>
      </c>
      <c r="C71" s="39">
        <f t="shared" si="2"/>
        <v>11</v>
      </c>
      <c r="D71" s="29">
        <v>0</v>
      </c>
      <c r="E71" s="30">
        <f t="shared" ref="E71:E134" si="3">E70*(1+D71)</f>
        <v>127.12626611360155</v>
      </c>
      <c r="F71" s="31"/>
      <c r="G71" s="25">
        <v>0</v>
      </c>
      <c r="H71" s="26">
        <f t="shared" si="1"/>
        <v>131.31678095433105</v>
      </c>
      <c r="I71" s="31"/>
      <c r="J71" s="24"/>
      <c r="K71" s="23"/>
      <c r="L71" s="23"/>
      <c r="M71" s="23"/>
      <c r="N71" s="23"/>
      <c r="O71" s="37"/>
      <c r="P71" s="37"/>
    </row>
    <row r="72" spans="2:16" x14ac:dyDescent="0.2">
      <c r="B72" s="23">
        <v>2009</v>
      </c>
      <c r="C72" s="39">
        <f t="shared" si="2"/>
        <v>12</v>
      </c>
      <c r="D72" s="29">
        <v>0</v>
      </c>
      <c r="E72" s="30">
        <f t="shared" si="3"/>
        <v>127.12626611360155</v>
      </c>
      <c r="F72" s="33">
        <f>E72/E60-1</f>
        <v>4.2499999999999982E-2</v>
      </c>
      <c r="G72" s="25">
        <v>0</v>
      </c>
      <c r="H72" s="26">
        <f t="shared" ref="H72:H135" si="4">H71*(1+G72)</f>
        <v>131.31678095433105</v>
      </c>
      <c r="I72" s="33">
        <f>H72/H60-1</f>
        <v>4.2499999999999982E-2</v>
      </c>
      <c r="J72" s="24">
        <f>F72*Inputs!E$10+Calculation!I72*Inputs!E$28</f>
        <v>4.2499999999999982E-2</v>
      </c>
      <c r="K72" s="23"/>
      <c r="L72" s="23"/>
      <c r="M72" s="23"/>
      <c r="N72" s="23"/>
      <c r="O72" s="23"/>
      <c r="P72" s="23"/>
    </row>
    <row r="73" spans="2:16" x14ac:dyDescent="0.2">
      <c r="B73" s="23">
        <v>2010</v>
      </c>
      <c r="C73" s="39">
        <f t="shared" si="2"/>
        <v>1</v>
      </c>
      <c r="D73" s="29">
        <v>0</v>
      </c>
      <c r="E73" s="30">
        <f t="shared" si="3"/>
        <v>127.12626611360155</v>
      </c>
      <c r="F73" s="31"/>
      <c r="G73" s="25">
        <v>0</v>
      </c>
      <c r="H73" s="26">
        <f t="shared" si="4"/>
        <v>131.31678095433105</v>
      </c>
      <c r="I73" s="31"/>
      <c r="J73" s="24"/>
      <c r="K73" s="23"/>
      <c r="L73" s="23"/>
      <c r="M73" s="23"/>
      <c r="N73" s="23"/>
      <c r="O73" s="23"/>
      <c r="P73" s="23"/>
    </row>
    <row r="74" spans="2:16" x14ac:dyDescent="0.2">
      <c r="B74" s="23">
        <v>2010</v>
      </c>
      <c r="C74" s="39">
        <f t="shared" si="2"/>
        <v>2</v>
      </c>
      <c r="D74" s="29">
        <v>0</v>
      </c>
      <c r="E74" s="30">
        <f t="shared" si="3"/>
        <v>127.12626611360155</v>
      </c>
      <c r="F74" s="31"/>
      <c r="G74" s="25">
        <v>0</v>
      </c>
      <c r="H74" s="26">
        <f t="shared" si="4"/>
        <v>131.31678095433105</v>
      </c>
      <c r="I74" s="31"/>
      <c r="J74" s="24"/>
      <c r="K74" s="23"/>
      <c r="L74" s="23"/>
      <c r="M74" s="23"/>
      <c r="N74" s="23"/>
      <c r="O74" s="23"/>
      <c r="P74" s="23"/>
    </row>
    <row r="75" spans="2:16" x14ac:dyDescent="0.2">
      <c r="B75" s="23">
        <v>2010</v>
      </c>
      <c r="C75" s="39">
        <f t="shared" si="2"/>
        <v>3</v>
      </c>
      <c r="D75" s="29">
        <v>0</v>
      </c>
      <c r="E75" s="30">
        <f t="shared" si="3"/>
        <v>127.12626611360155</v>
      </c>
      <c r="F75" s="31"/>
      <c r="G75" s="25">
        <v>0</v>
      </c>
      <c r="H75" s="26">
        <f t="shared" si="4"/>
        <v>131.31678095433105</v>
      </c>
      <c r="I75" s="31"/>
      <c r="J75" s="24"/>
      <c r="K75" s="23"/>
      <c r="L75" s="23"/>
      <c r="M75" s="23"/>
      <c r="N75" s="23"/>
      <c r="O75" s="23"/>
      <c r="P75" s="23"/>
    </row>
    <row r="76" spans="2:16" x14ac:dyDescent="0.2">
      <c r="B76" s="23">
        <v>2010</v>
      </c>
      <c r="C76" s="39">
        <f t="shared" si="2"/>
        <v>4</v>
      </c>
      <c r="D76" s="29">
        <v>0</v>
      </c>
      <c r="E76" s="30">
        <f t="shared" si="3"/>
        <v>127.12626611360155</v>
      </c>
      <c r="F76" s="31"/>
      <c r="G76" s="25">
        <v>0</v>
      </c>
      <c r="H76" s="26">
        <f t="shared" si="4"/>
        <v>131.31678095433105</v>
      </c>
      <c r="I76" s="31"/>
      <c r="J76" s="24"/>
      <c r="K76" s="23"/>
      <c r="L76" s="23"/>
      <c r="M76" s="23"/>
      <c r="N76" s="23"/>
      <c r="O76" s="23"/>
      <c r="P76" s="23"/>
    </row>
    <row r="77" spans="2:16" x14ac:dyDescent="0.2">
      <c r="B77" s="23">
        <v>2010</v>
      </c>
      <c r="C77" s="39">
        <f t="shared" si="2"/>
        <v>5</v>
      </c>
      <c r="D77" s="29">
        <v>0</v>
      </c>
      <c r="E77" s="30">
        <f t="shared" si="3"/>
        <v>127.12626611360155</v>
      </c>
      <c r="F77" s="31"/>
      <c r="G77" s="25">
        <v>0</v>
      </c>
      <c r="H77" s="26">
        <f t="shared" si="4"/>
        <v>131.31678095433105</v>
      </c>
      <c r="I77" s="31"/>
      <c r="J77" s="24"/>
      <c r="K77" s="23"/>
      <c r="L77" s="23"/>
      <c r="M77" s="23"/>
      <c r="N77" s="23"/>
      <c r="O77" s="23"/>
      <c r="P77" s="23"/>
    </row>
    <row r="78" spans="2:16" x14ac:dyDescent="0.2">
      <c r="B78" s="23">
        <v>2010</v>
      </c>
      <c r="C78" s="39">
        <f t="shared" si="2"/>
        <v>6</v>
      </c>
      <c r="D78" s="29">
        <v>0</v>
      </c>
      <c r="E78" s="30">
        <f t="shared" si="3"/>
        <v>127.12626611360155</v>
      </c>
      <c r="F78" s="31"/>
      <c r="G78" s="25">
        <v>0</v>
      </c>
      <c r="H78" s="26">
        <f t="shared" si="4"/>
        <v>131.31678095433105</v>
      </c>
      <c r="I78" s="31"/>
      <c r="J78" s="24"/>
      <c r="K78" s="23"/>
      <c r="L78" s="23"/>
      <c r="M78" s="23"/>
      <c r="N78" s="23"/>
      <c r="O78" s="23"/>
      <c r="P78" s="23"/>
    </row>
    <row r="79" spans="2:16" x14ac:dyDescent="0.2">
      <c r="B79" s="23">
        <v>2010</v>
      </c>
      <c r="C79" s="39">
        <f t="shared" si="2"/>
        <v>7</v>
      </c>
      <c r="D79" s="29">
        <v>0</v>
      </c>
      <c r="E79" s="30">
        <f t="shared" si="3"/>
        <v>127.12626611360155</v>
      </c>
      <c r="F79" s="31"/>
      <c r="G79" s="24">
        <f>Inputs!C29</f>
        <v>4.4999999999999998E-2</v>
      </c>
      <c r="H79" s="26">
        <f t="shared" si="4"/>
        <v>137.22603609727594</v>
      </c>
      <c r="I79" s="31"/>
      <c r="J79" s="24"/>
      <c r="K79" s="23"/>
      <c r="L79" s="23"/>
      <c r="M79" s="23"/>
      <c r="N79" s="23"/>
      <c r="O79" s="23"/>
      <c r="P79" s="23"/>
    </row>
    <row r="80" spans="2:16" x14ac:dyDescent="0.2">
      <c r="B80" s="23">
        <v>2010</v>
      </c>
      <c r="C80" s="39">
        <f t="shared" si="2"/>
        <v>8</v>
      </c>
      <c r="D80" s="29">
        <v>0</v>
      </c>
      <c r="E80" s="30">
        <f t="shared" si="3"/>
        <v>127.12626611360155</v>
      </c>
      <c r="F80" s="31"/>
      <c r="G80" s="25">
        <v>0</v>
      </c>
      <c r="H80" s="26">
        <f t="shared" si="4"/>
        <v>137.22603609727594</v>
      </c>
      <c r="I80" s="31"/>
      <c r="J80" s="24"/>
      <c r="K80" s="23"/>
      <c r="L80" s="23"/>
      <c r="M80" s="23"/>
      <c r="N80" s="23"/>
      <c r="O80" s="23"/>
      <c r="P80" s="23"/>
    </row>
    <row r="81" spans="2:16" x14ac:dyDescent="0.2">
      <c r="B81" s="23">
        <v>2010</v>
      </c>
      <c r="C81" s="39">
        <f t="shared" si="2"/>
        <v>9</v>
      </c>
      <c r="D81" s="32">
        <f>Inputs!C11</f>
        <v>4.4999999999999998E-2</v>
      </c>
      <c r="E81" s="30">
        <f t="shared" si="3"/>
        <v>132.84694808871362</v>
      </c>
      <c r="F81" s="31"/>
      <c r="G81" s="25">
        <v>0</v>
      </c>
      <c r="H81" s="26">
        <f t="shared" si="4"/>
        <v>137.22603609727594</v>
      </c>
      <c r="I81" s="31"/>
      <c r="J81" s="24"/>
      <c r="K81" s="23"/>
      <c r="L81" s="23"/>
      <c r="M81" s="23"/>
      <c r="N81" s="23"/>
      <c r="O81" s="23"/>
      <c r="P81" s="23"/>
    </row>
    <row r="82" spans="2:16" x14ac:dyDescent="0.2">
      <c r="B82" s="23">
        <v>2010</v>
      </c>
      <c r="C82" s="39">
        <f t="shared" si="2"/>
        <v>10</v>
      </c>
      <c r="D82" s="29">
        <v>0</v>
      </c>
      <c r="E82" s="30">
        <f t="shared" si="3"/>
        <v>132.84694808871362</v>
      </c>
      <c r="F82" s="31"/>
      <c r="G82" s="25">
        <v>0</v>
      </c>
      <c r="H82" s="26">
        <f t="shared" si="4"/>
        <v>137.22603609727594</v>
      </c>
      <c r="I82" s="31"/>
      <c r="J82" s="24"/>
      <c r="K82" s="23"/>
      <c r="L82" s="23"/>
      <c r="M82" s="23"/>
      <c r="N82" s="23"/>
      <c r="O82" s="23"/>
      <c r="P82" s="23"/>
    </row>
    <row r="83" spans="2:16" x14ac:dyDescent="0.2">
      <c r="B83" s="23">
        <v>2010</v>
      </c>
      <c r="C83" s="39">
        <f t="shared" ref="C83:C146" si="5">C71</f>
        <v>11</v>
      </c>
      <c r="D83" s="29">
        <v>0</v>
      </c>
      <c r="E83" s="30">
        <f t="shared" si="3"/>
        <v>132.84694808871362</v>
      </c>
      <c r="F83" s="31"/>
      <c r="G83" s="25">
        <v>0</v>
      </c>
      <c r="H83" s="26">
        <f t="shared" si="4"/>
        <v>137.22603609727594</v>
      </c>
      <c r="I83" s="31"/>
      <c r="J83" s="24"/>
      <c r="K83" s="23"/>
      <c r="L83" s="23"/>
      <c r="M83" s="23"/>
      <c r="N83" s="23"/>
      <c r="O83" s="37"/>
      <c r="P83" s="37"/>
    </row>
    <row r="84" spans="2:16" x14ac:dyDescent="0.2">
      <c r="B84" s="23">
        <v>2010</v>
      </c>
      <c r="C84" s="39">
        <f t="shared" si="5"/>
        <v>12</v>
      </c>
      <c r="D84" s="29">
        <v>0</v>
      </c>
      <c r="E84" s="30">
        <f t="shared" si="3"/>
        <v>132.84694808871362</v>
      </c>
      <c r="F84" s="33">
        <f>E84/E72-1</f>
        <v>4.4999999999999929E-2</v>
      </c>
      <c r="G84" s="25">
        <v>0</v>
      </c>
      <c r="H84" s="26">
        <f t="shared" si="4"/>
        <v>137.22603609727594</v>
      </c>
      <c r="I84" s="33">
        <f>H84/H72-1</f>
        <v>4.4999999999999929E-2</v>
      </c>
      <c r="J84" s="24">
        <f>F84*Inputs!E$11+Calculation!I84*Inputs!E$29</f>
        <v>4.4999999999999929E-2</v>
      </c>
      <c r="K84" s="23"/>
      <c r="L84" s="23"/>
      <c r="M84" s="23"/>
      <c r="N84" s="23"/>
      <c r="O84" s="23"/>
      <c r="P84" s="23"/>
    </row>
    <row r="85" spans="2:16" x14ac:dyDescent="0.2">
      <c r="B85" s="23">
        <v>2011</v>
      </c>
      <c r="C85" s="39">
        <f t="shared" si="5"/>
        <v>1</v>
      </c>
      <c r="D85" s="29">
        <v>0</v>
      </c>
      <c r="E85" s="30">
        <f t="shared" si="3"/>
        <v>132.84694808871362</v>
      </c>
      <c r="F85" s="31"/>
      <c r="G85" s="25">
        <v>0</v>
      </c>
      <c r="H85" s="26">
        <f t="shared" si="4"/>
        <v>137.22603609727594</v>
      </c>
      <c r="I85" s="31"/>
      <c r="J85" s="24"/>
      <c r="K85" s="23"/>
      <c r="L85" s="23"/>
      <c r="M85" s="23"/>
      <c r="N85" s="23"/>
      <c r="O85" s="23"/>
      <c r="P85" s="23"/>
    </row>
    <row r="86" spans="2:16" x14ac:dyDescent="0.2">
      <c r="B86" s="23">
        <v>2011</v>
      </c>
      <c r="C86" s="39">
        <f t="shared" si="5"/>
        <v>2</v>
      </c>
      <c r="D86" s="29">
        <v>0</v>
      </c>
      <c r="E86" s="30">
        <f t="shared" si="3"/>
        <v>132.84694808871362</v>
      </c>
      <c r="F86" s="31"/>
      <c r="G86" s="25">
        <v>0</v>
      </c>
      <c r="H86" s="26">
        <f t="shared" si="4"/>
        <v>137.22603609727594</v>
      </c>
      <c r="I86" s="31"/>
      <c r="J86" s="24"/>
      <c r="K86" s="23"/>
      <c r="L86" s="23"/>
      <c r="M86" s="23"/>
      <c r="N86" s="23"/>
      <c r="O86" s="23"/>
      <c r="P86" s="23"/>
    </row>
    <row r="87" spans="2:16" x14ac:dyDescent="0.2">
      <c r="B87" s="23">
        <v>2011</v>
      </c>
      <c r="C87" s="39">
        <f t="shared" si="5"/>
        <v>3</v>
      </c>
      <c r="D87" s="29">
        <v>0</v>
      </c>
      <c r="E87" s="30">
        <f t="shared" si="3"/>
        <v>132.84694808871362</v>
      </c>
      <c r="F87" s="31"/>
      <c r="G87" s="25">
        <v>0</v>
      </c>
      <c r="H87" s="26">
        <f t="shared" si="4"/>
        <v>137.22603609727594</v>
      </c>
      <c r="I87" s="31"/>
      <c r="J87" s="24"/>
      <c r="K87" s="23"/>
      <c r="L87" s="23"/>
      <c r="M87" s="23"/>
      <c r="N87" s="23"/>
      <c r="O87" s="23"/>
      <c r="P87" s="23"/>
    </row>
    <row r="88" spans="2:16" x14ac:dyDescent="0.2">
      <c r="B88" s="23">
        <v>2011</v>
      </c>
      <c r="C88" s="39">
        <f t="shared" si="5"/>
        <v>4</v>
      </c>
      <c r="D88" s="29">
        <v>0</v>
      </c>
      <c r="E88" s="30">
        <f t="shared" si="3"/>
        <v>132.84694808871362</v>
      </c>
      <c r="F88" s="31"/>
      <c r="G88" s="25">
        <v>0</v>
      </c>
      <c r="H88" s="26">
        <f t="shared" si="4"/>
        <v>137.22603609727594</v>
      </c>
      <c r="I88" s="31"/>
      <c r="J88" s="24"/>
      <c r="K88" s="23"/>
      <c r="L88" s="23"/>
      <c r="M88" s="23"/>
      <c r="N88" s="23"/>
      <c r="O88" s="23"/>
      <c r="P88" s="23"/>
    </row>
    <row r="89" spans="2:16" x14ac:dyDescent="0.2">
      <c r="B89" s="23">
        <v>2011</v>
      </c>
      <c r="C89" s="39">
        <f t="shared" si="5"/>
        <v>5</v>
      </c>
      <c r="D89" s="29">
        <v>0</v>
      </c>
      <c r="E89" s="30">
        <f t="shared" si="3"/>
        <v>132.84694808871362</v>
      </c>
      <c r="F89" s="31"/>
      <c r="G89" s="25">
        <v>0</v>
      </c>
      <c r="H89" s="26">
        <f t="shared" si="4"/>
        <v>137.22603609727594</v>
      </c>
      <c r="I89" s="31"/>
      <c r="J89" s="24"/>
      <c r="K89" s="23"/>
      <c r="L89" s="23"/>
      <c r="M89" s="23"/>
      <c r="N89" s="23"/>
      <c r="O89" s="23"/>
      <c r="P89" s="23"/>
    </row>
    <row r="90" spans="2:16" x14ac:dyDescent="0.2">
      <c r="B90" s="23">
        <v>2011</v>
      </c>
      <c r="C90" s="39">
        <f t="shared" si="5"/>
        <v>6</v>
      </c>
      <c r="D90" s="29">
        <v>0</v>
      </c>
      <c r="E90" s="30">
        <f t="shared" si="3"/>
        <v>132.84694808871362</v>
      </c>
      <c r="F90" s="31"/>
      <c r="G90" s="25">
        <v>0</v>
      </c>
      <c r="H90" s="26">
        <f t="shared" si="4"/>
        <v>137.22603609727594</v>
      </c>
      <c r="I90" s="31"/>
      <c r="J90" s="24"/>
      <c r="K90" s="23"/>
      <c r="L90" s="23"/>
      <c r="M90" s="23"/>
      <c r="N90" s="23"/>
      <c r="O90" s="23"/>
      <c r="P90" s="23"/>
    </row>
    <row r="91" spans="2:16" x14ac:dyDescent="0.2">
      <c r="B91" s="23">
        <v>2011</v>
      </c>
      <c r="C91" s="39">
        <f t="shared" si="5"/>
        <v>7</v>
      </c>
      <c r="D91" s="29">
        <v>0</v>
      </c>
      <c r="E91" s="30">
        <f t="shared" si="3"/>
        <v>132.84694808871362</v>
      </c>
      <c r="F91" s="31"/>
      <c r="G91" s="24">
        <f>Inputs!C30</f>
        <v>4.4999999999999998E-2</v>
      </c>
      <c r="H91" s="26">
        <f t="shared" si="4"/>
        <v>143.40120772165335</v>
      </c>
      <c r="I91" s="31"/>
      <c r="J91" s="24"/>
      <c r="K91" s="23"/>
      <c r="L91" s="23"/>
      <c r="M91" s="23"/>
      <c r="N91" s="23"/>
      <c r="O91" s="23"/>
      <c r="P91" s="23"/>
    </row>
    <row r="92" spans="2:16" x14ac:dyDescent="0.2">
      <c r="B92" s="23">
        <v>2011</v>
      </c>
      <c r="C92" s="39">
        <f t="shared" si="5"/>
        <v>8</v>
      </c>
      <c r="D92" s="29">
        <v>0</v>
      </c>
      <c r="E92" s="30">
        <f t="shared" si="3"/>
        <v>132.84694808871362</v>
      </c>
      <c r="F92" s="31"/>
      <c r="G92" s="25">
        <v>0</v>
      </c>
      <c r="H92" s="26">
        <f t="shared" si="4"/>
        <v>143.40120772165335</v>
      </c>
      <c r="I92" s="31"/>
      <c r="J92" s="24"/>
      <c r="K92" s="23"/>
      <c r="L92" s="23"/>
      <c r="M92" s="23"/>
      <c r="N92" s="23"/>
      <c r="O92" s="23"/>
      <c r="P92" s="23"/>
    </row>
    <row r="93" spans="2:16" x14ac:dyDescent="0.2">
      <c r="B93" s="23">
        <v>2011</v>
      </c>
      <c r="C93" s="39">
        <f t="shared" si="5"/>
        <v>9</v>
      </c>
      <c r="D93" s="29">
        <v>0</v>
      </c>
      <c r="E93" s="30">
        <f t="shared" si="3"/>
        <v>132.84694808871362</v>
      </c>
      <c r="F93" s="31"/>
      <c r="G93" s="25">
        <v>0</v>
      </c>
      <c r="H93" s="26">
        <f t="shared" si="4"/>
        <v>143.40120772165335</v>
      </c>
      <c r="I93" s="31"/>
      <c r="J93" s="24"/>
      <c r="K93" s="23"/>
      <c r="L93" s="23"/>
      <c r="M93" s="23"/>
      <c r="N93" s="23"/>
      <c r="O93" s="23"/>
      <c r="P93" s="23"/>
    </row>
    <row r="94" spans="2:16" x14ac:dyDescent="0.2">
      <c r="B94" s="23">
        <v>2011</v>
      </c>
      <c r="C94" s="39">
        <f t="shared" si="5"/>
        <v>10</v>
      </c>
      <c r="D94" s="29">
        <v>0</v>
      </c>
      <c r="E94" s="30">
        <f t="shared" si="3"/>
        <v>132.84694808871362</v>
      </c>
      <c r="F94" s="31"/>
      <c r="G94" s="25">
        <v>0</v>
      </c>
      <c r="H94" s="26">
        <f t="shared" si="4"/>
        <v>143.40120772165335</v>
      </c>
      <c r="I94" s="31"/>
      <c r="J94" s="24"/>
      <c r="K94" s="23"/>
      <c r="L94" s="23"/>
      <c r="M94" s="23"/>
      <c r="N94" s="23"/>
      <c r="O94" s="23"/>
      <c r="P94" s="23"/>
    </row>
    <row r="95" spans="2:16" x14ac:dyDescent="0.2">
      <c r="B95" s="23">
        <v>2011</v>
      </c>
      <c r="C95" s="39">
        <f t="shared" si="5"/>
        <v>11</v>
      </c>
      <c r="D95" s="29">
        <v>0</v>
      </c>
      <c r="E95" s="30">
        <f t="shared" si="3"/>
        <v>132.84694808871362</v>
      </c>
      <c r="F95" s="31"/>
      <c r="G95" s="25">
        <v>0</v>
      </c>
      <c r="H95" s="26">
        <f t="shared" si="4"/>
        <v>143.40120772165335</v>
      </c>
      <c r="I95" s="31"/>
      <c r="J95" s="24"/>
      <c r="K95" s="23"/>
      <c r="L95" s="23"/>
      <c r="M95" s="23"/>
      <c r="N95" s="23"/>
      <c r="O95" s="37"/>
      <c r="P95" s="37"/>
    </row>
    <row r="96" spans="2:16" x14ac:dyDescent="0.2">
      <c r="B96" s="23">
        <v>2011</v>
      </c>
      <c r="C96" s="39">
        <f t="shared" si="5"/>
        <v>12</v>
      </c>
      <c r="D96" s="32">
        <f>Inputs!C12</f>
        <v>4.4999999999999998E-2</v>
      </c>
      <c r="E96" s="30">
        <f t="shared" si="3"/>
        <v>138.82506075270572</v>
      </c>
      <c r="F96" s="33">
        <f>E96/E84-1</f>
        <v>4.4999999999999929E-2</v>
      </c>
      <c r="G96" s="25">
        <v>0</v>
      </c>
      <c r="H96" s="26">
        <f t="shared" si="4"/>
        <v>143.40120772165335</v>
      </c>
      <c r="I96" s="33">
        <f>H96/H84-1</f>
        <v>4.4999999999999929E-2</v>
      </c>
      <c r="J96" s="24">
        <f>F96*Inputs!E$12+Calculation!I96*Inputs!E$30</f>
        <v>4.4999999999999929E-2</v>
      </c>
      <c r="K96" s="23"/>
      <c r="L96" s="23"/>
      <c r="M96" s="23"/>
      <c r="N96" s="23"/>
      <c r="O96" s="23"/>
      <c r="P96" s="23"/>
    </row>
    <row r="97" spans="2:16" x14ac:dyDescent="0.2">
      <c r="B97" s="23">
        <v>2012</v>
      </c>
      <c r="C97" s="39">
        <f t="shared" si="5"/>
        <v>1</v>
      </c>
      <c r="D97" s="29">
        <v>0</v>
      </c>
      <c r="E97" s="30">
        <f t="shared" si="3"/>
        <v>138.82506075270572</v>
      </c>
      <c r="F97" s="31"/>
      <c r="G97" s="25">
        <v>0</v>
      </c>
      <c r="H97" s="26">
        <f t="shared" si="4"/>
        <v>143.40120772165335</v>
      </c>
      <c r="I97" s="31"/>
      <c r="J97" s="24"/>
      <c r="K97" s="23"/>
      <c r="L97" s="23"/>
      <c r="M97" s="23"/>
      <c r="N97" s="23"/>
      <c r="O97" s="23"/>
      <c r="P97" s="23"/>
    </row>
    <row r="98" spans="2:16" x14ac:dyDescent="0.2">
      <c r="B98" s="23">
        <v>2012</v>
      </c>
      <c r="C98" s="39">
        <f t="shared" si="5"/>
        <v>2</v>
      </c>
      <c r="D98" s="29">
        <v>0</v>
      </c>
      <c r="E98" s="30">
        <f t="shared" si="3"/>
        <v>138.82506075270572</v>
      </c>
      <c r="F98" s="31"/>
      <c r="G98" s="25">
        <v>0</v>
      </c>
      <c r="H98" s="26">
        <f t="shared" si="4"/>
        <v>143.40120772165335</v>
      </c>
      <c r="I98" s="31"/>
      <c r="J98" s="24"/>
      <c r="K98" s="23"/>
      <c r="L98" s="23"/>
      <c r="M98" s="23"/>
      <c r="N98" s="23"/>
      <c r="O98" s="23"/>
      <c r="P98" s="23"/>
    </row>
    <row r="99" spans="2:16" x14ac:dyDescent="0.2">
      <c r="B99" s="23">
        <v>2012</v>
      </c>
      <c r="C99" s="39">
        <f t="shared" si="5"/>
        <v>3</v>
      </c>
      <c r="D99" s="29">
        <v>0</v>
      </c>
      <c r="E99" s="30">
        <f t="shared" si="3"/>
        <v>138.82506075270572</v>
      </c>
      <c r="F99" s="31"/>
      <c r="G99" s="25">
        <v>0</v>
      </c>
      <c r="H99" s="26">
        <f t="shared" si="4"/>
        <v>143.40120772165335</v>
      </c>
      <c r="I99" s="31"/>
      <c r="J99" s="24"/>
      <c r="K99" s="23"/>
      <c r="L99" s="23"/>
      <c r="M99" s="23"/>
      <c r="N99" s="23"/>
      <c r="O99" s="23"/>
      <c r="P99" s="23"/>
    </row>
    <row r="100" spans="2:16" x14ac:dyDescent="0.2">
      <c r="B100" s="23">
        <v>2012</v>
      </c>
      <c r="C100" s="39">
        <f t="shared" si="5"/>
        <v>4</v>
      </c>
      <c r="D100" s="29">
        <v>0</v>
      </c>
      <c r="E100" s="30">
        <f t="shared" si="3"/>
        <v>138.82506075270572</v>
      </c>
      <c r="F100" s="31"/>
      <c r="G100" s="25">
        <v>0</v>
      </c>
      <c r="H100" s="26">
        <f t="shared" si="4"/>
        <v>143.40120772165335</v>
      </c>
      <c r="I100" s="31"/>
      <c r="J100" s="24"/>
      <c r="K100" s="23"/>
      <c r="L100" s="23"/>
      <c r="M100" s="23"/>
      <c r="N100" s="23"/>
      <c r="O100" s="23"/>
      <c r="P100" s="23"/>
    </row>
    <row r="101" spans="2:16" x14ac:dyDescent="0.2">
      <c r="B101" s="23">
        <v>2012</v>
      </c>
      <c r="C101" s="39">
        <f t="shared" si="5"/>
        <v>5</v>
      </c>
      <c r="D101" s="29">
        <v>0</v>
      </c>
      <c r="E101" s="30">
        <f t="shared" si="3"/>
        <v>138.82506075270572</v>
      </c>
      <c r="F101" s="31"/>
      <c r="G101" s="25">
        <v>0</v>
      </c>
      <c r="H101" s="26">
        <f t="shared" si="4"/>
        <v>143.40120772165335</v>
      </c>
      <c r="I101" s="31"/>
      <c r="J101" s="24"/>
      <c r="K101" s="23"/>
      <c r="L101" s="23"/>
      <c r="M101" s="23"/>
      <c r="N101" s="23"/>
      <c r="O101" s="23"/>
      <c r="P101" s="23"/>
    </row>
    <row r="102" spans="2:16" x14ac:dyDescent="0.2">
      <c r="B102" s="23">
        <v>2012</v>
      </c>
      <c r="C102" s="39">
        <f t="shared" si="5"/>
        <v>6</v>
      </c>
      <c r="D102" s="29">
        <v>0</v>
      </c>
      <c r="E102" s="30">
        <f t="shared" si="3"/>
        <v>138.82506075270572</v>
      </c>
      <c r="F102" s="31"/>
      <c r="G102" s="25">
        <v>0</v>
      </c>
      <c r="H102" s="26">
        <f t="shared" si="4"/>
        <v>143.40120772165335</v>
      </c>
      <c r="I102" s="31"/>
      <c r="J102" s="24"/>
      <c r="K102" s="23"/>
      <c r="L102" s="23"/>
      <c r="M102" s="23"/>
      <c r="N102" s="23"/>
      <c r="O102" s="23"/>
      <c r="P102" s="23"/>
    </row>
    <row r="103" spans="2:16" x14ac:dyDescent="0.2">
      <c r="B103" s="23">
        <v>2012</v>
      </c>
      <c r="C103" s="39">
        <f t="shared" si="5"/>
        <v>7</v>
      </c>
      <c r="D103" s="29">
        <v>0</v>
      </c>
      <c r="E103" s="30">
        <f t="shared" si="3"/>
        <v>138.82506075270572</v>
      </c>
      <c r="F103" s="31"/>
      <c r="G103" s="24">
        <f>Inputs!C31</f>
        <v>4.4999999999999998E-2</v>
      </c>
      <c r="H103" s="26">
        <f t="shared" si="4"/>
        <v>149.85426206912774</v>
      </c>
      <c r="I103" s="31"/>
      <c r="J103" s="24"/>
      <c r="K103" s="23"/>
      <c r="L103" s="23"/>
      <c r="M103" s="23"/>
      <c r="N103" s="23"/>
      <c r="O103" s="23"/>
      <c r="P103" s="23"/>
    </row>
    <row r="104" spans="2:16" x14ac:dyDescent="0.2">
      <c r="B104" s="23">
        <v>2012</v>
      </c>
      <c r="C104" s="39">
        <f t="shared" si="5"/>
        <v>8</v>
      </c>
      <c r="D104" s="29">
        <v>0</v>
      </c>
      <c r="E104" s="30">
        <f t="shared" si="3"/>
        <v>138.82506075270572</v>
      </c>
      <c r="F104" s="31"/>
      <c r="G104" s="25">
        <v>0</v>
      </c>
      <c r="H104" s="26">
        <f t="shared" si="4"/>
        <v>149.85426206912774</v>
      </c>
      <c r="I104" s="31"/>
      <c r="J104" s="24"/>
      <c r="K104" s="23"/>
      <c r="L104" s="23"/>
      <c r="M104" s="23"/>
      <c r="N104" s="23"/>
      <c r="O104" s="23"/>
      <c r="P104" s="23"/>
    </row>
    <row r="105" spans="2:16" x14ac:dyDescent="0.2">
      <c r="B105" s="23">
        <v>2012</v>
      </c>
      <c r="C105" s="39">
        <f t="shared" si="5"/>
        <v>9</v>
      </c>
      <c r="D105" s="32">
        <f>Inputs!C13</f>
        <v>4.4999999999999998E-2</v>
      </c>
      <c r="E105" s="30">
        <f t="shared" si="3"/>
        <v>145.07218848657746</v>
      </c>
      <c r="F105" s="31"/>
      <c r="G105" s="25">
        <v>0</v>
      </c>
      <c r="H105" s="26">
        <f t="shared" si="4"/>
        <v>149.85426206912774</v>
      </c>
      <c r="I105" s="31"/>
      <c r="J105" s="24"/>
      <c r="K105" s="23"/>
      <c r="L105" s="23"/>
      <c r="M105" s="23"/>
      <c r="N105" s="23"/>
      <c r="O105" s="23"/>
      <c r="P105" s="23"/>
    </row>
    <row r="106" spans="2:16" x14ac:dyDescent="0.2">
      <c r="B106" s="23">
        <v>2012</v>
      </c>
      <c r="C106" s="39">
        <f t="shared" si="5"/>
        <v>10</v>
      </c>
      <c r="D106" s="29">
        <v>0</v>
      </c>
      <c r="E106" s="30">
        <f t="shared" si="3"/>
        <v>145.07218848657746</v>
      </c>
      <c r="F106" s="31"/>
      <c r="G106" s="25">
        <v>0</v>
      </c>
      <c r="H106" s="26">
        <f t="shared" si="4"/>
        <v>149.85426206912774</v>
      </c>
      <c r="I106" s="31"/>
      <c r="J106" s="24"/>
      <c r="K106" s="23"/>
      <c r="L106" s="23"/>
      <c r="M106" s="23"/>
      <c r="N106" s="23"/>
      <c r="O106" s="23"/>
      <c r="P106" s="23"/>
    </row>
    <row r="107" spans="2:16" x14ac:dyDescent="0.2">
      <c r="B107" s="23">
        <v>2012</v>
      </c>
      <c r="C107" s="39">
        <f t="shared" si="5"/>
        <v>11</v>
      </c>
      <c r="D107" s="29">
        <v>0</v>
      </c>
      <c r="E107" s="30">
        <f t="shared" si="3"/>
        <v>145.07218848657746</v>
      </c>
      <c r="F107" s="31"/>
      <c r="G107" s="25">
        <v>0</v>
      </c>
      <c r="H107" s="26">
        <f t="shared" si="4"/>
        <v>149.85426206912774</v>
      </c>
      <c r="I107" s="31"/>
      <c r="J107" s="24"/>
      <c r="K107" s="23"/>
      <c r="L107" s="23"/>
      <c r="M107" s="23"/>
      <c r="N107" s="23"/>
      <c r="O107" s="37"/>
      <c r="P107" s="37"/>
    </row>
    <row r="108" spans="2:16" x14ac:dyDescent="0.2">
      <c r="B108" s="23">
        <v>2012</v>
      </c>
      <c r="C108" s="39">
        <f t="shared" si="5"/>
        <v>12</v>
      </c>
      <c r="D108" s="29">
        <v>0</v>
      </c>
      <c r="E108" s="30">
        <f t="shared" si="3"/>
        <v>145.07218848657746</v>
      </c>
      <c r="F108" s="33">
        <f>E108/E96-1</f>
        <v>4.4999999999999929E-2</v>
      </c>
      <c r="G108" s="25">
        <v>0</v>
      </c>
      <c r="H108" s="26">
        <f t="shared" si="4"/>
        <v>149.85426206912774</v>
      </c>
      <c r="I108" s="33">
        <f>H108/H96-1</f>
        <v>4.4999999999999929E-2</v>
      </c>
      <c r="J108" s="24">
        <f>F108*Inputs!E$13+Calculation!I108*Inputs!E$31</f>
        <v>4.4999999999999929E-2</v>
      </c>
      <c r="K108" s="23"/>
      <c r="L108" s="23"/>
      <c r="M108" s="23"/>
      <c r="N108" s="23"/>
      <c r="O108" s="23"/>
      <c r="P108" s="23"/>
    </row>
    <row r="109" spans="2:16" x14ac:dyDescent="0.2">
      <c r="B109" s="23">
        <v>2013</v>
      </c>
      <c r="C109" s="39">
        <f t="shared" si="5"/>
        <v>1</v>
      </c>
      <c r="D109" s="29">
        <v>0</v>
      </c>
      <c r="E109" s="30">
        <f t="shared" si="3"/>
        <v>145.07218848657746</v>
      </c>
      <c r="F109" s="31"/>
      <c r="G109" s="25">
        <v>0</v>
      </c>
      <c r="H109" s="26">
        <f t="shared" si="4"/>
        <v>149.85426206912774</v>
      </c>
      <c r="I109" s="31"/>
      <c r="J109" s="24"/>
      <c r="K109" s="23"/>
      <c r="L109" s="23"/>
      <c r="M109" s="23"/>
      <c r="N109" s="23"/>
      <c r="O109" s="23"/>
      <c r="P109" s="23"/>
    </row>
    <row r="110" spans="2:16" x14ac:dyDescent="0.2">
      <c r="B110" s="23">
        <v>2013</v>
      </c>
      <c r="C110" s="39">
        <f t="shared" si="5"/>
        <v>2</v>
      </c>
      <c r="D110" s="29">
        <v>0</v>
      </c>
      <c r="E110" s="30">
        <f t="shared" si="3"/>
        <v>145.07218848657746</v>
      </c>
      <c r="F110" s="31"/>
      <c r="G110" s="25">
        <v>0</v>
      </c>
      <c r="H110" s="26">
        <f t="shared" si="4"/>
        <v>149.85426206912774</v>
      </c>
      <c r="I110" s="31"/>
      <c r="J110" s="24"/>
      <c r="K110" s="23"/>
      <c r="L110" s="23"/>
      <c r="M110" s="23"/>
      <c r="N110" s="23"/>
      <c r="O110" s="23"/>
      <c r="P110" s="23"/>
    </row>
    <row r="111" spans="2:16" x14ac:dyDescent="0.2">
      <c r="B111" s="23">
        <v>2013</v>
      </c>
      <c r="C111" s="39">
        <f t="shared" si="5"/>
        <v>3</v>
      </c>
      <c r="D111" s="29">
        <v>0</v>
      </c>
      <c r="E111" s="30">
        <f t="shared" si="3"/>
        <v>145.07218848657746</v>
      </c>
      <c r="F111" s="31"/>
      <c r="G111" s="25">
        <v>0</v>
      </c>
      <c r="H111" s="26">
        <f t="shared" si="4"/>
        <v>149.85426206912774</v>
      </c>
      <c r="I111" s="31"/>
      <c r="J111" s="24"/>
      <c r="K111" s="23"/>
      <c r="L111" s="23"/>
      <c r="M111" s="23"/>
      <c r="N111" s="23"/>
      <c r="O111" s="23"/>
      <c r="P111" s="23"/>
    </row>
    <row r="112" spans="2:16" x14ac:dyDescent="0.2">
      <c r="B112" s="23">
        <v>2013</v>
      </c>
      <c r="C112" s="39">
        <f t="shared" si="5"/>
        <v>4</v>
      </c>
      <c r="D112" s="29">
        <v>0</v>
      </c>
      <c r="E112" s="30">
        <f t="shared" si="3"/>
        <v>145.07218848657746</v>
      </c>
      <c r="F112" s="31"/>
      <c r="G112" s="25">
        <v>0</v>
      </c>
      <c r="H112" s="26">
        <f t="shared" si="4"/>
        <v>149.85426206912774</v>
      </c>
      <c r="I112" s="31"/>
      <c r="J112" s="24"/>
      <c r="K112" s="23"/>
      <c r="L112" s="23"/>
      <c r="M112" s="23"/>
      <c r="N112" s="23"/>
      <c r="O112" s="23"/>
      <c r="P112" s="23"/>
    </row>
    <row r="113" spans="2:16" x14ac:dyDescent="0.2">
      <c r="B113" s="23">
        <v>2013</v>
      </c>
      <c r="C113" s="39">
        <f t="shared" si="5"/>
        <v>5</v>
      </c>
      <c r="D113" s="29">
        <v>0</v>
      </c>
      <c r="E113" s="30">
        <f t="shared" si="3"/>
        <v>145.07218848657746</v>
      </c>
      <c r="F113" s="31"/>
      <c r="G113" s="25">
        <v>0</v>
      </c>
      <c r="H113" s="26">
        <f t="shared" si="4"/>
        <v>149.85426206912774</v>
      </c>
      <c r="I113" s="31"/>
      <c r="J113" s="24"/>
      <c r="K113" s="23"/>
      <c r="L113" s="23"/>
      <c r="M113" s="23"/>
      <c r="N113" s="23"/>
      <c r="O113" s="23"/>
      <c r="P113" s="23"/>
    </row>
    <row r="114" spans="2:16" x14ac:dyDescent="0.2">
      <c r="B114" s="23">
        <v>2013</v>
      </c>
      <c r="C114" s="39">
        <f t="shared" si="5"/>
        <v>6</v>
      </c>
      <c r="D114" s="29">
        <v>0</v>
      </c>
      <c r="E114" s="30">
        <f t="shared" si="3"/>
        <v>145.07218848657746</v>
      </c>
      <c r="F114" s="31"/>
      <c r="G114" s="25">
        <v>0</v>
      </c>
      <c r="H114" s="26">
        <f t="shared" si="4"/>
        <v>149.85426206912774</v>
      </c>
      <c r="I114" s="31"/>
      <c r="J114" s="24"/>
      <c r="K114" s="23"/>
      <c r="L114" s="23"/>
      <c r="M114" s="23"/>
      <c r="N114" s="23"/>
      <c r="O114" s="23"/>
      <c r="P114" s="23"/>
    </row>
    <row r="115" spans="2:16" x14ac:dyDescent="0.2">
      <c r="B115" s="23">
        <v>2013</v>
      </c>
      <c r="C115" s="39">
        <f t="shared" si="5"/>
        <v>7</v>
      </c>
      <c r="D115" s="29">
        <v>0</v>
      </c>
      <c r="E115" s="30">
        <f t="shared" si="3"/>
        <v>145.07218848657746</v>
      </c>
      <c r="F115" s="31"/>
      <c r="G115" s="24">
        <f>Inputs!C32</f>
        <v>4.4999999999999998E-2</v>
      </c>
      <c r="H115" s="26">
        <f t="shared" si="4"/>
        <v>156.59770386223849</v>
      </c>
      <c r="I115" s="31"/>
      <c r="J115" s="24"/>
      <c r="K115" s="23"/>
      <c r="L115" s="23"/>
      <c r="M115" s="23"/>
      <c r="N115" s="23"/>
      <c r="O115" s="23"/>
      <c r="P115" s="23"/>
    </row>
    <row r="116" spans="2:16" x14ac:dyDescent="0.2">
      <c r="B116" s="23">
        <v>2013</v>
      </c>
      <c r="C116" s="39">
        <f t="shared" si="5"/>
        <v>8</v>
      </c>
      <c r="D116" s="32">
        <f>Inputs!C14</f>
        <v>0.05</v>
      </c>
      <c r="E116" s="30">
        <f t="shared" si="3"/>
        <v>152.32579791090635</v>
      </c>
      <c r="F116" s="31"/>
      <c r="G116" s="25">
        <v>0</v>
      </c>
      <c r="H116" s="26">
        <f t="shared" si="4"/>
        <v>156.59770386223849</v>
      </c>
      <c r="I116" s="31"/>
      <c r="J116" s="24"/>
      <c r="K116" s="23"/>
      <c r="L116" s="23"/>
      <c r="M116" s="23"/>
      <c r="N116" s="23"/>
      <c r="O116" s="23"/>
      <c r="P116" s="23"/>
    </row>
    <row r="117" spans="2:16" x14ac:dyDescent="0.2">
      <c r="B117" s="23">
        <v>2013</v>
      </c>
      <c r="C117" s="39">
        <f t="shared" si="5"/>
        <v>9</v>
      </c>
      <c r="D117" s="29">
        <v>0</v>
      </c>
      <c r="E117" s="30">
        <f t="shared" si="3"/>
        <v>152.32579791090635</v>
      </c>
      <c r="F117" s="31"/>
      <c r="G117" s="25">
        <v>0</v>
      </c>
      <c r="H117" s="26">
        <f t="shared" si="4"/>
        <v>156.59770386223849</v>
      </c>
      <c r="I117" s="31"/>
      <c r="J117" s="24"/>
      <c r="K117" s="23"/>
      <c r="L117" s="23"/>
      <c r="M117" s="23"/>
      <c r="N117" s="23"/>
      <c r="O117" s="23"/>
      <c r="P117" s="23"/>
    </row>
    <row r="118" spans="2:16" x14ac:dyDescent="0.2">
      <c r="B118" s="23">
        <v>2013</v>
      </c>
      <c r="C118" s="39">
        <f t="shared" si="5"/>
        <v>10</v>
      </c>
      <c r="D118" s="29">
        <v>0</v>
      </c>
      <c r="E118" s="30">
        <f t="shared" si="3"/>
        <v>152.32579791090635</v>
      </c>
      <c r="F118" s="31"/>
      <c r="G118" s="25">
        <v>0</v>
      </c>
      <c r="H118" s="26">
        <f t="shared" si="4"/>
        <v>156.59770386223849</v>
      </c>
      <c r="I118" s="31"/>
      <c r="J118" s="24"/>
      <c r="K118" s="23"/>
      <c r="L118" s="23"/>
      <c r="M118" s="23"/>
      <c r="N118" s="23"/>
      <c r="O118" s="23"/>
      <c r="P118" s="23"/>
    </row>
    <row r="119" spans="2:16" x14ac:dyDescent="0.2">
      <c r="B119" s="23">
        <v>2013</v>
      </c>
      <c r="C119" s="39">
        <f t="shared" si="5"/>
        <v>11</v>
      </c>
      <c r="D119" s="29">
        <v>0</v>
      </c>
      <c r="E119" s="30">
        <f t="shared" si="3"/>
        <v>152.32579791090635</v>
      </c>
      <c r="F119" s="31"/>
      <c r="G119" s="25">
        <v>0</v>
      </c>
      <c r="H119" s="26">
        <f t="shared" si="4"/>
        <v>156.59770386223849</v>
      </c>
      <c r="I119" s="31"/>
      <c r="J119" s="24"/>
      <c r="K119" s="23"/>
      <c r="L119" s="23"/>
      <c r="M119" s="23"/>
      <c r="N119" s="23"/>
      <c r="O119" s="37"/>
      <c r="P119" s="37"/>
    </row>
    <row r="120" spans="2:16" x14ac:dyDescent="0.2">
      <c r="B120" s="23">
        <v>2013</v>
      </c>
      <c r="C120" s="39">
        <f t="shared" si="5"/>
        <v>12</v>
      </c>
      <c r="D120" s="29">
        <v>0</v>
      </c>
      <c r="E120" s="30">
        <f t="shared" si="3"/>
        <v>152.32579791090635</v>
      </c>
      <c r="F120" s="33">
        <f>E120/E108-1</f>
        <v>5.0000000000000044E-2</v>
      </c>
      <c r="G120" s="25">
        <v>0</v>
      </c>
      <c r="H120" s="26">
        <f t="shared" si="4"/>
        <v>156.59770386223849</v>
      </c>
      <c r="I120" s="33">
        <f>H120/H108-1</f>
        <v>4.4999999999999929E-2</v>
      </c>
      <c r="J120" s="24">
        <f>F120*Inputs!E$14+Calculation!I120*Inputs!E$32</f>
        <v>4.6961743772241965E-2</v>
      </c>
      <c r="K120" s="23"/>
      <c r="L120" s="23"/>
      <c r="M120" s="23"/>
      <c r="N120" s="23"/>
      <c r="O120" s="23"/>
      <c r="P120" s="23"/>
    </row>
    <row r="121" spans="2:16" x14ac:dyDescent="0.2">
      <c r="B121" s="23">
        <v>2014</v>
      </c>
      <c r="C121" s="39">
        <f t="shared" si="5"/>
        <v>1</v>
      </c>
      <c r="D121" s="29">
        <v>0</v>
      </c>
      <c r="E121" s="30">
        <f t="shared" si="3"/>
        <v>152.32579791090635</v>
      </c>
      <c r="F121" s="31"/>
      <c r="G121" s="25">
        <v>0</v>
      </c>
      <c r="H121" s="26">
        <f t="shared" si="4"/>
        <v>156.59770386223849</v>
      </c>
      <c r="I121" s="31"/>
      <c r="J121" s="24"/>
      <c r="K121" s="23"/>
      <c r="L121" s="23"/>
      <c r="M121" s="23"/>
      <c r="N121" s="23"/>
      <c r="O121" s="23"/>
      <c r="P121" s="23"/>
    </row>
    <row r="122" spans="2:16" x14ac:dyDescent="0.2">
      <c r="B122" s="23">
        <v>2014</v>
      </c>
      <c r="C122" s="39">
        <f t="shared" si="5"/>
        <v>2</v>
      </c>
      <c r="D122" s="29">
        <v>0</v>
      </c>
      <c r="E122" s="30">
        <f t="shared" si="3"/>
        <v>152.32579791090635</v>
      </c>
      <c r="F122" s="31"/>
      <c r="G122" s="25">
        <v>0</v>
      </c>
      <c r="H122" s="26">
        <f t="shared" si="4"/>
        <v>156.59770386223849</v>
      </c>
      <c r="I122" s="31"/>
      <c r="J122" s="24"/>
      <c r="K122" s="23"/>
      <c r="L122" s="23"/>
      <c r="M122" s="23"/>
      <c r="N122" s="23"/>
      <c r="O122" s="23"/>
      <c r="P122" s="23"/>
    </row>
    <row r="123" spans="2:16" x14ac:dyDescent="0.2">
      <c r="B123" s="23">
        <v>2014</v>
      </c>
      <c r="C123" s="39">
        <f t="shared" si="5"/>
        <v>3</v>
      </c>
      <c r="D123" s="29">
        <v>0</v>
      </c>
      <c r="E123" s="30">
        <f t="shared" si="3"/>
        <v>152.32579791090635</v>
      </c>
      <c r="F123" s="31"/>
      <c r="G123" s="25">
        <v>0</v>
      </c>
      <c r="H123" s="26">
        <f t="shared" si="4"/>
        <v>156.59770386223849</v>
      </c>
      <c r="I123" s="31"/>
      <c r="J123" s="24"/>
      <c r="K123" s="23"/>
      <c r="L123" s="23"/>
      <c r="M123" s="23"/>
      <c r="N123" s="23"/>
      <c r="O123" s="23"/>
      <c r="P123" s="23"/>
    </row>
    <row r="124" spans="2:16" x14ac:dyDescent="0.2">
      <c r="B124" s="23">
        <v>2014</v>
      </c>
      <c r="C124" s="39">
        <f t="shared" si="5"/>
        <v>4</v>
      </c>
      <c r="D124" s="29">
        <v>0</v>
      </c>
      <c r="E124" s="30">
        <f t="shared" si="3"/>
        <v>152.32579791090635</v>
      </c>
      <c r="F124" s="31"/>
      <c r="G124" s="25">
        <v>0</v>
      </c>
      <c r="H124" s="26">
        <f t="shared" si="4"/>
        <v>156.59770386223849</v>
      </c>
      <c r="I124" s="31"/>
      <c r="J124" s="24"/>
      <c r="K124" s="23"/>
      <c r="L124" s="23"/>
      <c r="M124" s="23"/>
      <c r="N124" s="23"/>
      <c r="O124" s="23"/>
      <c r="P124" s="23"/>
    </row>
    <row r="125" spans="2:16" x14ac:dyDescent="0.2">
      <c r="B125" s="23">
        <v>2014</v>
      </c>
      <c r="C125" s="39">
        <f t="shared" si="5"/>
        <v>5</v>
      </c>
      <c r="D125" s="32">
        <f>Inputs!C15</f>
        <v>2.2499999999999999E-2</v>
      </c>
      <c r="E125" s="30">
        <f t="shared" si="3"/>
        <v>155.75312836390174</v>
      </c>
      <c r="F125" s="31"/>
      <c r="G125" s="25">
        <v>0</v>
      </c>
      <c r="H125" s="26">
        <f t="shared" si="4"/>
        <v>156.59770386223849</v>
      </c>
      <c r="I125" s="31"/>
      <c r="J125" s="24"/>
      <c r="K125" s="23"/>
      <c r="L125" s="23"/>
      <c r="M125" s="23"/>
      <c r="N125" s="23"/>
      <c r="O125" s="23"/>
      <c r="P125" s="23"/>
    </row>
    <row r="126" spans="2:16" x14ac:dyDescent="0.2">
      <c r="B126" s="23">
        <v>2014</v>
      </c>
      <c r="C126" s="39">
        <f t="shared" si="5"/>
        <v>6</v>
      </c>
      <c r="D126" s="29">
        <v>0</v>
      </c>
      <c r="E126" s="30">
        <f t="shared" si="3"/>
        <v>155.75312836390174</v>
      </c>
      <c r="F126" s="31"/>
      <c r="G126" s="25">
        <v>0</v>
      </c>
      <c r="H126" s="26">
        <f t="shared" si="4"/>
        <v>156.59770386223849</v>
      </c>
      <c r="I126" s="31"/>
      <c r="J126" s="24"/>
      <c r="K126" s="23"/>
      <c r="L126" s="23"/>
      <c r="M126" s="23"/>
      <c r="N126" s="23"/>
      <c r="O126" s="23"/>
      <c r="P126" s="23"/>
    </row>
    <row r="127" spans="2:16" x14ac:dyDescent="0.2">
      <c r="B127" s="23">
        <v>2014</v>
      </c>
      <c r="C127" s="39">
        <f t="shared" si="5"/>
        <v>7</v>
      </c>
      <c r="D127" s="29">
        <v>0</v>
      </c>
      <c r="E127" s="30">
        <f t="shared" si="3"/>
        <v>155.75312836390174</v>
      </c>
      <c r="F127" s="31"/>
      <c r="G127" s="24">
        <f>Inputs!C33</f>
        <v>4.4999999999999998E-2</v>
      </c>
      <c r="H127" s="26">
        <f t="shared" si="4"/>
        <v>163.64460053603921</v>
      </c>
      <c r="I127" s="31"/>
      <c r="J127" s="24"/>
      <c r="K127" s="23"/>
      <c r="L127" s="23"/>
      <c r="M127" s="23"/>
      <c r="N127" s="23"/>
      <c r="O127" s="23"/>
      <c r="P127" s="23"/>
    </row>
    <row r="128" spans="2:16" x14ac:dyDescent="0.2">
      <c r="B128" s="23">
        <v>2014</v>
      </c>
      <c r="C128" s="39">
        <f t="shared" si="5"/>
        <v>8</v>
      </c>
      <c r="D128" s="32">
        <f>Inputs!C16</f>
        <v>2.2499999999999999E-2</v>
      </c>
      <c r="E128" s="30">
        <f t="shared" si="3"/>
        <v>159.25757375208951</v>
      </c>
      <c r="F128" s="31"/>
      <c r="G128" s="25">
        <v>0</v>
      </c>
      <c r="H128" s="26">
        <f t="shared" si="4"/>
        <v>163.64460053603921</v>
      </c>
      <c r="I128" s="31"/>
      <c r="J128" s="24"/>
      <c r="K128" s="23"/>
      <c r="L128" s="23"/>
      <c r="M128" s="23"/>
      <c r="N128" s="23"/>
      <c r="O128" s="23"/>
      <c r="P128" s="23"/>
    </row>
    <row r="129" spans="2:16" x14ac:dyDescent="0.2">
      <c r="B129" s="23">
        <v>2014</v>
      </c>
      <c r="C129" s="39">
        <f t="shared" si="5"/>
        <v>9</v>
      </c>
      <c r="D129" s="29">
        <v>0</v>
      </c>
      <c r="E129" s="30">
        <f t="shared" si="3"/>
        <v>159.25757375208951</v>
      </c>
      <c r="F129" s="31"/>
      <c r="G129" s="25">
        <v>0</v>
      </c>
      <c r="H129" s="26">
        <f t="shared" si="4"/>
        <v>163.64460053603921</v>
      </c>
      <c r="I129" s="31"/>
      <c r="J129" s="24"/>
      <c r="K129" s="23"/>
      <c r="L129" s="23"/>
      <c r="M129" s="23"/>
      <c r="N129" s="23"/>
      <c r="O129" s="23"/>
      <c r="P129" s="23"/>
    </row>
    <row r="130" spans="2:16" x14ac:dyDescent="0.2">
      <c r="B130" s="23">
        <v>2014</v>
      </c>
      <c r="C130" s="39">
        <f t="shared" si="5"/>
        <v>10</v>
      </c>
      <c r="D130" s="29">
        <v>0</v>
      </c>
      <c r="E130" s="30">
        <f t="shared" si="3"/>
        <v>159.25757375208951</v>
      </c>
      <c r="F130" s="31"/>
      <c r="G130" s="25">
        <v>0</v>
      </c>
      <c r="H130" s="26">
        <f t="shared" si="4"/>
        <v>163.64460053603921</v>
      </c>
      <c r="I130" s="31"/>
      <c r="J130" s="24"/>
      <c r="K130" s="23"/>
      <c r="L130" s="23"/>
      <c r="M130" s="23"/>
      <c r="N130" s="23"/>
      <c r="O130" s="23"/>
      <c r="P130" s="23"/>
    </row>
    <row r="131" spans="2:16" x14ac:dyDescent="0.2">
      <c r="B131" s="23">
        <v>2014</v>
      </c>
      <c r="C131" s="39">
        <f t="shared" si="5"/>
        <v>11</v>
      </c>
      <c r="D131" s="29">
        <v>0</v>
      </c>
      <c r="E131" s="30">
        <f t="shared" si="3"/>
        <v>159.25757375208951</v>
      </c>
      <c r="F131" s="31"/>
      <c r="G131" s="25">
        <v>0</v>
      </c>
      <c r="H131" s="26">
        <f t="shared" si="4"/>
        <v>163.64460053603921</v>
      </c>
      <c r="I131" s="31"/>
      <c r="J131" s="24"/>
      <c r="K131" s="23"/>
      <c r="L131" s="23"/>
      <c r="M131" s="23"/>
      <c r="N131" s="23"/>
      <c r="O131" s="37"/>
      <c r="P131" s="37"/>
    </row>
    <row r="132" spans="2:16" x14ac:dyDescent="0.2">
      <c r="B132" s="23">
        <v>2014</v>
      </c>
      <c r="C132" s="39">
        <f t="shared" si="5"/>
        <v>12</v>
      </c>
      <c r="D132" s="29">
        <v>0</v>
      </c>
      <c r="E132" s="30">
        <f t="shared" si="3"/>
        <v>159.25757375208951</v>
      </c>
      <c r="F132" s="33">
        <f>E132/E120-1</f>
        <v>4.5506249999999859E-2</v>
      </c>
      <c r="G132" s="25">
        <v>0</v>
      </c>
      <c r="H132" s="26">
        <f t="shared" si="4"/>
        <v>163.64460053603921</v>
      </c>
      <c r="I132" s="33">
        <f>H132/H120-1</f>
        <v>4.4999999999999929E-2</v>
      </c>
      <c r="J132" s="24">
        <f>F132*Inputs!E$15+Calculation!I132*Inputs!E$33</f>
        <v>4.5220717993079487E-2</v>
      </c>
      <c r="K132" s="23"/>
      <c r="L132" s="23"/>
      <c r="M132" s="23"/>
      <c r="N132" s="23"/>
      <c r="O132" s="23"/>
      <c r="P132" s="23"/>
    </row>
    <row r="133" spans="2:16" x14ac:dyDescent="0.2">
      <c r="B133" s="23">
        <v>2015</v>
      </c>
      <c r="C133" s="39">
        <f t="shared" si="5"/>
        <v>1</v>
      </c>
      <c r="D133" s="32">
        <f>Inputs!C17</f>
        <v>2.2499999999999999E-2</v>
      </c>
      <c r="E133" s="30">
        <f t="shared" si="3"/>
        <v>162.84086916151153</v>
      </c>
      <c r="F133" s="31"/>
      <c r="G133" s="25">
        <v>0</v>
      </c>
      <c r="H133" s="26">
        <f t="shared" si="4"/>
        <v>163.64460053603921</v>
      </c>
      <c r="I133" s="31"/>
      <c r="J133" s="24"/>
      <c r="K133" s="23"/>
      <c r="L133" s="23"/>
      <c r="M133" s="23"/>
      <c r="N133" s="23"/>
      <c r="O133" s="23"/>
      <c r="P133" s="23"/>
    </row>
    <row r="134" spans="2:16" x14ac:dyDescent="0.2">
      <c r="B134" s="23">
        <v>2015</v>
      </c>
      <c r="C134" s="39">
        <f t="shared" si="5"/>
        <v>2</v>
      </c>
      <c r="D134" s="29">
        <v>0</v>
      </c>
      <c r="E134" s="30">
        <f t="shared" si="3"/>
        <v>162.84086916151153</v>
      </c>
      <c r="F134" s="31"/>
      <c r="G134" s="25">
        <v>0</v>
      </c>
      <c r="H134" s="26">
        <f t="shared" si="4"/>
        <v>163.64460053603921</v>
      </c>
      <c r="I134" s="31"/>
      <c r="J134" s="24"/>
      <c r="K134" s="23"/>
      <c r="L134" s="23"/>
      <c r="M134" s="23"/>
      <c r="N134" s="23"/>
      <c r="O134" s="23"/>
      <c r="P134" s="23"/>
    </row>
    <row r="135" spans="2:16" x14ac:dyDescent="0.2">
      <c r="B135" s="23">
        <v>2015</v>
      </c>
      <c r="C135" s="39">
        <f t="shared" si="5"/>
        <v>3</v>
      </c>
      <c r="D135" s="29">
        <v>0</v>
      </c>
      <c r="E135" s="30">
        <f t="shared" ref="E135:E198" si="6">E134*(1+D135)</f>
        <v>162.84086916151153</v>
      </c>
      <c r="F135" s="31"/>
      <c r="G135" s="25">
        <v>0</v>
      </c>
      <c r="H135" s="26">
        <f t="shared" si="4"/>
        <v>163.64460053603921</v>
      </c>
      <c r="I135" s="31"/>
      <c r="J135" s="24"/>
      <c r="K135" s="23"/>
      <c r="L135" s="23"/>
      <c r="M135" s="23"/>
      <c r="N135" s="23"/>
      <c r="O135" s="23"/>
      <c r="P135" s="23"/>
    </row>
    <row r="136" spans="2:16" x14ac:dyDescent="0.2">
      <c r="B136" s="23">
        <v>2015</v>
      </c>
      <c r="C136" s="39">
        <f t="shared" si="5"/>
        <v>4</v>
      </c>
      <c r="D136" s="29">
        <v>0</v>
      </c>
      <c r="E136" s="30">
        <f t="shared" si="6"/>
        <v>162.84086916151153</v>
      </c>
      <c r="F136" s="31"/>
      <c r="G136" s="25">
        <v>0</v>
      </c>
      <c r="H136" s="26">
        <f t="shared" ref="H136:H199" si="7">H135*(1+G136)</f>
        <v>163.64460053603921</v>
      </c>
      <c r="I136" s="31"/>
      <c r="J136" s="24"/>
      <c r="K136" s="23"/>
      <c r="L136" s="23"/>
      <c r="M136" s="23"/>
      <c r="N136" s="23"/>
      <c r="O136" s="23"/>
      <c r="P136" s="23"/>
    </row>
    <row r="137" spans="2:16" x14ac:dyDescent="0.2">
      <c r="B137" s="23">
        <v>2015</v>
      </c>
      <c r="C137" s="39">
        <f t="shared" si="5"/>
        <v>5</v>
      </c>
      <c r="D137" s="29">
        <v>0</v>
      </c>
      <c r="E137" s="30">
        <f t="shared" si="6"/>
        <v>162.84086916151153</v>
      </c>
      <c r="F137" s="31"/>
      <c r="G137" s="25">
        <v>0</v>
      </c>
      <c r="H137" s="26">
        <f t="shared" si="7"/>
        <v>163.64460053603921</v>
      </c>
      <c r="I137" s="31"/>
      <c r="J137" s="24"/>
      <c r="K137" s="23"/>
      <c r="L137" s="23"/>
      <c r="M137" s="23"/>
      <c r="N137" s="23"/>
      <c r="O137" s="23"/>
      <c r="P137" s="23"/>
    </row>
    <row r="138" spans="2:16" x14ac:dyDescent="0.2">
      <c r="B138" s="23">
        <v>2015</v>
      </c>
      <c r="C138" s="39">
        <f t="shared" si="5"/>
        <v>6</v>
      </c>
      <c r="D138" s="29">
        <v>0</v>
      </c>
      <c r="E138" s="30">
        <f t="shared" si="6"/>
        <v>162.84086916151153</v>
      </c>
      <c r="F138" s="31"/>
      <c r="G138" s="25">
        <v>0</v>
      </c>
      <c r="H138" s="26">
        <f t="shared" si="7"/>
        <v>163.64460053603921</v>
      </c>
      <c r="I138" s="31"/>
      <c r="J138" s="24"/>
      <c r="K138" s="23"/>
      <c r="L138" s="23"/>
      <c r="M138" s="23"/>
      <c r="N138" s="23"/>
      <c r="O138" s="23"/>
      <c r="P138" s="23"/>
    </row>
    <row r="139" spans="2:16" x14ac:dyDescent="0.2">
      <c r="B139" s="23">
        <v>2015</v>
      </c>
      <c r="C139" s="39">
        <f t="shared" si="5"/>
        <v>7</v>
      </c>
      <c r="D139" s="32">
        <f>Inputs!C18</f>
        <v>2.2499999999999999E-2</v>
      </c>
      <c r="E139" s="30">
        <f t="shared" si="6"/>
        <v>166.50478871764554</v>
      </c>
      <c r="F139" s="31"/>
      <c r="G139" s="24">
        <f>Inputs!C34</f>
        <v>4.4999999999999998E-2</v>
      </c>
      <c r="H139" s="26">
        <f t="shared" si="7"/>
        <v>171.00860756016095</v>
      </c>
      <c r="I139" s="31"/>
      <c r="J139" s="24"/>
      <c r="K139" s="23"/>
      <c r="L139" s="23"/>
      <c r="M139" s="23"/>
      <c r="N139" s="23"/>
      <c r="O139" s="23"/>
      <c r="P139" s="23"/>
    </row>
    <row r="140" spans="2:16" x14ac:dyDescent="0.2">
      <c r="B140" s="23">
        <v>2015</v>
      </c>
      <c r="C140" s="39">
        <f t="shared" si="5"/>
        <v>8</v>
      </c>
      <c r="D140" s="29">
        <v>0</v>
      </c>
      <c r="E140" s="30">
        <f t="shared" si="6"/>
        <v>166.50478871764554</v>
      </c>
      <c r="F140" s="31"/>
      <c r="G140" s="25">
        <v>0</v>
      </c>
      <c r="H140" s="26">
        <f t="shared" si="7"/>
        <v>171.00860756016095</v>
      </c>
      <c r="I140" s="31"/>
      <c r="J140" s="24"/>
      <c r="K140" s="23"/>
      <c r="L140" s="23"/>
      <c r="M140" s="23"/>
      <c r="N140" s="23"/>
      <c r="O140" s="23"/>
      <c r="P140" s="23"/>
    </row>
    <row r="141" spans="2:16" x14ac:dyDescent="0.2">
      <c r="B141" s="23">
        <v>2015</v>
      </c>
      <c r="C141" s="39">
        <f t="shared" si="5"/>
        <v>9</v>
      </c>
      <c r="D141" s="29">
        <v>0</v>
      </c>
      <c r="E141" s="30">
        <f t="shared" si="6"/>
        <v>166.50478871764554</v>
      </c>
      <c r="F141" s="31"/>
      <c r="G141" s="25">
        <v>0</v>
      </c>
      <c r="H141" s="26">
        <f t="shared" si="7"/>
        <v>171.00860756016095</v>
      </c>
      <c r="I141" s="31"/>
      <c r="J141" s="24"/>
      <c r="K141" s="23"/>
      <c r="L141" s="23"/>
      <c r="M141" s="23"/>
      <c r="N141" s="23"/>
      <c r="O141" s="23"/>
      <c r="P141" s="23"/>
    </row>
    <row r="142" spans="2:16" x14ac:dyDescent="0.2">
      <c r="B142" s="23">
        <v>2015</v>
      </c>
      <c r="C142" s="39">
        <f t="shared" si="5"/>
        <v>10</v>
      </c>
      <c r="D142" s="29">
        <v>0</v>
      </c>
      <c r="E142" s="30">
        <f t="shared" si="6"/>
        <v>166.50478871764554</v>
      </c>
      <c r="F142" s="31"/>
      <c r="G142" s="25">
        <v>0</v>
      </c>
      <c r="H142" s="26">
        <f t="shared" si="7"/>
        <v>171.00860756016095</v>
      </c>
      <c r="I142" s="31"/>
      <c r="J142" s="24"/>
      <c r="K142" s="23"/>
      <c r="L142" s="23"/>
      <c r="M142" s="23"/>
      <c r="N142" s="23"/>
      <c r="O142" s="23"/>
      <c r="P142" s="23"/>
    </row>
    <row r="143" spans="2:16" x14ac:dyDescent="0.2">
      <c r="B143" s="23">
        <v>2015</v>
      </c>
      <c r="C143" s="39">
        <f t="shared" si="5"/>
        <v>11</v>
      </c>
      <c r="D143" s="29">
        <v>0</v>
      </c>
      <c r="E143" s="30">
        <f t="shared" si="6"/>
        <v>166.50478871764554</v>
      </c>
      <c r="F143" s="31"/>
      <c r="G143" s="25">
        <v>0</v>
      </c>
      <c r="H143" s="26">
        <f t="shared" si="7"/>
        <v>171.00860756016095</v>
      </c>
      <c r="I143" s="31"/>
      <c r="J143" s="24"/>
      <c r="K143" s="23"/>
      <c r="L143" s="23"/>
      <c r="M143" s="23"/>
      <c r="N143" s="23"/>
      <c r="O143" s="37"/>
      <c r="P143" s="37"/>
    </row>
    <row r="144" spans="2:16" x14ac:dyDescent="0.2">
      <c r="B144" s="23">
        <v>2015</v>
      </c>
      <c r="C144" s="39">
        <f t="shared" si="5"/>
        <v>12</v>
      </c>
      <c r="D144" s="29">
        <v>0</v>
      </c>
      <c r="E144" s="30">
        <f t="shared" si="6"/>
        <v>166.50478871764554</v>
      </c>
      <c r="F144" s="33">
        <f>E144/E132-1</f>
        <v>4.5506250000000081E-2</v>
      </c>
      <c r="G144" s="25">
        <v>0</v>
      </c>
      <c r="H144" s="26">
        <f t="shared" si="7"/>
        <v>171.00860756016095</v>
      </c>
      <c r="I144" s="33">
        <f>H144/H132-1</f>
        <v>4.4999999999999929E-2</v>
      </c>
      <c r="J144" s="24">
        <f>F144*Inputs!E$15+Calculation!I144*Inputs!E$33</f>
        <v>4.5220717993079584E-2</v>
      </c>
      <c r="K144" s="23"/>
      <c r="L144" s="23"/>
      <c r="M144" s="23"/>
      <c r="N144" s="23"/>
      <c r="O144" s="23"/>
      <c r="P144" s="23"/>
    </row>
    <row r="145" spans="2:16" x14ac:dyDescent="0.2">
      <c r="B145" s="23">
        <v>2016</v>
      </c>
      <c r="C145" s="39">
        <f t="shared" si="5"/>
        <v>1</v>
      </c>
      <c r="D145" s="32">
        <f>Inputs!C19</f>
        <v>2.2499999999999999E-2</v>
      </c>
      <c r="E145" s="30">
        <f t="shared" si="6"/>
        <v>170.25114646379257</v>
      </c>
      <c r="F145" s="31"/>
      <c r="G145" s="25">
        <v>0</v>
      </c>
      <c r="H145" s="26">
        <f t="shared" si="7"/>
        <v>171.00860756016095</v>
      </c>
      <c r="I145" s="31"/>
      <c r="J145" s="24"/>
      <c r="K145" s="23"/>
      <c r="L145" s="23"/>
      <c r="M145" s="23"/>
      <c r="N145" s="23"/>
      <c r="O145" s="23"/>
      <c r="P145" s="23"/>
    </row>
    <row r="146" spans="2:16" x14ac:dyDescent="0.2">
      <c r="B146" s="23">
        <v>2016</v>
      </c>
      <c r="C146" s="39">
        <f t="shared" si="5"/>
        <v>2</v>
      </c>
      <c r="D146" s="29">
        <v>0</v>
      </c>
      <c r="E146" s="30">
        <f t="shared" si="6"/>
        <v>170.25114646379257</v>
      </c>
      <c r="F146" s="31"/>
      <c r="G146" s="25">
        <v>0</v>
      </c>
      <c r="H146" s="26">
        <f t="shared" si="7"/>
        <v>171.00860756016095</v>
      </c>
      <c r="I146" s="31"/>
      <c r="J146" s="24"/>
      <c r="K146" s="23"/>
      <c r="L146" s="23"/>
      <c r="M146" s="23"/>
      <c r="N146" s="23"/>
      <c r="O146" s="23"/>
      <c r="P146" s="23"/>
    </row>
    <row r="147" spans="2:16" x14ac:dyDescent="0.2">
      <c r="B147" s="23">
        <v>2016</v>
      </c>
      <c r="C147" s="39">
        <f t="shared" ref="C147:C204" si="8">C135</f>
        <v>3</v>
      </c>
      <c r="D147" s="29">
        <v>0</v>
      </c>
      <c r="E147" s="30">
        <f t="shared" si="6"/>
        <v>170.25114646379257</v>
      </c>
      <c r="F147" s="31"/>
      <c r="G147" s="25">
        <v>0</v>
      </c>
      <c r="H147" s="26">
        <f t="shared" si="7"/>
        <v>171.00860756016095</v>
      </c>
      <c r="I147" s="31"/>
      <c r="J147" s="24"/>
      <c r="K147" s="23"/>
      <c r="L147" s="23"/>
      <c r="M147" s="23"/>
      <c r="N147" s="23"/>
      <c r="O147" s="23"/>
      <c r="P147" s="23"/>
    </row>
    <row r="148" spans="2:16" x14ac:dyDescent="0.2">
      <c r="B148" s="23">
        <v>2016</v>
      </c>
      <c r="C148" s="39">
        <f t="shared" si="8"/>
        <v>4</v>
      </c>
      <c r="D148" s="29">
        <v>0</v>
      </c>
      <c r="E148" s="30">
        <f t="shared" si="6"/>
        <v>170.25114646379257</v>
      </c>
      <c r="F148" s="31"/>
      <c r="G148" s="25">
        <v>0</v>
      </c>
      <c r="H148" s="26">
        <f t="shared" si="7"/>
        <v>171.00860756016095</v>
      </c>
      <c r="I148" s="31"/>
      <c r="J148" s="24"/>
      <c r="K148" s="23"/>
      <c r="L148" s="23"/>
      <c r="M148" s="23"/>
      <c r="N148" s="23"/>
      <c r="O148" s="23"/>
      <c r="P148" s="23"/>
    </row>
    <row r="149" spans="2:16" x14ac:dyDescent="0.2">
      <c r="B149" s="23">
        <v>2016</v>
      </c>
      <c r="C149" s="39">
        <f t="shared" si="8"/>
        <v>5</v>
      </c>
      <c r="D149" s="29">
        <v>0</v>
      </c>
      <c r="E149" s="30">
        <f t="shared" si="6"/>
        <v>170.25114646379257</v>
      </c>
      <c r="F149" s="31"/>
      <c r="G149" s="25">
        <v>0</v>
      </c>
      <c r="H149" s="26">
        <f t="shared" si="7"/>
        <v>171.00860756016095</v>
      </c>
      <c r="I149" s="31"/>
      <c r="J149" s="24"/>
      <c r="K149" s="23"/>
      <c r="L149" s="23"/>
      <c r="M149" s="23"/>
      <c r="N149" s="23"/>
      <c r="O149" s="23"/>
      <c r="P149" s="23"/>
    </row>
    <row r="150" spans="2:16" x14ac:dyDescent="0.2">
      <c r="B150" s="23">
        <v>2016</v>
      </c>
      <c r="C150" s="39">
        <f t="shared" si="8"/>
        <v>6</v>
      </c>
      <c r="D150" s="29">
        <v>0</v>
      </c>
      <c r="E150" s="30">
        <f t="shared" si="6"/>
        <v>170.25114646379257</v>
      </c>
      <c r="F150" s="31"/>
      <c r="G150" s="25">
        <v>0</v>
      </c>
      <c r="H150" s="26">
        <f t="shared" si="7"/>
        <v>171.00860756016095</v>
      </c>
      <c r="I150" s="31"/>
      <c r="J150" s="24"/>
      <c r="K150" s="23"/>
      <c r="L150" s="23"/>
      <c r="M150" s="23"/>
      <c r="N150" s="23"/>
      <c r="O150" s="23"/>
      <c r="P150" s="23"/>
    </row>
    <row r="151" spans="2:16" x14ac:dyDescent="0.2">
      <c r="B151" s="23">
        <v>2016</v>
      </c>
      <c r="C151" s="39">
        <f t="shared" si="8"/>
        <v>7</v>
      </c>
      <c r="D151" s="32">
        <f>Inputs!C20</f>
        <v>2.2499999999999999E-2</v>
      </c>
      <c r="E151" s="30">
        <f t="shared" si="6"/>
        <v>174.0817972592279</v>
      </c>
      <c r="F151" s="31"/>
      <c r="G151" s="24">
        <f>Inputs!C35</f>
        <v>4.4999999999999998E-2</v>
      </c>
      <c r="H151" s="26">
        <f t="shared" si="7"/>
        <v>178.70399490036817</v>
      </c>
      <c r="I151" s="31"/>
      <c r="J151" s="24"/>
      <c r="K151" s="23"/>
      <c r="L151" s="23"/>
      <c r="M151" s="23"/>
      <c r="N151" s="23"/>
      <c r="O151" s="23"/>
      <c r="P151" s="23"/>
    </row>
    <row r="152" spans="2:16" x14ac:dyDescent="0.2">
      <c r="B152" s="23">
        <v>2016</v>
      </c>
      <c r="C152" s="39">
        <f t="shared" si="8"/>
        <v>8</v>
      </c>
      <c r="D152" s="29">
        <v>0</v>
      </c>
      <c r="E152" s="30">
        <f t="shared" si="6"/>
        <v>174.0817972592279</v>
      </c>
      <c r="F152" s="31"/>
      <c r="G152" s="25">
        <v>0</v>
      </c>
      <c r="H152" s="26">
        <f t="shared" si="7"/>
        <v>178.70399490036817</v>
      </c>
      <c r="I152" s="31"/>
      <c r="J152" s="24"/>
      <c r="K152" s="23"/>
      <c r="L152" s="23"/>
      <c r="M152" s="23"/>
      <c r="N152" s="23"/>
      <c r="O152" s="23"/>
      <c r="P152" s="23"/>
    </row>
    <row r="153" spans="2:16" x14ac:dyDescent="0.2">
      <c r="B153" s="23">
        <v>2016</v>
      </c>
      <c r="C153" s="39">
        <f t="shared" si="8"/>
        <v>9</v>
      </c>
      <c r="D153" s="29">
        <v>0</v>
      </c>
      <c r="E153" s="30">
        <f t="shared" si="6"/>
        <v>174.0817972592279</v>
      </c>
      <c r="F153" s="31"/>
      <c r="G153" s="25">
        <v>0</v>
      </c>
      <c r="H153" s="26">
        <f t="shared" si="7"/>
        <v>178.70399490036817</v>
      </c>
      <c r="I153" s="31"/>
      <c r="J153" s="24"/>
      <c r="K153" s="23"/>
      <c r="L153" s="23"/>
      <c r="M153" s="23"/>
      <c r="N153" s="23"/>
      <c r="O153" s="23"/>
      <c r="P153" s="23"/>
    </row>
    <row r="154" spans="2:16" x14ac:dyDescent="0.2">
      <c r="B154" s="23">
        <v>2016</v>
      </c>
      <c r="C154" s="39">
        <f t="shared" si="8"/>
        <v>10</v>
      </c>
      <c r="D154" s="29">
        <v>0</v>
      </c>
      <c r="E154" s="30">
        <f t="shared" si="6"/>
        <v>174.0817972592279</v>
      </c>
      <c r="F154" s="31"/>
      <c r="G154" s="25">
        <v>0</v>
      </c>
      <c r="H154" s="26">
        <f t="shared" si="7"/>
        <v>178.70399490036817</v>
      </c>
      <c r="I154" s="31"/>
      <c r="J154" s="24"/>
      <c r="K154" s="23"/>
      <c r="L154" s="23"/>
      <c r="M154" s="23"/>
      <c r="N154" s="23"/>
      <c r="O154" s="23"/>
      <c r="P154" s="23"/>
    </row>
    <row r="155" spans="2:16" x14ac:dyDescent="0.2">
      <c r="B155" s="23">
        <v>2016</v>
      </c>
      <c r="C155" s="39">
        <f t="shared" si="8"/>
        <v>11</v>
      </c>
      <c r="D155" s="29">
        <v>0</v>
      </c>
      <c r="E155" s="30">
        <f t="shared" si="6"/>
        <v>174.0817972592279</v>
      </c>
      <c r="F155" s="31"/>
      <c r="G155" s="25">
        <v>0</v>
      </c>
      <c r="H155" s="26">
        <f t="shared" si="7"/>
        <v>178.70399490036817</v>
      </c>
      <c r="I155" s="31"/>
      <c r="J155" s="24"/>
      <c r="K155" s="23"/>
      <c r="L155" s="23"/>
      <c r="M155" s="23"/>
      <c r="N155" s="23"/>
      <c r="O155" s="37"/>
      <c r="P155" s="37"/>
    </row>
    <row r="156" spans="2:16" x14ac:dyDescent="0.2">
      <c r="B156" s="23">
        <v>2016</v>
      </c>
      <c r="C156" s="39">
        <f t="shared" si="8"/>
        <v>12</v>
      </c>
      <c r="D156" s="29">
        <v>0</v>
      </c>
      <c r="E156" s="30">
        <f t="shared" si="6"/>
        <v>174.0817972592279</v>
      </c>
      <c r="F156" s="33">
        <f>E156/E144-1</f>
        <v>4.5506250000000081E-2</v>
      </c>
      <c r="G156" s="25">
        <v>0</v>
      </c>
      <c r="H156" s="26">
        <f t="shared" si="7"/>
        <v>178.70399490036817</v>
      </c>
      <c r="I156" s="33">
        <f>H156/H144-1</f>
        <v>4.4999999999999929E-2</v>
      </c>
      <c r="J156" s="24">
        <f>F156*Inputs!E$15+Calculation!I156*Inputs!E$33</f>
        <v>4.5220717993079584E-2</v>
      </c>
      <c r="K156" s="23"/>
      <c r="L156" s="23"/>
      <c r="M156" s="23"/>
      <c r="N156" s="23"/>
      <c r="O156" s="23"/>
      <c r="P156" s="23"/>
    </row>
    <row r="157" spans="2:16" x14ac:dyDescent="0.2">
      <c r="B157" s="23">
        <v>2017</v>
      </c>
      <c r="C157" s="39">
        <f t="shared" si="8"/>
        <v>1</v>
      </c>
      <c r="D157" s="24">
        <v>2.1299999999999999E-2</v>
      </c>
      <c r="E157" s="30">
        <f t="shared" si="6"/>
        <v>177.78973954084947</v>
      </c>
      <c r="F157" s="31"/>
      <c r="G157" s="25">
        <v>0</v>
      </c>
      <c r="H157" s="26">
        <f t="shared" si="7"/>
        <v>178.70399490036817</v>
      </c>
      <c r="I157" s="31"/>
      <c r="J157" s="24"/>
      <c r="K157" s="23"/>
      <c r="L157" s="23"/>
      <c r="M157" s="23"/>
      <c r="N157" s="23"/>
      <c r="O157" s="23"/>
      <c r="P157" s="23"/>
    </row>
    <row r="158" spans="2:16" x14ac:dyDescent="0.2">
      <c r="B158" s="23">
        <v>2017</v>
      </c>
      <c r="C158" s="39">
        <f t="shared" si="8"/>
        <v>2</v>
      </c>
      <c r="D158" s="29">
        <v>0</v>
      </c>
      <c r="E158" s="30">
        <f t="shared" si="6"/>
        <v>177.78973954084947</v>
      </c>
      <c r="F158" s="31"/>
      <c r="G158" s="25">
        <v>0</v>
      </c>
      <c r="H158" s="26">
        <f t="shared" si="7"/>
        <v>178.70399490036817</v>
      </c>
      <c r="I158" s="31"/>
      <c r="J158" s="24"/>
      <c r="K158" s="23"/>
      <c r="L158" s="23"/>
      <c r="M158" s="23"/>
      <c r="N158" s="23"/>
      <c r="O158" s="23"/>
      <c r="P158" s="23"/>
    </row>
    <row r="159" spans="2:16" x14ac:dyDescent="0.2">
      <c r="B159" s="23">
        <v>2017</v>
      </c>
      <c r="C159" s="39">
        <f t="shared" si="8"/>
        <v>3</v>
      </c>
      <c r="D159" s="29">
        <v>0</v>
      </c>
      <c r="E159" s="30">
        <f t="shared" si="6"/>
        <v>177.78973954084947</v>
      </c>
      <c r="F159" s="31"/>
      <c r="G159" s="25">
        <v>0</v>
      </c>
      <c r="H159" s="26">
        <f t="shared" si="7"/>
        <v>178.70399490036817</v>
      </c>
      <c r="I159" s="31"/>
      <c r="J159" s="24"/>
      <c r="K159" s="23"/>
      <c r="L159" s="23"/>
      <c r="M159" s="23"/>
      <c r="N159" s="23"/>
      <c r="O159" s="23"/>
      <c r="P159" s="23"/>
    </row>
    <row r="160" spans="2:16" x14ac:dyDescent="0.2">
      <c r="B160" s="23">
        <v>2017</v>
      </c>
      <c r="C160" s="39">
        <f t="shared" si="8"/>
        <v>4</v>
      </c>
      <c r="D160" s="29">
        <v>0</v>
      </c>
      <c r="E160" s="30">
        <f t="shared" si="6"/>
        <v>177.78973954084947</v>
      </c>
      <c r="F160" s="31"/>
      <c r="G160" s="25">
        <v>0</v>
      </c>
      <c r="H160" s="26">
        <f t="shared" si="7"/>
        <v>178.70399490036817</v>
      </c>
      <c r="I160" s="31"/>
      <c r="J160" s="24"/>
      <c r="K160" s="23"/>
      <c r="L160" s="23"/>
      <c r="M160" s="23"/>
      <c r="N160" s="23"/>
      <c r="O160" s="23"/>
      <c r="P160" s="23"/>
    </row>
    <row r="161" spans="2:16" x14ac:dyDescent="0.2">
      <c r="B161" s="23">
        <v>2017</v>
      </c>
      <c r="C161" s="39">
        <f t="shared" si="8"/>
        <v>5</v>
      </c>
      <c r="D161" s="29">
        <v>0</v>
      </c>
      <c r="E161" s="30">
        <f t="shared" si="6"/>
        <v>177.78973954084947</v>
      </c>
      <c r="F161" s="31"/>
      <c r="G161" s="25">
        <v>0</v>
      </c>
      <c r="H161" s="26">
        <f t="shared" si="7"/>
        <v>178.70399490036817</v>
      </c>
      <c r="I161" s="31"/>
      <c r="J161" s="24"/>
      <c r="K161" s="23"/>
      <c r="L161" s="23"/>
      <c r="M161" s="23"/>
      <c r="N161" s="23"/>
      <c r="O161" s="23"/>
      <c r="P161" s="23"/>
    </row>
    <row r="162" spans="2:16" x14ac:dyDescent="0.2">
      <c r="B162" s="23">
        <v>2017</v>
      </c>
      <c r="C162" s="39">
        <f t="shared" si="8"/>
        <v>6</v>
      </c>
      <c r="D162" s="29">
        <v>0</v>
      </c>
      <c r="E162" s="30">
        <f t="shared" si="6"/>
        <v>177.78973954084947</v>
      </c>
      <c r="F162" s="31"/>
      <c r="G162" s="25">
        <v>0</v>
      </c>
      <c r="H162" s="26">
        <f t="shared" si="7"/>
        <v>178.70399490036817</v>
      </c>
      <c r="I162" s="31"/>
      <c r="J162" s="24"/>
      <c r="K162" s="23"/>
      <c r="L162" s="23"/>
      <c r="M162" s="23"/>
      <c r="N162" s="23"/>
      <c r="O162" s="23"/>
      <c r="P162" s="23"/>
    </row>
    <row r="163" spans="2:16" x14ac:dyDescent="0.2">
      <c r="B163" s="23">
        <v>2017</v>
      </c>
      <c r="C163" s="39">
        <f t="shared" si="8"/>
        <v>7</v>
      </c>
      <c r="D163" s="24">
        <v>2.1299999999999999E-2</v>
      </c>
      <c r="E163" s="30">
        <f t="shared" si="6"/>
        <v>181.57666099306957</v>
      </c>
      <c r="F163" s="31"/>
      <c r="G163" s="24">
        <v>4.3099999999999999E-2</v>
      </c>
      <c r="H163" s="26">
        <f t="shared" si="7"/>
        <v>186.40613708057401</v>
      </c>
      <c r="I163" s="31"/>
      <c r="J163" s="24"/>
      <c r="K163" s="23"/>
      <c r="L163" s="23"/>
      <c r="M163" s="23"/>
      <c r="N163" s="23"/>
      <c r="O163" s="23"/>
      <c r="P163" s="23"/>
    </row>
    <row r="164" spans="2:16" x14ac:dyDescent="0.2">
      <c r="B164" s="23">
        <v>2017</v>
      </c>
      <c r="C164" s="39">
        <f t="shared" si="8"/>
        <v>8</v>
      </c>
      <c r="D164" s="29">
        <v>0</v>
      </c>
      <c r="E164" s="30">
        <f t="shared" si="6"/>
        <v>181.57666099306957</v>
      </c>
      <c r="F164" s="31"/>
      <c r="G164" s="25">
        <v>0</v>
      </c>
      <c r="H164" s="26">
        <f t="shared" si="7"/>
        <v>186.40613708057401</v>
      </c>
      <c r="I164" s="31"/>
      <c r="J164" s="24"/>
      <c r="K164" s="23"/>
      <c r="L164" s="23"/>
      <c r="M164" s="23"/>
      <c r="N164" s="23"/>
      <c r="O164" s="23"/>
      <c r="P164" s="23"/>
    </row>
    <row r="165" spans="2:16" x14ac:dyDescent="0.2">
      <c r="B165" s="23">
        <v>2017</v>
      </c>
      <c r="C165" s="39">
        <f t="shared" si="8"/>
        <v>9</v>
      </c>
      <c r="D165" s="29">
        <v>0</v>
      </c>
      <c r="E165" s="30">
        <f t="shared" si="6"/>
        <v>181.57666099306957</v>
      </c>
      <c r="F165" s="31"/>
      <c r="G165" s="25">
        <v>0</v>
      </c>
      <c r="H165" s="26">
        <f t="shared" si="7"/>
        <v>186.40613708057401</v>
      </c>
      <c r="I165" s="31"/>
      <c r="J165" s="24"/>
      <c r="K165" s="23"/>
      <c r="L165" s="23"/>
      <c r="M165" s="23"/>
      <c r="N165" s="23"/>
      <c r="O165" s="23"/>
      <c r="P165" s="23"/>
    </row>
    <row r="166" spans="2:16" x14ac:dyDescent="0.2">
      <c r="B166" s="23">
        <v>2017</v>
      </c>
      <c r="C166" s="39">
        <f t="shared" si="8"/>
        <v>10</v>
      </c>
      <c r="D166" s="29">
        <v>0</v>
      </c>
      <c r="E166" s="30">
        <f t="shared" si="6"/>
        <v>181.57666099306957</v>
      </c>
      <c r="F166" s="31"/>
      <c r="G166" s="25">
        <v>0</v>
      </c>
      <c r="H166" s="26">
        <f t="shared" si="7"/>
        <v>186.40613708057401</v>
      </c>
      <c r="I166" s="31"/>
      <c r="J166" s="24"/>
      <c r="K166" s="23"/>
      <c r="L166" s="23"/>
      <c r="M166" s="23"/>
      <c r="N166" s="23"/>
      <c r="O166" s="23"/>
      <c r="P166" s="23"/>
    </row>
    <row r="167" spans="2:16" x14ac:dyDescent="0.2">
      <c r="B167" s="23">
        <v>2017</v>
      </c>
      <c r="C167" s="39">
        <f t="shared" si="8"/>
        <v>11</v>
      </c>
      <c r="D167" s="29">
        <v>0</v>
      </c>
      <c r="E167" s="30">
        <f t="shared" si="6"/>
        <v>181.57666099306957</v>
      </c>
      <c r="F167" s="31"/>
      <c r="G167" s="25">
        <v>0</v>
      </c>
      <c r="H167" s="26">
        <f t="shared" si="7"/>
        <v>186.40613708057401</v>
      </c>
      <c r="I167" s="31"/>
      <c r="J167" s="24"/>
      <c r="K167" s="23"/>
      <c r="L167" s="23"/>
      <c r="M167" s="23"/>
      <c r="N167" s="23"/>
      <c r="O167" s="37"/>
      <c r="P167" s="37"/>
    </row>
    <row r="168" spans="2:16" x14ac:dyDescent="0.2">
      <c r="B168" s="23">
        <v>2017</v>
      </c>
      <c r="C168" s="39">
        <f t="shared" si="8"/>
        <v>12</v>
      </c>
      <c r="D168" s="29">
        <v>0</v>
      </c>
      <c r="E168" s="30">
        <f t="shared" si="6"/>
        <v>181.57666099306957</v>
      </c>
      <c r="F168" s="33">
        <f>E168/E156-1</f>
        <v>4.3053690000000033E-2</v>
      </c>
      <c r="G168" s="25">
        <v>0</v>
      </c>
      <c r="H168" s="26">
        <f t="shared" si="7"/>
        <v>186.40613708057401</v>
      </c>
      <c r="I168" s="33">
        <f>H168/H156-1</f>
        <v>4.3099999999999916E-2</v>
      </c>
      <c r="J168" s="24">
        <f>F168*Inputs!E$15+Calculation!I168*Inputs!E$33</f>
        <v>4.3079809480968824E-2</v>
      </c>
      <c r="K168" s="23"/>
      <c r="L168" s="23"/>
      <c r="M168" s="23"/>
      <c r="N168" s="23"/>
      <c r="O168" s="23"/>
      <c r="P168" s="23"/>
    </row>
    <row r="169" spans="2:16" x14ac:dyDescent="0.2">
      <c r="B169" s="23">
        <v>2018</v>
      </c>
      <c r="C169" s="39">
        <f t="shared" si="8"/>
        <v>1</v>
      </c>
      <c r="D169" s="24">
        <v>2.1299999999999999E-2</v>
      </c>
      <c r="E169" s="30">
        <f t="shared" si="6"/>
        <v>185.44424387222196</v>
      </c>
      <c r="F169" s="31"/>
      <c r="G169" s="25">
        <v>0</v>
      </c>
      <c r="H169" s="26">
        <f t="shared" si="7"/>
        <v>186.40613708057401</v>
      </c>
      <c r="I169" s="31"/>
      <c r="J169" s="24"/>
      <c r="K169" s="23"/>
      <c r="L169" s="23"/>
      <c r="M169" s="23"/>
      <c r="N169" s="23"/>
      <c r="O169" s="23"/>
      <c r="P169" s="23"/>
    </row>
    <row r="170" spans="2:16" x14ac:dyDescent="0.2">
      <c r="B170" s="23">
        <v>2018</v>
      </c>
      <c r="C170" s="39">
        <f t="shared" si="8"/>
        <v>2</v>
      </c>
      <c r="D170" s="29">
        <v>0</v>
      </c>
      <c r="E170" s="30">
        <f t="shared" si="6"/>
        <v>185.44424387222196</v>
      </c>
      <c r="F170" s="31"/>
      <c r="G170" s="25">
        <v>0</v>
      </c>
      <c r="H170" s="26">
        <f t="shared" si="7"/>
        <v>186.40613708057401</v>
      </c>
      <c r="I170" s="31"/>
      <c r="J170" s="24"/>
      <c r="K170" s="23"/>
      <c r="L170" s="23"/>
      <c r="M170" s="23"/>
      <c r="N170" s="23"/>
      <c r="O170" s="23"/>
      <c r="P170" s="23"/>
    </row>
    <row r="171" spans="2:16" x14ac:dyDescent="0.2">
      <c r="B171" s="23">
        <v>2018</v>
      </c>
      <c r="C171" s="39">
        <f t="shared" si="8"/>
        <v>3</v>
      </c>
      <c r="D171" s="29">
        <v>0</v>
      </c>
      <c r="E171" s="30">
        <f t="shared" si="6"/>
        <v>185.44424387222196</v>
      </c>
      <c r="F171" s="31"/>
      <c r="G171" s="25">
        <v>0</v>
      </c>
      <c r="H171" s="26">
        <f t="shared" si="7"/>
        <v>186.40613708057401</v>
      </c>
      <c r="I171" s="31"/>
      <c r="J171" s="24"/>
      <c r="K171" s="23"/>
      <c r="L171" s="23"/>
      <c r="M171" s="23"/>
      <c r="N171" s="23"/>
      <c r="O171" s="23"/>
      <c r="P171" s="23"/>
    </row>
    <row r="172" spans="2:16" x14ac:dyDescent="0.2">
      <c r="B172" s="23">
        <v>2018</v>
      </c>
      <c r="C172" s="39">
        <f t="shared" si="8"/>
        <v>4</v>
      </c>
      <c r="D172" s="29">
        <v>0</v>
      </c>
      <c r="E172" s="30">
        <f t="shared" si="6"/>
        <v>185.44424387222196</v>
      </c>
      <c r="F172" s="31"/>
      <c r="G172" s="25">
        <v>0</v>
      </c>
      <c r="H172" s="26">
        <f t="shared" si="7"/>
        <v>186.40613708057401</v>
      </c>
      <c r="I172" s="31"/>
      <c r="J172" s="24"/>
      <c r="K172" s="23"/>
      <c r="L172" s="23"/>
      <c r="M172" s="23"/>
      <c r="N172" s="23"/>
      <c r="O172" s="23"/>
      <c r="P172" s="23"/>
    </row>
    <row r="173" spans="2:16" x14ac:dyDescent="0.2">
      <c r="B173" s="23">
        <v>2018</v>
      </c>
      <c r="C173" s="39">
        <f t="shared" si="8"/>
        <v>5</v>
      </c>
      <c r="D173" s="29">
        <v>0</v>
      </c>
      <c r="E173" s="30">
        <f t="shared" si="6"/>
        <v>185.44424387222196</v>
      </c>
      <c r="F173" s="31"/>
      <c r="G173" s="25">
        <v>0</v>
      </c>
      <c r="H173" s="26">
        <f t="shared" si="7"/>
        <v>186.40613708057401</v>
      </c>
      <c r="I173" s="31"/>
      <c r="J173" s="24"/>
      <c r="K173" s="23"/>
      <c r="L173" s="23"/>
      <c r="M173" s="23"/>
      <c r="N173" s="23"/>
      <c r="O173" s="23"/>
      <c r="P173" s="23"/>
    </row>
    <row r="174" spans="2:16" x14ac:dyDescent="0.2">
      <c r="B174" s="23">
        <v>2018</v>
      </c>
      <c r="C174" s="39">
        <f t="shared" si="8"/>
        <v>6</v>
      </c>
      <c r="D174" s="29">
        <v>0</v>
      </c>
      <c r="E174" s="30">
        <f t="shared" si="6"/>
        <v>185.44424387222196</v>
      </c>
      <c r="F174" s="31"/>
      <c r="G174" s="25">
        <v>0</v>
      </c>
      <c r="H174" s="26">
        <f t="shared" si="7"/>
        <v>186.40613708057401</v>
      </c>
      <c r="I174" s="31"/>
      <c r="J174" s="24"/>
      <c r="K174" s="23"/>
      <c r="L174" s="23"/>
      <c r="M174" s="23"/>
      <c r="N174" s="23"/>
      <c r="O174" s="23"/>
      <c r="P174" s="23"/>
    </row>
    <row r="175" spans="2:16" x14ac:dyDescent="0.2">
      <c r="B175" s="23">
        <v>2018</v>
      </c>
      <c r="C175" s="39">
        <f t="shared" si="8"/>
        <v>7</v>
      </c>
      <c r="D175" s="24">
        <v>2.1299999999999999E-2</v>
      </c>
      <c r="E175" s="30">
        <f t="shared" si="6"/>
        <v>189.39420626670031</v>
      </c>
      <c r="F175" s="31"/>
      <c r="G175" s="24">
        <v>4.3099999999999999E-2</v>
      </c>
      <c r="H175" s="26">
        <f t="shared" si="7"/>
        <v>194.44024158874674</v>
      </c>
      <c r="I175" s="31"/>
      <c r="J175" s="24"/>
      <c r="K175" s="23"/>
      <c r="L175" s="23"/>
      <c r="M175" s="23"/>
      <c r="N175" s="23"/>
      <c r="O175" s="23"/>
      <c r="P175" s="23"/>
    </row>
    <row r="176" spans="2:16" x14ac:dyDescent="0.2">
      <c r="B176" s="23">
        <v>2018</v>
      </c>
      <c r="C176" s="39">
        <f t="shared" si="8"/>
        <v>8</v>
      </c>
      <c r="D176" s="29">
        <v>0</v>
      </c>
      <c r="E176" s="30">
        <f t="shared" si="6"/>
        <v>189.39420626670031</v>
      </c>
      <c r="F176" s="31"/>
      <c r="G176" s="25">
        <v>0</v>
      </c>
      <c r="H176" s="26">
        <f t="shared" si="7"/>
        <v>194.44024158874674</v>
      </c>
      <c r="I176" s="31"/>
      <c r="J176" s="24"/>
      <c r="K176" s="23"/>
      <c r="L176" s="23"/>
      <c r="M176" s="23"/>
      <c r="N176" s="23"/>
      <c r="O176" s="23"/>
      <c r="P176" s="23"/>
    </row>
    <row r="177" spans="2:16" x14ac:dyDescent="0.2">
      <c r="B177" s="23">
        <v>2018</v>
      </c>
      <c r="C177" s="39">
        <f t="shared" si="8"/>
        <v>9</v>
      </c>
      <c r="D177" s="29">
        <v>0</v>
      </c>
      <c r="E177" s="30">
        <f t="shared" si="6"/>
        <v>189.39420626670031</v>
      </c>
      <c r="F177" s="31"/>
      <c r="G177" s="25">
        <v>0</v>
      </c>
      <c r="H177" s="26">
        <f t="shared" si="7"/>
        <v>194.44024158874674</v>
      </c>
      <c r="I177" s="31"/>
      <c r="J177" s="24"/>
      <c r="K177" s="23"/>
      <c r="L177" s="23"/>
      <c r="M177" s="23"/>
      <c r="N177" s="23"/>
      <c r="O177" s="23"/>
      <c r="P177" s="23"/>
    </row>
    <row r="178" spans="2:16" x14ac:dyDescent="0.2">
      <c r="B178" s="23">
        <v>2018</v>
      </c>
      <c r="C178" s="39">
        <f t="shared" si="8"/>
        <v>10</v>
      </c>
      <c r="D178" s="29">
        <v>0</v>
      </c>
      <c r="E178" s="30">
        <f t="shared" si="6"/>
        <v>189.39420626670031</v>
      </c>
      <c r="F178" s="31"/>
      <c r="G178" s="25">
        <v>0</v>
      </c>
      <c r="H178" s="26">
        <f t="shared" si="7"/>
        <v>194.44024158874674</v>
      </c>
      <c r="I178" s="31"/>
      <c r="J178" s="24"/>
      <c r="K178" s="23"/>
      <c r="L178" s="23"/>
      <c r="M178" s="23"/>
      <c r="N178" s="23"/>
      <c r="O178" s="23"/>
      <c r="P178" s="23"/>
    </row>
    <row r="179" spans="2:16" x14ac:dyDescent="0.2">
      <c r="B179" s="23">
        <v>2018</v>
      </c>
      <c r="C179" s="39">
        <f t="shared" si="8"/>
        <v>11</v>
      </c>
      <c r="D179" s="29">
        <v>0</v>
      </c>
      <c r="E179" s="30">
        <f t="shared" si="6"/>
        <v>189.39420626670031</v>
      </c>
      <c r="F179" s="31"/>
      <c r="G179" s="25">
        <v>0</v>
      </c>
      <c r="H179" s="26">
        <f t="shared" si="7"/>
        <v>194.44024158874674</v>
      </c>
      <c r="I179" s="31"/>
      <c r="J179" s="24"/>
      <c r="K179" s="23"/>
      <c r="L179" s="23"/>
      <c r="M179" s="23"/>
      <c r="N179" s="23"/>
      <c r="O179" s="37"/>
      <c r="P179" s="37"/>
    </row>
    <row r="180" spans="2:16" x14ac:dyDescent="0.2">
      <c r="B180" s="23">
        <v>2018</v>
      </c>
      <c r="C180" s="39">
        <f t="shared" si="8"/>
        <v>12</v>
      </c>
      <c r="D180" s="29">
        <v>0</v>
      </c>
      <c r="E180" s="30">
        <f t="shared" si="6"/>
        <v>189.39420626670031</v>
      </c>
      <c r="F180" s="33">
        <f>E180/E168-1</f>
        <v>4.3053690000000255E-2</v>
      </c>
      <c r="G180" s="25">
        <v>0</v>
      </c>
      <c r="H180" s="26">
        <f t="shared" si="7"/>
        <v>194.44024158874674</v>
      </c>
      <c r="I180" s="33">
        <f>H180/H168-1</f>
        <v>4.3099999999999916E-2</v>
      </c>
      <c r="J180" s="24">
        <f>F180*Inputs!E$15+Calculation!I180*Inputs!E$33</f>
        <v>4.3079809480968921E-2</v>
      </c>
      <c r="K180" s="23"/>
      <c r="L180" s="23"/>
      <c r="M180" s="23"/>
      <c r="N180" s="23"/>
      <c r="O180" s="23"/>
      <c r="P180" s="23"/>
    </row>
    <row r="181" spans="2:16" x14ac:dyDescent="0.2">
      <c r="B181" s="23">
        <v>2019</v>
      </c>
      <c r="C181" s="39">
        <f t="shared" si="8"/>
        <v>1</v>
      </c>
      <c r="D181" s="24">
        <v>2.1299999999999999E-2</v>
      </c>
      <c r="E181" s="30">
        <f>E180*(1+D181)</f>
        <v>193.42830286018105</v>
      </c>
      <c r="F181" s="31"/>
      <c r="G181" s="25">
        <v>0</v>
      </c>
      <c r="H181" s="26">
        <f t="shared" si="7"/>
        <v>194.44024158874674</v>
      </c>
      <c r="I181" s="31"/>
      <c r="J181" s="24"/>
      <c r="K181" s="23"/>
      <c r="L181" s="23"/>
      <c r="M181" s="23"/>
      <c r="N181" s="23"/>
      <c r="O181" s="23"/>
      <c r="P181" s="23"/>
    </row>
    <row r="182" spans="2:16" x14ac:dyDescent="0.2">
      <c r="B182" s="23">
        <v>2019</v>
      </c>
      <c r="C182" s="39">
        <f t="shared" si="8"/>
        <v>2</v>
      </c>
      <c r="D182" s="29">
        <v>0</v>
      </c>
      <c r="E182" s="30">
        <f t="shared" si="6"/>
        <v>193.42830286018105</v>
      </c>
      <c r="F182" s="31"/>
      <c r="G182" s="25">
        <v>0</v>
      </c>
      <c r="H182" s="26">
        <f t="shared" si="7"/>
        <v>194.44024158874674</v>
      </c>
      <c r="I182" s="31"/>
      <c r="J182" s="24"/>
      <c r="K182" s="23"/>
      <c r="L182" s="23"/>
      <c r="M182" s="23"/>
      <c r="N182" s="23"/>
      <c r="O182" s="23"/>
      <c r="P182" s="23"/>
    </row>
    <row r="183" spans="2:16" x14ac:dyDescent="0.2">
      <c r="B183" s="23">
        <v>2019</v>
      </c>
      <c r="C183" s="39">
        <f t="shared" si="8"/>
        <v>3</v>
      </c>
      <c r="D183" s="29">
        <v>0</v>
      </c>
      <c r="E183" s="30">
        <f t="shared" si="6"/>
        <v>193.42830286018105</v>
      </c>
      <c r="F183" s="31"/>
      <c r="G183" s="25">
        <v>0</v>
      </c>
      <c r="H183" s="26">
        <f t="shared" si="7"/>
        <v>194.44024158874674</v>
      </c>
      <c r="I183" s="31"/>
      <c r="J183" s="24"/>
      <c r="K183" s="23"/>
      <c r="L183" s="23"/>
      <c r="M183" s="23"/>
      <c r="N183" s="23"/>
      <c r="O183" s="23"/>
      <c r="P183" s="23"/>
    </row>
    <row r="184" spans="2:16" x14ac:dyDescent="0.2">
      <c r="B184" s="23">
        <v>2019</v>
      </c>
      <c r="C184" s="39">
        <f t="shared" si="8"/>
        <v>4</v>
      </c>
      <c r="D184" s="29">
        <v>0</v>
      </c>
      <c r="E184" s="30">
        <f t="shared" si="6"/>
        <v>193.42830286018105</v>
      </c>
      <c r="F184" s="31"/>
      <c r="G184" s="25">
        <v>0</v>
      </c>
      <c r="H184" s="26">
        <f t="shared" si="7"/>
        <v>194.44024158874674</v>
      </c>
      <c r="I184" s="31"/>
      <c r="J184" s="24"/>
      <c r="K184" s="23"/>
      <c r="L184" s="23"/>
      <c r="M184" s="23"/>
      <c r="N184" s="23"/>
      <c r="O184" s="23"/>
      <c r="P184" s="23"/>
    </row>
    <row r="185" spans="2:16" x14ac:dyDescent="0.2">
      <c r="B185" s="23">
        <v>2019</v>
      </c>
      <c r="C185" s="39">
        <f t="shared" si="8"/>
        <v>5</v>
      </c>
      <c r="D185" s="29">
        <v>0</v>
      </c>
      <c r="E185" s="30">
        <f t="shared" si="6"/>
        <v>193.42830286018105</v>
      </c>
      <c r="F185" s="31"/>
      <c r="G185" s="25">
        <v>0</v>
      </c>
      <c r="H185" s="26">
        <f t="shared" si="7"/>
        <v>194.44024158874674</v>
      </c>
      <c r="I185" s="31"/>
      <c r="J185" s="24"/>
      <c r="K185" s="23"/>
      <c r="L185" s="23"/>
      <c r="M185" s="23"/>
      <c r="N185" s="23"/>
      <c r="O185" s="23"/>
      <c r="P185" s="23"/>
    </row>
    <row r="186" spans="2:16" x14ac:dyDescent="0.2">
      <c r="B186" s="23">
        <v>2019</v>
      </c>
      <c r="C186" s="39">
        <f t="shared" si="8"/>
        <v>6</v>
      </c>
      <c r="D186" s="29">
        <v>0</v>
      </c>
      <c r="E186" s="30">
        <f t="shared" si="6"/>
        <v>193.42830286018105</v>
      </c>
      <c r="F186" s="31"/>
      <c r="G186" s="25">
        <v>0</v>
      </c>
      <c r="H186" s="26">
        <f t="shared" si="7"/>
        <v>194.44024158874674</v>
      </c>
      <c r="I186" s="31"/>
      <c r="J186" s="24"/>
      <c r="K186" s="23"/>
      <c r="L186" s="23"/>
      <c r="M186" s="23"/>
      <c r="N186" s="23"/>
      <c r="O186" s="23"/>
      <c r="P186" s="23"/>
    </row>
    <row r="187" spans="2:16" x14ac:dyDescent="0.2">
      <c r="B187" s="23">
        <v>2019</v>
      </c>
      <c r="C187" s="39">
        <f t="shared" si="8"/>
        <v>7</v>
      </c>
      <c r="D187" s="24">
        <v>2.1299999999999999E-2</v>
      </c>
      <c r="E187" s="30">
        <f t="shared" si="6"/>
        <v>197.54832571110293</v>
      </c>
      <c r="F187" s="31"/>
      <c r="G187" s="24">
        <v>4.3099999999999999E-2</v>
      </c>
      <c r="H187" s="26">
        <f t="shared" si="7"/>
        <v>202.82061600122171</v>
      </c>
      <c r="I187" s="31"/>
      <c r="J187" s="24"/>
      <c r="K187" s="23"/>
      <c r="L187" s="23"/>
      <c r="M187" s="23"/>
      <c r="N187" s="23"/>
      <c r="O187" s="23"/>
      <c r="P187" s="23"/>
    </row>
    <row r="188" spans="2:16" x14ac:dyDescent="0.2">
      <c r="B188" s="23">
        <v>2019</v>
      </c>
      <c r="C188" s="39">
        <f t="shared" si="8"/>
        <v>8</v>
      </c>
      <c r="D188" s="29">
        <v>0</v>
      </c>
      <c r="E188" s="30">
        <f t="shared" si="6"/>
        <v>197.54832571110293</v>
      </c>
      <c r="F188" s="31"/>
      <c r="G188" s="25">
        <v>0</v>
      </c>
      <c r="H188" s="26">
        <f t="shared" si="7"/>
        <v>202.82061600122171</v>
      </c>
      <c r="I188" s="31"/>
      <c r="J188" s="24"/>
      <c r="K188" s="23"/>
      <c r="L188" s="23"/>
      <c r="M188" s="23"/>
      <c r="N188" s="23"/>
      <c r="O188" s="23"/>
      <c r="P188" s="23"/>
    </row>
    <row r="189" spans="2:16" x14ac:dyDescent="0.2">
      <c r="B189" s="23">
        <v>2019</v>
      </c>
      <c r="C189" s="39">
        <f t="shared" si="8"/>
        <v>9</v>
      </c>
      <c r="D189" s="29">
        <v>0</v>
      </c>
      <c r="E189" s="30">
        <f t="shared" si="6"/>
        <v>197.54832571110293</v>
      </c>
      <c r="F189" s="31"/>
      <c r="G189" s="25">
        <v>0</v>
      </c>
      <c r="H189" s="26">
        <f t="shared" si="7"/>
        <v>202.82061600122171</v>
      </c>
      <c r="I189" s="31"/>
      <c r="J189" s="24"/>
      <c r="K189" s="23"/>
      <c r="L189" s="23"/>
      <c r="M189" s="23"/>
      <c r="N189" s="23"/>
      <c r="O189" s="23"/>
      <c r="P189" s="23"/>
    </row>
    <row r="190" spans="2:16" x14ac:dyDescent="0.2">
      <c r="B190" s="23">
        <v>2019</v>
      </c>
      <c r="C190" s="39">
        <f t="shared" si="8"/>
        <v>10</v>
      </c>
      <c r="D190" s="29">
        <v>0</v>
      </c>
      <c r="E190" s="30">
        <f t="shared" si="6"/>
        <v>197.54832571110293</v>
      </c>
      <c r="F190" s="31"/>
      <c r="G190" s="25">
        <v>0</v>
      </c>
      <c r="H190" s="26">
        <f t="shared" si="7"/>
        <v>202.82061600122171</v>
      </c>
      <c r="I190" s="31"/>
      <c r="J190" s="24"/>
      <c r="K190" s="23"/>
      <c r="L190" s="23"/>
      <c r="M190" s="23"/>
      <c r="N190" s="23"/>
      <c r="O190" s="23"/>
      <c r="P190" s="23"/>
    </row>
    <row r="191" spans="2:16" x14ac:dyDescent="0.2">
      <c r="B191" s="23">
        <v>2019</v>
      </c>
      <c r="C191" s="39">
        <f t="shared" si="8"/>
        <v>11</v>
      </c>
      <c r="D191" s="29">
        <v>0</v>
      </c>
      <c r="E191" s="30">
        <f t="shared" si="6"/>
        <v>197.54832571110293</v>
      </c>
      <c r="F191" s="31"/>
      <c r="G191" s="25">
        <v>0</v>
      </c>
      <c r="H191" s="26">
        <f t="shared" si="7"/>
        <v>202.82061600122171</v>
      </c>
      <c r="I191" s="31"/>
      <c r="J191" s="24"/>
      <c r="K191" s="23"/>
      <c r="L191" s="23"/>
      <c r="M191" s="23"/>
      <c r="N191" s="23"/>
      <c r="O191" s="37"/>
      <c r="P191" s="37"/>
    </row>
    <row r="192" spans="2:16" x14ac:dyDescent="0.2">
      <c r="B192" s="23">
        <v>2019</v>
      </c>
      <c r="C192" s="39">
        <f t="shared" si="8"/>
        <v>12</v>
      </c>
      <c r="D192" s="29">
        <v>0</v>
      </c>
      <c r="E192" s="30">
        <f t="shared" si="6"/>
        <v>197.54832571110293</v>
      </c>
      <c r="F192" s="33">
        <f>E192/E180-1</f>
        <v>4.3053690000000255E-2</v>
      </c>
      <c r="G192" s="25">
        <v>0</v>
      </c>
      <c r="H192" s="26">
        <f t="shared" si="7"/>
        <v>202.82061600122171</v>
      </c>
      <c r="I192" s="33">
        <f>H192/H180-1</f>
        <v>4.3099999999999916E-2</v>
      </c>
      <c r="J192" s="24">
        <f>F192*Inputs!E$15+Calculation!I192*Inputs!E$33</f>
        <v>4.3079809480968921E-2</v>
      </c>
      <c r="K192" s="23"/>
      <c r="L192" s="23"/>
      <c r="M192" s="23"/>
      <c r="N192" s="23"/>
      <c r="O192" s="23"/>
      <c r="P192" s="23"/>
    </row>
    <row r="193" spans="2:16" x14ac:dyDescent="0.2">
      <c r="B193" s="23">
        <v>2020</v>
      </c>
      <c r="C193" s="39">
        <f t="shared" si="8"/>
        <v>1</v>
      </c>
      <c r="D193" s="24">
        <v>2.1299999999999999E-2</v>
      </c>
      <c r="E193" s="30">
        <f t="shared" si="6"/>
        <v>201.75610504874945</v>
      </c>
      <c r="F193" s="31"/>
      <c r="G193" s="25">
        <v>0</v>
      </c>
      <c r="H193" s="26">
        <f t="shared" si="7"/>
        <v>202.82061600122171</v>
      </c>
      <c r="I193" s="31"/>
      <c r="J193" s="24"/>
      <c r="K193" s="23"/>
      <c r="L193" s="23"/>
      <c r="M193" s="23"/>
      <c r="N193" s="23"/>
      <c r="O193" s="23"/>
      <c r="P193" s="23"/>
    </row>
    <row r="194" spans="2:16" x14ac:dyDescent="0.2">
      <c r="B194" s="23">
        <v>2020</v>
      </c>
      <c r="C194" s="39">
        <f t="shared" si="8"/>
        <v>2</v>
      </c>
      <c r="D194" s="29">
        <v>0</v>
      </c>
      <c r="E194" s="30">
        <f t="shared" si="6"/>
        <v>201.75610504874945</v>
      </c>
      <c r="F194" s="31"/>
      <c r="G194" s="25">
        <v>0</v>
      </c>
      <c r="H194" s="26">
        <f t="shared" si="7"/>
        <v>202.82061600122171</v>
      </c>
      <c r="I194" s="31"/>
      <c r="J194" s="24"/>
      <c r="K194" s="23"/>
      <c r="L194" s="23"/>
      <c r="M194" s="23"/>
      <c r="N194" s="23"/>
      <c r="O194" s="23"/>
      <c r="P194" s="23"/>
    </row>
    <row r="195" spans="2:16" x14ac:dyDescent="0.2">
      <c r="B195" s="23">
        <v>2020</v>
      </c>
      <c r="C195" s="39">
        <f t="shared" si="8"/>
        <v>3</v>
      </c>
      <c r="D195" s="29">
        <v>0</v>
      </c>
      <c r="E195" s="30">
        <f t="shared" si="6"/>
        <v>201.75610504874945</v>
      </c>
      <c r="F195" s="31"/>
      <c r="G195" s="25">
        <v>0</v>
      </c>
      <c r="H195" s="26">
        <f t="shared" si="7"/>
        <v>202.82061600122171</v>
      </c>
      <c r="I195" s="31"/>
      <c r="J195" s="24"/>
      <c r="K195" s="23"/>
      <c r="L195" s="23"/>
      <c r="M195" s="23"/>
      <c r="N195" s="23"/>
      <c r="O195" s="23"/>
      <c r="P195" s="23"/>
    </row>
    <row r="196" spans="2:16" x14ac:dyDescent="0.2">
      <c r="B196" s="23">
        <v>2020</v>
      </c>
      <c r="C196" s="39">
        <f t="shared" si="8"/>
        <v>4</v>
      </c>
      <c r="D196" s="29">
        <v>0</v>
      </c>
      <c r="E196" s="30">
        <f t="shared" si="6"/>
        <v>201.75610504874945</v>
      </c>
      <c r="F196" s="31"/>
      <c r="G196" s="25">
        <v>0</v>
      </c>
      <c r="H196" s="26">
        <f t="shared" si="7"/>
        <v>202.82061600122171</v>
      </c>
      <c r="I196" s="31"/>
      <c r="J196" s="24"/>
      <c r="K196" s="23"/>
      <c r="L196" s="23"/>
      <c r="M196" s="23"/>
      <c r="N196" s="23"/>
      <c r="O196" s="23"/>
      <c r="P196" s="23"/>
    </row>
    <row r="197" spans="2:16" x14ac:dyDescent="0.2">
      <c r="B197" s="23">
        <v>2020</v>
      </c>
      <c r="C197" s="39">
        <f t="shared" si="8"/>
        <v>5</v>
      </c>
      <c r="D197" s="29">
        <v>0</v>
      </c>
      <c r="E197" s="30">
        <f t="shared" si="6"/>
        <v>201.75610504874945</v>
      </c>
      <c r="F197" s="31"/>
      <c r="G197" s="25">
        <v>0</v>
      </c>
      <c r="H197" s="26">
        <f t="shared" si="7"/>
        <v>202.82061600122171</v>
      </c>
      <c r="I197" s="31"/>
      <c r="J197" s="24"/>
      <c r="K197" s="23"/>
      <c r="L197" s="23"/>
      <c r="M197" s="23"/>
      <c r="N197" s="23"/>
      <c r="O197" s="23"/>
      <c r="P197" s="23"/>
    </row>
    <row r="198" spans="2:16" x14ac:dyDescent="0.2">
      <c r="B198" s="23">
        <v>2020</v>
      </c>
      <c r="C198" s="39">
        <f t="shared" si="8"/>
        <v>6</v>
      </c>
      <c r="D198" s="29">
        <v>0</v>
      </c>
      <c r="E198" s="30">
        <f t="shared" si="6"/>
        <v>201.75610504874945</v>
      </c>
      <c r="F198" s="31"/>
      <c r="G198" s="25">
        <v>0</v>
      </c>
      <c r="H198" s="26">
        <f t="shared" si="7"/>
        <v>202.82061600122171</v>
      </c>
      <c r="I198" s="31"/>
      <c r="J198" s="24"/>
      <c r="K198" s="23"/>
      <c r="L198" s="23"/>
      <c r="M198" s="23"/>
      <c r="N198" s="23"/>
      <c r="O198" s="23"/>
      <c r="P198" s="23"/>
    </row>
    <row r="199" spans="2:16" x14ac:dyDescent="0.2">
      <c r="B199" s="23">
        <v>2020</v>
      </c>
      <c r="C199" s="39">
        <f t="shared" si="8"/>
        <v>7</v>
      </c>
      <c r="D199" s="24">
        <v>2.1299999999999999E-2</v>
      </c>
      <c r="E199" s="30">
        <f t="shared" ref="E199:E204" si="9">E198*(1+D199)</f>
        <v>206.05351008628784</v>
      </c>
      <c r="F199" s="31"/>
      <c r="G199" s="24">
        <v>4.3099999999999999E-2</v>
      </c>
      <c r="H199" s="26">
        <f t="shared" si="7"/>
        <v>211.56218455087435</v>
      </c>
      <c r="I199" s="31"/>
      <c r="J199" s="24"/>
      <c r="K199" s="23"/>
      <c r="L199" s="23"/>
      <c r="M199" s="23"/>
      <c r="N199" s="23"/>
      <c r="O199" s="23"/>
      <c r="P199" s="23"/>
    </row>
    <row r="200" spans="2:16" x14ac:dyDescent="0.2">
      <c r="B200" s="23">
        <v>2020</v>
      </c>
      <c r="C200" s="39">
        <f t="shared" si="8"/>
        <v>8</v>
      </c>
      <c r="D200" s="29">
        <v>0</v>
      </c>
      <c r="E200" s="30">
        <f t="shared" si="9"/>
        <v>206.05351008628784</v>
      </c>
      <c r="F200" s="31"/>
      <c r="G200" s="25">
        <v>0</v>
      </c>
      <c r="H200" s="26">
        <f>H199*(1+G200)</f>
        <v>211.56218455087435</v>
      </c>
      <c r="I200" s="31"/>
      <c r="J200" s="24"/>
      <c r="K200" s="23"/>
      <c r="L200" s="23"/>
      <c r="M200" s="23"/>
      <c r="N200" s="23"/>
      <c r="O200" s="23"/>
      <c r="P200" s="23"/>
    </row>
    <row r="201" spans="2:16" x14ac:dyDescent="0.2">
      <c r="B201" s="23">
        <v>2020</v>
      </c>
      <c r="C201" s="39">
        <f t="shared" si="8"/>
        <v>9</v>
      </c>
      <c r="D201" s="29">
        <v>0</v>
      </c>
      <c r="E201" s="30">
        <f t="shared" si="9"/>
        <v>206.05351008628784</v>
      </c>
      <c r="F201" s="31"/>
      <c r="G201" s="25">
        <v>0</v>
      </c>
      <c r="H201" s="26">
        <f>H200*(1+G201)</f>
        <v>211.56218455087435</v>
      </c>
      <c r="I201" s="31"/>
      <c r="J201" s="24"/>
      <c r="K201" s="23"/>
      <c r="L201" s="23"/>
      <c r="M201" s="23"/>
      <c r="N201" s="23"/>
      <c r="O201" s="23"/>
      <c r="P201" s="23"/>
    </row>
    <row r="202" spans="2:16" x14ac:dyDescent="0.2">
      <c r="B202" s="23">
        <v>2020</v>
      </c>
      <c r="C202" s="39">
        <f t="shared" si="8"/>
        <v>10</v>
      </c>
      <c r="D202" s="29">
        <v>0</v>
      </c>
      <c r="E202" s="30">
        <f t="shared" si="9"/>
        <v>206.05351008628784</v>
      </c>
      <c r="F202" s="31"/>
      <c r="G202" s="25">
        <v>0</v>
      </c>
      <c r="H202" s="26">
        <f>H201*(1+G202)</f>
        <v>211.56218455087435</v>
      </c>
      <c r="I202" s="31"/>
      <c r="J202" s="24"/>
      <c r="K202" s="23"/>
      <c r="L202" s="23"/>
      <c r="M202" s="23"/>
      <c r="N202" s="23"/>
      <c r="O202" s="23"/>
      <c r="P202" s="23"/>
    </row>
    <row r="203" spans="2:16" x14ac:dyDescent="0.2">
      <c r="B203" s="23">
        <v>2020</v>
      </c>
      <c r="C203" s="39">
        <f t="shared" si="8"/>
        <v>11</v>
      </c>
      <c r="D203" s="29">
        <v>0</v>
      </c>
      <c r="E203" s="30">
        <f t="shared" si="9"/>
        <v>206.05351008628784</v>
      </c>
      <c r="F203" s="31"/>
      <c r="G203" s="25">
        <v>0</v>
      </c>
      <c r="H203" s="26">
        <f>H202*(1+G203)</f>
        <v>211.56218455087435</v>
      </c>
      <c r="I203" s="31"/>
      <c r="J203" s="24"/>
      <c r="K203" s="23"/>
      <c r="L203" s="23"/>
      <c r="M203" s="23"/>
      <c r="N203" s="23"/>
      <c r="O203" s="37"/>
      <c r="P203" s="37"/>
    </row>
    <row r="204" spans="2:16" x14ac:dyDescent="0.2">
      <c r="B204" s="23">
        <v>2020</v>
      </c>
      <c r="C204" s="39">
        <f t="shared" si="8"/>
        <v>12</v>
      </c>
      <c r="D204" s="29">
        <v>0</v>
      </c>
      <c r="E204" s="30">
        <f t="shared" si="9"/>
        <v>206.05351008628784</v>
      </c>
      <c r="F204" s="33">
        <f>E204/E192-1</f>
        <v>4.3053690000000255E-2</v>
      </c>
      <c r="G204" s="25">
        <v>0</v>
      </c>
      <c r="H204" s="26">
        <f>H203*(1+G204)</f>
        <v>211.56218455087435</v>
      </c>
      <c r="I204" s="33">
        <f>H204/H192-1</f>
        <v>4.3099999999999916E-2</v>
      </c>
      <c r="J204" s="24">
        <f>F204*Inputs!E$15+Calculation!I204*Inputs!E$33</f>
        <v>4.3079809480968921E-2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7"/>
  <sheetViews>
    <sheetView tabSelected="1" workbookViewId="0">
      <selection activeCell="A2" sqref="A2"/>
    </sheetView>
  </sheetViews>
  <sheetFormatPr defaultRowHeight="12.75" x14ac:dyDescent="0.2"/>
  <cols>
    <col min="1" max="1" width="9" style="1"/>
    <col min="2" max="2" width="25.875" style="1" bestFit="1" customWidth="1"/>
    <col min="3" max="16384" width="9" style="1"/>
  </cols>
  <sheetData>
    <row r="1" spans="1:255" s="4" customFormat="1" ht="18" x14ac:dyDescent="0.25">
      <c r="A1" s="2" t="s">
        <v>25</v>
      </c>
      <c r="B1" s="3"/>
      <c r="E1" s="10"/>
      <c r="F1" s="11"/>
    </row>
    <row r="2" spans="1:255" s="4" customFormat="1" ht="15.75" x14ac:dyDescent="0.25">
      <c r="A2" s="5" t="s">
        <v>2</v>
      </c>
      <c r="B2" s="6"/>
    </row>
    <row r="4" spans="1:255" x14ac:dyDescent="0.2">
      <c r="B4" s="12"/>
      <c r="C4" s="13">
        <v>2016</v>
      </c>
      <c r="D4" s="13">
        <f>C4+1</f>
        <v>2017</v>
      </c>
      <c r="E4" s="13">
        <f>D4+1</f>
        <v>2018</v>
      </c>
      <c r="F4" s="13">
        <f>E4+1</f>
        <v>2019</v>
      </c>
      <c r="G4" s="13">
        <f>F4+1</f>
        <v>2020</v>
      </c>
    </row>
    <row r="5" spans="1:255" x14ac:dyDescent="0.2">
      <c r="B5" s="8" t="s">
        <v>22</v>
      </c>
      <c r="C5" s="15">
        <f>Calculation!J156</f>
        <v>4.5220717993079584E-2</v>
      </c>
      <c r="D5" s="15">
        <f>Calculation!J168</f>
        <v>4.3079809480968824E-2</v>
      </c>
      <c r="E5" s="15">
        <f>Calculation!J180</f>
        <v>4.3079809480968921E-2</v>
      </c>
      <c r="F5" s="15">
        <f>Calculation!J192</f>
        <v>4.3079809480968921E-2</v>
      </c>
      <c r="G5" s="15">
        <f>Calculation!J204</f>
        <v>4.3079809480968921E-2</v>
      </c>
    </row>
    <row r="6" spans="1:255" x14ac:dyDescent="0.2">
      <c r="B6" s="8" t="s">
        <v>23</v>
      </c>
      <c r="C6" s="42">
        <v>2.5000000000000001E-2</v>
      </c>
      <c r="D6" s="42">
        <v>2.5000000000000001E-2</v>
      </c>
      <c r="E6" s="42">
        <v>2.5000000000000001E-2</v>
      </c>
      <c r="F6" s="42">
        <v>2.5000000000000001E-2</v>
      </c>
      <c r="G6" s="42">
        <v>2.5000000000000001E-2</v>
      </c>
    </row>
    <row r="7" spans="1:255" x14ac:dyDescent="0.2">
      <c r="B7" s="8" t="s">
        <v>24</v>
      </c>
      <c r="C7" s="15">
        <f t="shared" ref="C7:G7" si="0">(1+C5)/(1+C6)-1</f>
        <v>1.9727529749346218E-2</v>
      </c>
      <c r="D7" s="15">
        <f t="shared" si="0"/>
        <v>1.7638838518018396E-2</v>
      </c>
      <c r="E7" s="15">
        <f t="shared" si="0"/>
        <v>1.7638838518018618E-2</v>
      </c>
      <c r="F7" s="15">
        <f t="shared" si="0"/>
        <v>1.7638838518018618E-2</v>
      </c>
      <c r="G7" s="15">
        <f t="shared" si="0"/>
        <v>1.7638838518018618E-2</v>
      </c>
      <c r="IU7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Calculation</vt:lpstr>
      <vt:lpstr>Output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Willcox</dc:creator>
  <cp:lastModifiedBy>Fenella Douglas</cp:lastModifiedBy>
  <dcterms:created xsi:type="dcterms:W3CDTF">2015-02-10T05:57:05Z</dcterms:created>
  <dcterms:modified xsi:type="dcterms:W3CDTF">2015-12-22T04:14:15Z</dcterms:modified>
</cp:coreProperties>
</file>