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2525"/>
  </bookViews>
  <sheets>
    <sheet name="Estimate" sheetId="4" r:id="rId1"/>
  </sheets>
  <calcPr calcId="145621" calcMode="autoNoTable" calcOnSave="0"/>
</workbook>
</file>

<file path=xl/calcChain.xml><?xml version="1.0" encoding="utf-8"?>
<calcChain xmlns="http://schemas.openxmlformats.org/spreadsheetml/2006/main">
  <c r="C5" i="4" l="1"/>
  <c r="G12" i="4" l="1"/>
  <c r="F12" i="4"/>
  <c r="E12" i="4"/>
  <c r="D10" i="4" l="1"/>
  <c r="E10" i="4"/>
  <c r="F10" i="4"/>
  <c r="G10" i="4"/>
  <c r="C18" i="4" l="1"/>
  <c r="G13" i="4"/>
  <c r="G15" i="4" s="1"/>
  <c r="F13" i="4"/>
  <c r="F15" i="4" s="1"/>
  <c r="D13" i="4"/>
  <c r="D15" i="4" s="1"/>
  <c r="E13" i="4"/>
  <c r="E15" i="4" s="1"/>
  <c r="D16" i="4" l="1"/>
  <c r="D18" i="4" s="1"/>
  <c r="F16" i="4"/>
  <c r="F18" i="4" s="1"/>
  <c r="E16" i="4"/>
  <c r="E18" i="4" s="1"/>
  <c r="G16" i="4"/>
  <c r="G18" i="4" s="1"/>
  <c r="H18" i="4" l="1"/>
</calcChain>
</file>

<file path=xl/sharedStrings.xml><?xml version="1.0" encoding="utf-8"?>
<sst xmlns="http://schemas.openxmlformats.org/spreadsheetml/2006/main" count="27" uniqueCount="13">
  <si>
    <t>IMPLEMENTATION</t>
  </si>
  <si>
    <t>TOTAL</t>
  </si>
  <si>
    <t>POWERCOR</t>
  </si>
  <si>
    <t>Basic connections</t>
  </si>
  <si>
    <t>Basic connections (non-expedited)</t>
  </si>
  <si>
    <t>Effort required per non-expedited connection (hours)</t>
  </si>
  <si>
    <t>Effort required per non-expedited connection (total)</t>
  </si>
  <si>
    <t>FTE required (total remuneration)</t>
  </si>
  <si>
    <t>FTE required (volume)</t>
  </si>
  <si>
    <t>COMPLIANCE</t>
  </si>
  <si>
    <t>Implement process change: project lead</t>
  </si>
  <si>
    <t>Implement process change: business analyst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</si>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</sst>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_-;\-&quot;$&quot;* #,##0_-;_-&quot;$&quot;* &quot;-&quot;??_-;_-@_-"/>
    <numFmt numFmtId="165" formatCode="#,##0.0"/>
    <numFmt numFmtId="166" formatCode="_-&quot;$&quot;* #,##0_-;\-&quot;$&quot;* #,##0_-;_-&quot;$&quot;* &quot;-&quot;?_-;_-@_-"/>
  </numFmts>
  <fonts count="2" x14ac:knownFonts="1"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3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0" fontId="1" fillId="0" borderId="0" xfId="0" applyFont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166" fontId="0" fillId="0" borderId="1" xfId="0" applyNumberFormat="1" applyFont="1" applyBorder="1" applyAlignment="1">
      <alignment horizontal="right" vertical="center" indent="1"/>
    </xf>
    <xf numFmtId="0" fontId="0" fillId="0" borderId="1" xfId="0" applyFont="1" applyBorder="1" applyAlignment="1">
      <alignment horizontal="right" vertical="center" indent="1"/>
    </xf>
    <xf numFmtId="0" fontId="0" fillId="0" borderId="2" xfId="0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right" vertical="center" indent="1"/>
    </xf>
    <xf numFmtId="0" fontId="0" fillId="0" borderId="2" xfId="0" applyFont="1" applyBorder="1" applyAlignment="1">
      <alignment horizontal="right" vertical="center" indent="1"/>
    </xf>
    <xf numFmtId="3" fontId="0" fillId="0" borderId="1" xfId="0" applyNumberForma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165" fontId="0" fillId="0" borderId="1" xfId="0" applyNumberFormat="1" applyBorder="1" applyAlignment="1">
      <alignment horizontal="right" vertical="center" indent="1"/>
    </xf>
    <xf numFmtId="0" fontId="1" fillId="3" borderId="3" xfId="0" applyFont="1" applyFill="1" applyBorder="1" applyAlignment="1">
      <alignment horizontal="left" vertical="center" indent="1"/>
    </xf>
    <xf numFmtId="164" fontId="1" fillId="3" borderId="3" xfId="0" applyNumberFormat="1" applyFont="1" applyFill="1" applyBorder="1" applyAlignment="1">
      <alignment horizontal="right" vertical="center" indent="1"/>
    </xf>
    <xf numFmtId="164" fontId="0" fillId="0" borderId="1" xfId="0" applyNumberFormat="1" applyFont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2:H32"/>
  <sheetViews>
    <sheetView showGridLines="0" tabSelected="1" zoomScale="80" zoomScaleNormal="80" workbookViewId="0">
      <selection activeCell="M13" sqref="M13"/>
    </sheetView>
  </sheetViews>
  <sheetFormatPr defaultRowHeight="19.5" customHeight="1" x14ac:dyDescent="0.2"/>
  <cols>
    <col min="1" max="1" width="9.140625" style="1"/>
    <col min="2" max="2" width="46.7109375" style="3" customWidth="1"/>
    <col min="3" max="8" width="13.85546875" style="7" customWidth="1"/>
    <col min="9" max="16384" width="9.140625" style="1"/>
  </cols>
  <sheetData>
    <row r="2" spans="2:8" ht="19.5" customHeight="1" x14ac:dyDescent="0.2">
      <c r="B2" s="2" t="s">
        <v>2</v>
      </c>
      <c r="C2" s="8">
        <v>2016</v>
      </c>
      <c r="D2" s="8">
        <v>2017</v>
      </c>
      <c r="E2" s="8">
        <v>2018</v>
      </c>
      <c r="F2" s="8">
        <v>2019</v>
      </c>
      <c r="G2" s="8">
        <v>2020</v>
      </c>
      <c r="H2" s="8" t="s">
        <v>1</v>
      </c>
    </row>
    <row r="4" spans="2:8" ht="19.5" customHeight="1" x14ac:dyDescent="0.2">
      <c r="B4" s="9" t="s">
        <v>0</v>
      </c>
    </row>
    <row r="5" spans="2:8" ht="19.5" customHeight="1" x14ac:dyDescent="0.2">
      <c r="B5" s="10" t="s">
        <v>10</v>
      </c>
      <c r="C5" s="11">
        <f>0.5*220000</f>
        <v>110000</v>
      </c>
      <c r="D5" s="12" t="s">
        <v>12</v>
      </c>
      <c r="E5" s="12" t="s">
        <v>12</v>
      </c>
      <c r="F5" s="12" t="s">
        <v>12</v>
      </c>
      <c r="G5" s="12" t="s">
        <v>12</v>
      </c>
    </row>
    <row r="6" spans="2:8" ht="19.5" customHeight="1" x14ac:dyDescent="0.2">
      <c r="B6" s="13" t="s">
        <v>11</v>
      </c>
      <c r="C6" s="14">
        <v>148500</v>
      </c>
      <c r="D6" s="15" t="s">
        <v>12</v>
      </c>
      <c r="E6" s="15" t="s">
        <v>12</v>
      </c>
      <c r="F6" s="15" t="s">
        <v>12</v>
      </c>
      <c r="G6" s="15" t="s">
        <v>12</v>
      </c>
    </row>
    <row r="7" spans="2:8" ht="19.5" customHeight="1" x14ac:dyDescent="0.2">
      <c r="B7" s="9"/>
    </row>
    <row r="8" spans="2:8" ht="19.5" customHeight="1" x14ac:dyDescent="0.2">
      <c r="B8" s="9" t="s">
        <v>9</v>
      </c>
    </row>
    <row r="9" spans="2:8" ht="19.5" customHeight="1" x14ac:dyDescent="0.2">
      <c r="B9" s="4" t="s">
        <v>3</v>
      </c>
      <c r="C9" s="23" t="s">
        <v>12</v>
      </c>
      <c r="D9" s="16">
        <v>19216.660000000003</v>
      </c>
      <c r="E9" s="16">
        <v>19234.462</v>
      </c>
      <c r="F9" s="16">
        <v>19511.572</v>
      </c>
      <c r="G9" s="16">
        <v>19939.309999999998</v>
      </c>
    </row>
    <row r="10" spans="2:8" ht="19.5" customHeight="1" x14ac:dyDescent="0.2">
      <c r="B10" s="5" t="s">
        <v>4</v>
      </c>
      <c r="C10" s="14" t="s">
        <v>12</v>
      </c>
      <c r="D10" s="19">
        <f t="shared" ref="D10:G10" si="0">D9*0.1</f>
        <v>1921.6660000000004</v>
      </c>
      <c r="E10" s="19">
        <f t="shared" si="0"/>
        <v>1923.4462000000001</v>
      </c>
      <c r="F10" s="19">
        <f t="shared" si="0"/>
        <v>1951.1572000000001</v>
      </c>
      <c r="G10" s="19">
        <f t="shared" si="0"/>
        <v>1993.9309999999998</v>
      </c>
    </row>
    <row r="11" spans="2:8" ht="19.5" customHeight="1" x14ac:dyDescent="0.2">
      <c r="B11" s="17"/>
      <c r="C11" s="18"/>
      <c r="D11" s="18"/>
      <c r="E11" s="18"/>
      <c r="F11" s="18"/>
      <c r="G11" s="18"/>
    </row>
    <row r="12" spans="2:8" ht="19.5" customHeight="1" x14ac:dyDescent="0.2">
      <c r="B12" s="4" t="s">
        <v>5</v>
      </c>
      <c r="C12" s="23" t="s">
        <v>12</v>
      </c>
      <c r="D12" s="16">
        <v>2</v>
      </c>
      <c r="E12" s="16">
        <f>$D$12</f>
        <v>2</v>
      </c>
      <c r="F12" s="16">
        <f t="shared" ref="F12:G12" si="1">$D$12</f>
        <v>2</v>
      </c>
      <c r="G12" s="16">
        <f t="shared" si="1"/>
        <v>2</v>
      </c>
    </row>
    <row r="13" spans="2:8" ht="19.5" customHeight="1" x14ac:dyDescent="0.2">
      <c r="B13" s="5" t="s">
        <v>6</v>
      </c>
      <c r="C13" s="14" t="s">
        <v>12</v>
      </c>
      <c r="D13" s="19">
        <f t="shared" ref="D13:G13" si="2">D12*D10</f>
        <v>3843.3320000000008</v>
      </c>
      <c r="E13" s="19">
        <f t="shared" si="2"/>
        <v>3846.8924000000002</v>
      </c>
      <c r="F13" s="19">
        <f t="shared" si="2"/>
        <v>3902.3144000000002</v>
      </c>
      <c r="G13" s="19">
        <f t="shared" si="2"/>
        <v>3987.8619999999996</v>
      </c>
    </row>
    <row r="14" spans="2:8" ht="19.5" customHeight="1" x14ac:dyDescent="0.2">
      <c r="B14" s="17"/>
      <c r="C14" s="18"/>
      <c r="D14" s="18"/>
      <c r="E14" s="18"/>
      <c r="F14" s="18"/>
      <c r="G14" s="18"/>
    </row>
    <row r="15" spans="2:8" ht="19.5" customHeight="1" x14ac:dyDescent="0.2">
      <c r="B15" s="4" t="s">
        <v>8</v>
      </c>
      <c r="C15" s="23" t="s">
        <v>12</v>
      </c>
      <c r="D15" s="20">
        <f>D13/(220*7.5)</f>
        <v>2.3292921212121218</v>
      </c>
      <c r="E15" s="20">
        <f>E13/(220*7.5)</f>
        <v>2.3314499393939396</v>
      </c>
      <c r="F15" s="20">
        <f>F13/(220*7.5)</f>
        <v>2.3650390303030306</v>
      </c>
      <c r="G15" s="20">
        <f>G13/(220*7.5)</f>
        <v>2.4168860606060605</v>
      </c>
    </row>
    <row r="16" spans="2:8" ht="19.5" customHeight="1" x14ac:dyDescent="0.2">
      <c r="B16" s="5" t="s">
        <v>7</v>
      </c>
      <c r="C16" s="14" t="s">
        <v>12</v>
      </c>
      <c r="D16" s="14">
        <f>D15*94050</f>
        <v>219069.92400000006</v>
      </c>
      <c r="E16" s="14">
        <f t="shared" ref="E16:G16" si="3">E15*94050</f>
        <v>219272.86680000002</v>
      </c>
      <c r="F16" s="14">
        <f t="shared" si="3"/>
        <v>222431.92080000002</v>
      </c>
      <c r="G16" s="14">
        <f t="shared" si="3"/>
        <v>227308.13399999999</v>
      </c>
    </row>
    <row r="18" spans="2:8" ht="19.5" customHeight="1" x14ac:dyDescent="0.2">
      <c r="B18" s="21" t="s">
        <v>1</v>
      </c>
      <c r="C18" s="22">
        <f>0.5*SUM(C5:C6)</f>
        <v>129250</v>
      </c>
      <c r="D18" s="22">
        <f t="shared" ref="D18:G18" si="4">0.5*SUM(D5:D6)+D16</f>
        <v>219069.92400000006</v>
      </c>
      <c r="E18" s="22">
        <f t="shared" si="4"/>
        <v>219272.86680000002</v>
      </c>
      <c r="F18" s="22">
        <f t="shared" si="4"/>
        <v>222431.92080000002</v>
      </c>
      <c r="G18" s="22">
        <f t="shared" si="4"/>
        <v>227308.13399999999</v>
      </c>
      <c r="H18" s="22">
        <f>SUM(C18:G18)</f>
        <v>1017332.8456</v>
      </c>
    </row>
    <row r="20" spans="2:8" ht="19.5" customHeight="1" x14ac:dyDescent="0.2">
      <c r="C20" s="6"/>
      <c r="D20" s="6"/>
      <c r="E20" s="6"/>
      <c r="F20" s="6"/>
      <c r="G20" s="6"/>
      <c r="H20" s="6"/>
    </row>
    <row r="21" spans="2:8" ht="19.5" customHeight="1" x14ac:dyDescent="0.2">
      <c r="C21" s="6"/>
      <c r="D21" s="6"/>
      <c r="E21" s="6"/>
      <c r="F21" s="6"/>
      <c r="G21" s="6"/>
      <c r="H21" s="6"/>
    </row>
    <row r="22" spans="2:8" ht="19.5" customHeight="1" x14ac:dyDescent="0.2">
      <c r="C22" s="6"/>
      <c r="D22" s="6"/>
      <c r="E22" s="6"/>
      <c r="F22" s="6"/>
      <c r="G22" s="6"/>
      <c r="H22" s="6"/>
    </row>
    <row r="23" spans="2:8" ht="19.5" customHeight="1" x14ac:dyDescent="0.2">
      <c r="C23" s="6"/>
      <c r="D23" s="6"/>
      <c r="E23" s="6"/>
      <c r="F23" s="6"/>
      <c r="G23" s="6"/>
      <c r="H23" s="6"/>
    </row>
    <row r="24" spans="2:8" ht="19.5" customHeight="1" x14ac:dyDescent="0.2">
      <c r="C24" s="6"/>
      <c r="D24" s="6"/>
      <c r="E24" s="6"/>
      <c r="F24" s="6"/>
      <c r="G24" s="6"/>
      <c r="H24" s="6"/>
    </row>
    <row r="25" spans="2:8" ht="19.5" customHeight="1" x14ac:dyDescent="0.2">
      <c r="C25" s="6"/>
      <c r="D25" s="6"/>
      <c r="E25" s="6"/>
      <c r="F25" s="6"/>
      <c r="G25" s="6"/>
      <c r="H25" s="6"/>
    </row>
    <row r="26" spans="2:8" ht="19.5" customHeight="1" x14ac:dyDescent="0.2">
      <c r="C26" s="6"/>
      <c r="D26" s="6"/>
      <c r="E26" s="6"/>
      <c r="F26" s="6"/>
      <c r="G26" s="6"/>
      <c r="H26" s="6"/>
    </row>
    <row r="27" spans="2:8" ht="19.5" customHeight="1" x14ac:dyDescent="0.2">
      <c r="C27" s="6"/>
      <c r="D27" s="6"/>
      <c r="E27" s="6"/>
      <c r="F27" s="6"/>
      <c r="G27" s="6"/>
      <c r="H27" s="6"/>
    </row>
    <row r="28" spans="2:8" ht="19.5" customHeight="1" x14ac:dyDescent="0.2">
      <c r="C28" s="6"/>
      <c r="D28" s="6"/>
      <c r="E28" s="6"/>
      <c r="F28" s="6"/>
      <c r="G28" s="6"/>
      <c r="H28" s="6"/>
    </row>
    <row r="29" spans="2:8" ht="19.5" customHeight="1" x14ac:dyDescent="0.2">
      <c r="C29" s="6"/>
      <c r="D29" s="6"/>
      <c r="E29" s="6"/>
      <c r="F29" s="6"/>
      <c r="G29" s="6"/>
      <c r="H29" s="6"/>
    </row>
    <row r="30" spans="2:8" ht="19.5" customHeight="1" x14ac:dyDescent="0.2">
      <c r="C30" s="6"/>
      <c r="D30" s="6"/>
      <c r="E30" s="6"/>
      <c r="F30" s="6"/>
      <c r="G30" s="6"/>
      <c r="H30" s="6"/>
    </row>
    <row r="31" spans="2:8" ht="19.5" customHeight="1" x14ac:dyDescent="0.2">
      <c r="C31" s="6"/>
      <c r="D31" s="6"/>
      <c r="E31" s="6"/>
      <c r="F31" s="6"/>
      <c r="G31" s="6"/>
      <c r="H31" s="6"/>
    </row>
    <row r="32" spans="2:8" ht="19.5" customHeight="1" x14ac:dyDescent="0.2">
      <c r="C32" s="6"/>
      <c r="D32" s="6"/>
      <c r="E32" s="6"/>
      <c r="F32" s="6"/>
      <c r="G32" s="6"/>
      <c r="H32" s="6"/>
    </row>
  </sheetData>
  <pageMargins left="0.7" right="0.7" top="0.75" bottom="0.75" header="0.3" footer="0.3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Anderson</dc:creator>
  <cp:lastModifiedBy>Jeff Anderson</cp:lastModifiedBy>
  <cp:lastPrinted>2015-12-02T22:20:25Z</cp:lastPrinted>
  <dcterms:created xsi:type="dcterms:W3CDTF">2015-12-01T04:16:00Z</dcterms:created>
  <dcterms:modified xsi:type="dcterms:W3CDTF">2016-01-05T02:54:20Z</dcterms:modified>
</cp:coreProperties>
</file>