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14940" windowHeight="8070" activeTab="2"/>
  </bookViews>
  <sheets>
    <sheet name="Rates" sheetId="1" r:id="rId1"/>
    <sheet name="Q (t)" sheetId="2" r:id="rId2"/>
    <sheet name="Table 6" sheetId="3" r:id="rId3"/>
  </sheets>
  <calcPr calcId="145621"/>
</workbook>
</file>

<file path=xl/calcChain.xml><?xml version="1.0" encoding="utf-8"?>
<calcChain xmlns="http://schemas.openxmlformats.org/spreadsheetml/2006/main">
  <c r="D16" i="3" l="1"/>
  <c r="D15" i="3"/>
  <c r="D13" i="3"/>
  <c r="D12" i="3"/>
  <c r="D5" i="3"/>
  <c r="D6" i="3"/>
  <c r="D7" i="3"/>
  <c r="D8" i="3"/>
  <c r="D9" i="3"/>
  <c r="D10" i="3"/>
  <c r="D4" i="3"/>
  <c r="C16" i="3"/>
  <c r="C15" i="3"/>
  <c r="C13" i="3"/>
  <c r="C12" i="3"/>
  <c r="C5" i="3"/>
  <c r="C6" i="3"/>
  <c r="C7" i="3"/>
  <c r="C8" i="3"/>
  <c r="C9" i="3"/>
  <c r="C10" i="3"/>
  <c r="C4" i="3"/>
  <c r="B16" i="3"/>
  <c r="B15" i="3"/>
  <c r="B13" i="3"/>
  <c r="B12" i="3"/>
  <c r="B5" i="3"/>
  <c r="B6" i="3"/>
  <c r="B7" i="3"/>
  <c r="B8" i="3"/>
  <c r="B9" i="3"/>
  <c r="B10" i="3"/>
  <c r="B4" i="3"/>
  <c r="A5" i="3" l="1"/>
  <c r="A6" i="3"/>
  <c r="A7" i="3"/>
  <c r="A8" i="3"/>
  <c r="A9" i="3"/>
  <c r="A10" i="3"/>
  <c r="A4" i="3"/>
  <c r="A12" i="3"/>
  <c r="A13" i="3"/>
  <c r="A14" i="3"/>
  <c r="A15" i="3"/>
  <c r="A16" i="3"/>
  <c r="A11" i="3"/>
  <c r="D10" i="2"/>
  <c r="E10" i="2"/>
  <c r="B11" i="3" l="1"/>
  <c r="C11" i="3"/>
  <c r="D11" i="3"/>
  <c r="B14" i="3" l="1"/>
  <c r="C14" i="3"/>
  <c r="D14" i="3"/>
</calcChain>
</file>

<file path=xl/sharedStrings.xml><?xml version="1.0" encoding="utf-8"?>
<sst xmlns="http://schemas.openxmlformats.org/spreadsheetml/2006/main" count="76" uniqueCount="41">
  <si>
    <t>Marginal</t>
  </si>
  <si>
    <t>DUOS-Fixed</t>
  </si>
  <si>
    <t>DUOS-Var</t>
  </si>
  <si>
    <t>$'s pa</t>
  </si>
  <si>
    <t>c/kWh</t>
  </si>
  <si>
    <t>Residential Continuous</t>
  </si>
  <si>
    <t>Residential TOU</t>
  </si>
  <si>
    <t>Business Continuous</t>
  </si>
  <si>
    <t>Controlled load 1</t>
  </si>
  <si>
    <t>Controlled load 2</t>
  </si>
  <si>
    <t>Business TOU &lt;100MWh</t>
  </si>
  <si>
    <t>Public Lighting</t>
  </si>
  <si>
    <t>LV TOU &gt;100MWh</t>
  </si>
  <si>
    <t>LV TOU avg daily demand</t>
  </si>
  <si>
    <t>LV TOU Demand</t>
  </si>
  <si>
    <t>HV TOU avg daily demand</t>
  </si>
  <si>
    <t>HV TOU mthly Demand</t>
  </si>
  <si>
    <t>ST TOU Demand</t>
  </si>
  <si>
    <t>Stand alone</t>
  </si>
  <si>
    <t>Fixed Cost</t>
  </si>
  <si>
    <t>Var Cost</t>
  </si>
  <si>
    <t>Residential</t>
  </si>
  <si>
    <t>Controlled Load 1</t>
  </si>
  <si>
    <t>Controlled Load 2</t>
  </si>
  <si>
    <t>General Supply</t>
  </si>
  <si>
    <t>Table 6 - Compliance with 6.18.5 (a) Pricing Principles</t>
  </si>
  <si>
    <t>Tariff Classes</t>
  </si>
  <si>
    <t>Avoidable Cost</t>
  </si>
  <si>
    <t>Stand Alone Cost</t>
  </si>
  <si>
    <t>Cust</t>
  </si>
  <si>
    <t>MWh</t>
  </si>
  <si>
    <t>FD Cost</t>
  </si>
  <si>
    <t>Tariff Class A; Low voltage - Energy</t>
  </si>
  <si>
    <t>Tariff Class B; Low voltage - Demand</t>
  </si>
  <si>
    <t>Tariff Class C; High voltage - demand</t>
  </si>
  <si>
    <t>Tariff Class D; Subtransmission</t>
  </si>
  <si>
    <t>Tariff Class E; Inter distributor transfers</t>
  </si>
  <si>
    <t>Tariff Class F; unmetered</t>
  </si>
  <si>
    <t>Quantities from Revenue Cap Q (t)</t>
  </si>
  <si>
    <t>Fully Distributed</t>
  </si>
  <si>
    <t>from CoS model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</si>
</sst>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5" formatCode="0.000"/>
    <numFmt numFmtId="166" formatCode="_-* #,##0_-;\-* #,##0_-;_-* &quot;-&quot;??_-;_-@_-"/>
    <numFmt numFmtId="167" formatCode="0.0_)%;[Red]\(0.0%\);0.0_)%"/>
    <numFmt numFmtId="168" formatCode="&quot;$&quot;#,##0.00"/>
  </numFmts>
  <fonts count="11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i/>
      <sz val="10"/>
      <color indexed="9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6" fillId="2" borderId="1" applyAlignment="0">
      <protection locked="0"/>
    </xf>
    <xf numFmtId="0" fontId="5" fillId="0" borderId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4" fillId="3" borderId="10" xfId="0" applyFont="1" applyFill="1" applyBorder="1" applyProtection="1"/>
    <xf numFmtId="166" fontId="4" fillId="3" borderId="12" xfId="1" applyNumberFormat="1" applyFont="1" applyFill="1" applyBorder="1" applyAlignment="1" applyProtection="1">
      <alignment horizontal="center"/>
    </xf>
    <xf numFmtId="0" fontId="5" fillId="0" borderId="0" xfId="0" applyFont="1"/>
    <xf numFmtId="0" fontId="5" fillId="0" borderId="0" xfId="0" applyFont="1" applyProtection="1"/>
    <xf numFmtId="165" fontId="5" fillId="0" borderId="0" xfId="0" applyNumberFormat="1" applyFont="1" applyAlignment="1" applyProtection="1">
      <alignment horizontal="center"/>
    </xf>
    <xf numFmtId="0" fontId="5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Protection="1"/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5" fillId="5" borderId="5" xfId="0" applyFont="1" applyFill="1" applyBorder="1"/>
    <xf numFmtId="0" fontId="5" fillId="5" borderId="0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68" fontId="5" fillId="5" borderId="0" xfId="3" applyNumberFormat="1" applyFont="1" applyFill="1" applyBorder="1"/>
    <xf numFmtId="168" fontId="5" fillId="5" borderId="4" xfId="1" applyNumberFormat="1" applyFont="1" applyFill="1" applyBorder="1"/>
    <xf numFmtId="168" fontId="5" fillId="5" borderId="7" xfId="3" applyNumberFormat="1" applyFont="1" applyFill="1" applyBorder="1"/>
    <xf numFmtId="168" fontId="5" fillId="5" borderId="8" xfId="1" applyNumberFormat="1" applyFont="1" applyFill="1" applyBorder="1"/>
    <xf numFmtId="0" fontId="7" fillId="5" borderId="10" xfId="0" applyFont="1" applyFill="1" applyBorder="1" applyAlignment="1" applyProtection="1">
      <alignment horizontal="left" indent="1"/>
    </xf>
    <xf numFmtId="0" fontId="5" fillId="5" borderId="11" xfId="0" applyFont="1" applyFill="1" applyBorder="1" applyProtection="1"/>
    <xf numFmtId="3" fontId="7" fillId="5" borderId="12" xfId="0" applyNumberFormat="1" applyFont="1" applyFill="1" applyBorder="1" applyAlignment="1" applyProtection="1">
      <alignment horizontal="center"/>
    </xf>
    <xf numFmtId="3" fontId="7" fillId="5" borderId="12" xfId="0" applyNumberFormat="1" applyFont="1" applyFill="1" applyBorder="1" applyAlignment="1" applyProtection="1">
      <alignment horizontal="center"/>
      <protection locked="0"/>
    </xf>
    <xf numFmtId="166" fontId="10" fillId="4" borderId="2" xfId="1" applyNumberFormat="1" applyFont="1" applyFill="1" applyBorder="1" applyAlignment="1">
      <alignment vertical="center" wrapText="1"/>
    </xf>
    <xf numFmtId="166" fontId="10" fillId="4" borderId="14" xfId="1" applyNumberFormat="1" applyFont="1" applyFill="1" applyBorder="1" applyAlignment="1">
      <alignment vertical="center" wrapText="1"/>
    </xf>
    <xf numFmtId="166" fontId="10" fillId="4" borderId="13" xfId="1" applyNumberFormat="1" applyFont="1" applyFill="1" applyBorder="1" applyAlignment="1">
      <alignment horizontal="left" vertical="center" wrapText="1"/>
    </xf>
    <xf numFmtId="166" fontId="10" fillId="4" borderId="2" xfId="1" applyNumberFormat="1" applyFont="1" applyFill="1" applyBorder="1" applyAlignment="1">
      <alignment horizontal="left" vertical="center" wrapText="1"/>
    </xf>
  </cellXfs>
  <cellStyles count="7">
    <cellStyle name="Comma" xfId="1" builtinId="3"/>
    <cellStyle name="Comma 2" xfId="2"/>
    <cellStyle name="Currency" xfId="3" builtinId="4"/>
    <cellStyle name="EYInputPercent" xfId="4"/>
    <cellStyle name="Normal" xfId="0" builtinId="0"/>
    <cellStyle name="Normal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8"/>
  <sheetViews>
    <sheetView zoomScaleNormal="100" workbookViewId="0">
      <selection activeCell="A3" sqref="A3:A4"/>
    </sheetView>
  </sheetViews>
  <sheetFormatPr defaultRowHeight="12.75" x14ac:dyDescent="0.2"/>
  <cols>
    <col min="1" max="3" width="9" style="3"/>
    <col min="4" max="4" width="11.375" style="3" customWidth="1"/>
    <col min="5" max="5" width="10.375" style="3" customWidth="1"/>
    <col min="6" max="6" width="2.875" style="3" customWidth="1"/>
    <col min="7" max="9" width="9" style="3"/>
    <col min="10" max="10" width="10.5" style="3" customWidth="1"/>
    <col min="11" max="11" width="9" style="3"/>
    <col min="12" max="12" width="2.625" style="3" customWidth="1"/>
    <col min="13" max="15" width="9" style="3"/>
    <col min="16" max="16" width="9.75" style="3" customWidth="1"/>
    <col min="17" max="16384" width="9" style="3"/>
  </cols>
  <sheetData>
    <row r="1" spans="1:17" x14ac:dyDescent="0.2">
      <c r="A1" s="10" t="s">
        <v>40</v>
      </c>
      <c r="B1" s="10"/>
      <c r="C1" s="10"/>
    </row>
    <row r="2" spans="1:17" ht="13.5" thickBot="1" x14ac:dyDescent="0.25">
      <c r="A2" s="11"/>
      <c r="B2" s="11"/>
      <c r="C2" s="11"/>
    </row>
    <row r="3" spans="1:17" ht="24" customHeight="1" x14ac:dyDescent="0.2">
      <c r="A3" s="20" t="s">
        <v>39</v>
      </c>
      <c r="B3" s="12"/>
      <c r="C3" s="12"/>
      <c r="D3" s="12" t="s">
        <v>19</v>
      </c>
      <c r="E3" s="13" t="s">
        <v>20</v>
      </c>
      <c r="G3" s="20" t="s">
        <v>0</v>
      </c>
      <c r="H3" s="12"/>
      <c r="I3" s="12"/>
      <c r="J3" s="12" t="s">
        <v>1</v>
      </c>
      <c r="K3" s="13" t="s">
        <v>2</v>
      </c>
      <c r="M3" s="20" t="s">
        <v>18</v>
      </c>
      <c r="N3" s="12"/>
      <c r="O3" s="12"/>
      <c r="P3" s="12" t="s">
        <v>19</v>
      </c>
      <c r="Q3" s="13" t="s">
        <v>20</v>
      </c>
    </row>
    <row r="4" spans="1:17" ht="13.5" thickBot="1" x14ac:dyDescent="0.25">
      <c r="A4" s="21"/>
      <c r="B4" s="14"/>
      <c r="C4" s="14"/>
      <c r="D4" s="14" t="s">
        <v>3</v>
      </c>
      <c r="E4" s="15" t="s">
        <v>4</v>
      </c>
      <c r="G4" s="21"/>
      <c r="H4" s="14"/>
      <c r="I4" s="14"/>
      <c r="J4" s="14" t="s">
        <v>3</v>
      </c>
      <c r="K4" s="15" t="s">
        <v>4</v>
      </c>
      <c r="M4" s="21"/>
      <c r="N4" s="14"/>
      <c r="O4" s="14"/>
      <c r="P4" s="14" t="s">
        <v>3</v>
      </c>
      <c r="Q4" s="15" t="s">
        <v>4</v>
      </c>
    </row>
    <row r="5" spans="1:17" x14ac:dyDescent="0.2">
      <c r="A5" s="16" t="s">
        <v>5</v>
      </c>
      <c r="B5" s="17"/>
      <c r="C5" s="17"/>
      <c r="D5" s="22">
        <v>248.15984859668802</v>
      </c>
      <c r="E5" s="23">
        <v>10.999868383661889</v>
      </c>
      <c r="G5" s="16" t="s">
        <v>5</v>
      </c>
      <c r="H5" s="17"/>
      <c r="I5" s="17"/>
      <c r="J5" s="22">
        <v>91.080776722689819</v>
      </c>
      <c r="K5" s="23">
        <v>2.7976984303903358</v>
      </c>
      <c r="M5" s="16" t="s">
        <v>5</v>
      </c>
      <c r="N5" s="17"/>
      <c r="O5" s="17"/>
      <c r="P5" s="22">
        <v>1214.3799999999999</v>
      </c>
      <c r="Q5" s="23">
        <v>14.0844</v>
      </c>
    </row>
    <row r="6" spans="1:17" x14ac:dyDescent="0.2">
      <c r="A6" s="16" t="s">
        <v>6</v>
      </c>
      <c r="B6" s="17"/>
      <c r="C6" s="17"/>
      <c r="D6" s="22">
        <v>248.15984859668802</v>
      </c>
      <c r="E6" s="23">
        <v>10.999868383661887</v>
      </c>
      <c r="G6" s="16" t="s">
        <v>6</v>
      </c>
      <c r="H6" s="17"/>
      <c r="I6" s="17"/>
      <c r="J6" s="22">
        <v>91.080776722689833</v>
      </c>
      <c r="K6" s="23">
        <v>2.7976984303903354</v>
      </c>
      <c r="M6" s="16" t="s">
        <v>6</v>
      </c>
      <c r="N6" s="17"/>
      <c r="O6" s="17"/>
      <c r="P6" s="22">
        <v>3509.3799999999997</v>
      </c>
      <c r="Q6" s="23">
        <v>14.0844</v>
      </c>
    </row>
    <row r="7" spans="1:17" x14ac:dyDescent="0.2">
      <c r="A7" s="16" t="s">
        <v>7</v>
      </c>
      <c r="B7" s="17"/>
      <c r="C7" s="17"/>
      <c r="D7" s="22">
        <v>744.47954579006398</v>
      </c>
      <c r="E7" s="23">
        <v>9.4011513357994954</v>
      </c>
      <c r="G7" s="16" t="s">
        <v>7</v>
      </c>
      <c r="H7" s="17"/>
      <c r="I7" s="17"/>
      <c r="J7" s="22">
        <v>273.24233016806943</v>
      </c>
      <c r="K7" s="23">
        <v>2.3910819128612504</v>
      </c>
      <c r="M7" s="16" t="s">
        <v>7</v>
      </c>
      <c r="N7" s="17"/>
      <c r="O7" s="17"/>
      <c r="P7" s="22">
        <v>1546.8750000000002</v>
      </c>
      <c r="Q7" s="23">
        <v>27</v>
      </c>
    </row>
    <row r="8" spans="1:17" x14ac:dyDescent="0.2">
      <c r="A8" s="16" t="s">
        <v>8</v>
      </c>
      <c r="B8" s="17"/>
      <c r="C8" s="17"/>
      <c r="D8" s="22">
        <v>99.263939438675223</v>
      </c>
      <c r="E8" s="23">
        <v>5.3348492792799362</v>
      </c>
      <c r="G8" s="16" t="s">
        <v>8</v>
      </c>
      <c r="H8" s="17"/>
      <c r="I8" s="17"/>
      <c r="J8" s="22">
        <v>36.432310689075933</v>
      </c>
      <c r="K8" s="23">
        <v>1.356861640015534</v>
      </c>
      <c r="M8" s="16" t="s">
        <v>8</v>
      </c>
      <c r="N8" s="17"/>
      <c r="O8" s="17"/>
      <c r="P8" s="22">
        <v>247.50000000000003</v>
      </c>
      <c r="Q8" s="23">
        <v>27</v>
      </c>
    </row>
    <row r="9" spans="1:17" x14ac:dyDescent="0.2">
      <c r="A9" s="16" t="s">
        <v>9</v>
      </c>
      <c r="B9" s="17"/>
      <c r="C9" s="17"/>
      <c r="D9" s="22">
        <v>99.263939438675209</v>
      </c>
      <c r="E9" s="23">
        <v>5.8214153373250115</v>
      </c>
      <c r="G9" s="16" t="s">
        <v>9</v>
      </c>
      <c r="H9" s="17"/>
      <c r="I9" s="17"/>
      <c r="J9" s="22">
        <v>36.432310689075933</v>
      </c>
      <c r="K9" s="23">
        <v>1.4806144931765597</v>
      </c>
      <c r="M9" s="16" t="s">
        <v>9</v>
      </c>
      <c r="N9" s="17"/>
      <c r="O9" s="17"/>
      <c r="P9" s="22">
        <v>247.50000000000003</v>
      </c>
      <c r="Q9" s="23">
        <v>27</v>
      </c>
    </row>
    <row r="10" spans="1:17" x14ac:dyDescent="0.2">
      <c r="A10" s="16" t="s">
        <v>10</v>
      </c>
      <c r="B10" s="17"/>
      <c r="C10" s="17"/>
      <c r="D10" s="22">
        <v>744.47954579006409</v>
      </c>
      <c r="E10" s="23">
        <v>8.6539248895159897</v>
      </c>
      <c r="G10" s="16" t="s">
        <v>10</v>
      </c>
      <c r="H10" s="17"/>
      <c r="I10" s="17"/>
      <c r="J10" s="22">
        <v>273.24233016806943</v>
      </c>
      <c r="K10" s="23">
        <v>2.2010328883639607</v>
      </c>
      <c r="M10" s="16" t="s">
        <v>10</v>
      </c>
      <c r="N10" s="17"/>
      <c r="O10" s="17"/>
      <c r="P10" s="22">
        <v>15468.750000000002</v>
      </c>
      <c r="Q10" s="23">
        <v>27</v>
      </c>
    </row>
    <row r="11" spans="1:17" x14ac:dyDescent="0.2">
      <c r="A11" s="16" t="s">
        <v>11</v>
      </c>
      <c r="B11" s="17"/>
      <c r="C11" s="17"/>
      <c r="D11" s="22">
        <v>0</v>
      </c>
      <c r="E11" s="23">
        <v>13.276302440944205</v>
      </c>
      <c r="G11" s="16" t="s">
        <v>11</v>
      </c>
      <c r="H11" s="17"/>
      <c r="I11" s="17"/>
      <c r="J11" s="22">
        <v>0</v>
      </c>
      <c r="K11" s="23">
        <v>3.3766849933937069</v>
      </c>
      <c r="M11" s="16" t="s">
        <v>11</v>
      </c>
      <c r="N11" s="17"/>
      <c r="O11" s="17"/>
      <c r="P11" s="22">
        <v>68062.500000000015</v>
      </c>
      <c r="Q11" s="23">
        <v>27</v>
      </c>
    </row>
    <row r="12" spans="1:17" x14ac:dyDescent="0.2">
      <c r="A12" s="16" t="s">
        <v>12</v>
      </c>
      <c r="B12" s="17"/>
      <c r="C12" s="17"/>
      <c r="D12" s="22">
        <v>1240.7992429834403</v>
      </c>
      <c r="E12" s="23">
        <v>8.7929437632431515</v>
      </c>
      <c r="G12" s="16" t="s">
        <v>12</v>
      </c>
      <c r="H12" s="17"/>
      <c r="I12" s="17"/>
      <c r="J12" s="22">
        <v>455.40388361344918</v>
      </c>
      <c r="K12" s="23">
        <v>2.236390846409968</v>
      </c>
      <c r="M12" s="16" t="s">
        <v>12</v>
      </c>
      <c r="N12" s="17"/>
      <c r="O12" s="17"/>
      <c r="P12" s="22">
        <v>6206.9421733615982</v>
      </c>
      <c r="Q12" s="23">
        <v>27</v>
      </c>
    </row>
    <row r="13" spans="1:17" x14ac:dyDescent="0.2">
      <c r="A13" s="16" t="s">
        <v>13</v>
      </c>
      <c r="B13" s="17"/>
      <c r="C13" s="17"/>
      <c r="D13" s="22">
        <v>1240.7992429834401</v>
      </c>
      <c r="E13" s="23">
        <v>8.7581890448113597</v>
      </c>
      <c r="G13" s="16" t="s">
        <v>13</v>
      </c>
      <c r="H13" s="17"/>
      <c r="I13" s="17"/>
      <c r="J13" s="22">
        <v>455.40388361344907</v>
      </c>
      <c r="K13" s="23">
        <v>2.2275513568984664</v>
      </c>
      <c r="M13" s="16" t="s">
        <v>13</v>
      </c>
      <c r="N13" s="17"/>
      <c r="O13" s="17"/>
      <c r="P13" s="22">
        <v>37829.169597245877</v>
      </c>
      <c r="Q13" s="23">
        <v>27</v>
      </c>
    </row>
    <row r="14" spans="1:17" x14ac:dyDescent="0.2">
      <c r="A14" s="16" t="s">
        <v>14</v>
      </c>
      <c r="B14" s="17"/>
      <c r="C14" s="17"/>
      <c r="D14" s="22">
        <v>1240.7992429834401</v>
      </c>
      <c r="E14" s="23">
        <v>8.7581890448113597</v>
      </c>
      <c r="G14" s="16" t="s">
        <v>14</v>
      </c>
      <c r="H14" s="17"/>
      <c r="I14" s="17"/>
      <c r="J14" s="22">
        <v>455.40388361344907</v>
      </c>
      <c r="K14" s="23">
        <v>2.2275513568984664</v>
      </c>
      <c r="M14" s="16" t="s">
        <v>14</v>
      </c>
      <c r="N14" s="17"/>
      <c r="O14" s="17"/>
      <c r="P14" s="22">
        <v>6206.9421733615982</v>
      </c>
      <c r="Q14" s="23">
        <v>27</v>
      </c>
    </row>
    <row r="15" spans="1:17" x14ac:dyDescent="0.2">
      <c r="A15" s="16" t="s">
        <v>15</v>
      </c>
      <c r="B15" s="17"/>
      <c r="C15" s="17"/>
      <c r="D15" s="22">
        <v>2481.5984859668806</v>
      </c>
      <c r="E15" s="23">
        <v>8.2890003459821795</v>
      </c>
      <c r="G15" s="16" t="s">
        <v>15</v>
      </c>
      <c r="H15" s="17"/>
      <c r="I15" s="17"/>
      <c r="J15" s="22">
        <v>910.80776722689825</v>
      </c>
      <c r="K15" s="23">
        <v>2.1082182484931913</v>
      </c>
      <c r="M15" s="16" t="s">
        <v>15</v>
      </c>
      <c r="N15" s="17"/>
      <c r="O15" s="17"/>
      <c r="P15" s="22">
        <v>141596.72469863316</v>
      </c>
      <c r="Q15" s="23">
        <v>27</v>
      </c>
    </row>
    <row r="16" spans="1:17" x14ac:dyDescent="0.2">
      <c r="A16" s="16" t="s">
        <v>16</v>
      </c>
      <c r="B16" s="17"/>
      <c r="C16" s="17"/>
      <c r="D16" s="22">
        <v>2481.5984859668806</v>
      </c>
      <c r="E16" s="23">
        <v>8.2890003459821795</v>
      </c>
      <c r="G16" s="16" t="s">
        <v>16</v>
      </c>
      <c r="H16" s="17"/>
      <c r="I16" s="17"/>
      <c r="J16" s="22">
        <v>910.80776722689825</v>
      </c>
      <c r="K16" s="23">
        <v>2.1082182484931908</v>
      </c>
      <c r="M16" s="16" t="s">
        <v>16</v>
      </c>
      <c r="N16" s="17"/>
      <c r="O16" s="17"/>
      <c r="P16" s="22">
        <v>75030.94660194176</v>
      </c>
      <c r="Q16" s="23">
        <v>27</v>
      </c>
    </row>
    <row r="17" spans="1:17" ht="13.5" thickBot="1" x14ac:dyDescent="0.25">
      <c r="A17" s="18" t="s">
        <v>17</v>
      </c>
      <c r="B17" s="19"/>
      <c r="C17" s="19"/>
      <c r="D17" s="24">
        <v>3722.39772895032</v>
      </c>
      <c r="E17" s="25">
        <v>8.2890003459821777</v>
      </c>
      <c r="G17" s="18" t="s">
        <v>17</v>
      </c>
      <c r="H17" s="19"/>
      <c r="I17" s="19"/>
      <c r="J17" s="24">
        <v>1366.2116508403471</v>
      </c>
      <c r="K17" s="25">
        <v>2.1082182484931904</v>
      </c>
      <c r="M17" s="18" t="s">
        <v>17</v>
      </c>
      <c r="N17" s="19"/>
      <c r="O17" s="19"/>
      <c r="P17" s="24">
        <v>151608.57421875003</v>
      </c>
      <c r="Q17" s="25">
        <v>27</v>
      </c>
    </row>
    <row r="18" spans="1:17" x14ac:dyDescent="0.2">
      <c r="A18" s="9"/>
      <c r="B18" s="9"/>
      <c r="C18" s="9"/>
    </row>
  </sheetData>
  <mergeCells count="4">
    <mergeCell ref="A1:C2"/>
    <mergeCell ref="A3:A4"/>
    <mergeCell ref="G3:G4"/>
    <mergeCell ref="M3:M4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E44"/>
  <sheetViews>
    <sheetView zoomScale="90" zoomScaleNormal="90" workbookViewId="0">
      <selection activeCell="D10" sqref="D10:E10"/>
    </sheetView>
  </sheetViews>
  <sheetFormatPr defaultRowHeight="12.75" x14ac:dyDescent="0.2"/>
  <cols>
    <col min="1" max="1" width="9" style="3"/>
    <col min="2" max="2" width="30.125" style="3" customWidth="1"/>
    <col min="3" max="3" width="9" style="3"/>
    <col min="4" max="4" width="12.75" style="3" bestFit="1" customWidth="1"/>
    <col min="5" max="5" width="14.625" style="3" bestFit="1" customWidth="1"/>
    <col min="6" max="16384" width="9" style="3"/>
  </cols>
  <sheetData>
    <row r="1" spans="2:5" x14ac:dyDescent="0.2">
      <c r="B1" s="3" t="s">
        <v>38</v>
      </c>
    </row>
    <row r="2" spans="2:5" x14ac:dyDescent="0.2">
      <c r="D2" s="7" t="s">
        <v>29</v>
      </c>
      <c r="E2" s="7" t="s">
        <v>30</v>
      </c>
    </row>
    <row r="3" spans="2:5" x14ac:dyDescent="0.2">
      <c r="B3" s="26" t="s">
        <v>21</v>
      </c>
      <c r="C3" s="27"/>
      <c r="D3" s="28">
        <v>708840.8</v>
      </c>
      <c r="E3" s="29">
        <v>2919800</v>
      </c>
    </row>
    <row r="4" spans="2:5" x14ac:dyDescent="0.2">
      <c r="B4" s="26" t="s">
        <v>6</v>
      </c>
      <c r="C4" s="27"/>
      <c r="D4" s="28">
        <v>12981.4</v>
      </c>
      <c r="E4" s="29">
        <v>127294</v>
      </c>
    </row>
    <row r="5" spans="2:5" x14ac:dyDescent="0.2">
      <c r="B5" s="26" t="s">
        <v>22</v>
      </c>
      <c r="C5" s="27"/>
      <c r="D5" s="28">
        <v>367236.8</v>
      </c>
      <c r="E5" s="28">
        <v>914690</v>
      </c>
    </row>
    <row r="6" spans="2:5" x14ac:dyDescent="0.2">
      <c r="B6" s="26" t="s">
        <v>23</v>
      </c>
      <c r="C6" s="27"/>
      <c r="D6" s="28">
        <v>116224.3</v>
      </c>
      <c r="E6" s="28">
        <v>271850</v>
      </c>
    </row>
    <row r="7" spans="2:5" x14ac:dyDescent="0.2">
      <c r="B7" s="26" t="s">
        <v>24</v>
      </c>
      <c r="C7" s="27"/>
      <c r="D7" s="28">
        <v>74924.644772721658</v>
      </c>
      <c r="E7" s="29">
        <v>841110</v>
      </c>
    </row>
    <row r="8" spans="2:5" x14ac:dyDescent="0.2">
      <c r="B8" s="26" t="s">
        <v>10</v>
      </c>
      <c r="C8" s="27"/>
      <c r="D8" s="28">
        <v>12270</v>
      </c>
      <c r="E8" s="29">
        <v>495473</v>
      </c>
    </row>
    <row r="9" spans="2:5" ht="13.5" thickBot="1" x14ac:dyDescent="0.25">
      <c r="B9" s="26" t="s">
        <v>12</v>
      </c>
      <c r="C9" s="27"/>
      <c r="D9" s="28">
        <v>1624.1</v>
      </c>
      <c r="E9" s="29">
        <v>311385</v>
      </c>
    </row>
    <row r="10" spans="2:5" ht="20.100000000000001" customHeight="1" thickBot="1" x14ac:dyDescent="0.25">
      <c r="B10" s="30" t="s">
        <v>32</v>
      </c>
      <c r="C10" s="30"/>
      <c r="D10" s="31">
        <f>SUM(D3:D9)</f>
        <v>1294102.0447727218</v>
      </c>
      <c r="E10" s="31">
        <f>SUM(E3:E9)</f>
        <v>5881602</v>
      </c>
    </row>
    <row r="11" spans="2:5" ht="20.100000000000001" customHeight="1" thickBot="1" x14ac:dyDescent="0.25">
      <c r="B11" s="32" t="s">
        <v>33</v>
      </c>
      <c r="C11" s="32"/>
      <c r="D11" s="31">
        <v>4681.369227278351</v>
      </c>
      <c r="E11" s="31">
        <v>2409302.9999999995</v>
      </c>
    </row>
    <row r="12" spans="2:5" ht="20.100000000000001" customHeight="1" thickBot="1" x14ac:dyDescent="0.25">
      <c r="B12" s="32" t="s">
        <v>34</v>
      </c>
      <c r="C12" s="32"/>
      <c r="D12" s="31">
        <v>137.4967</v>
      </c>
      <c r="E12" s="31">
        <v>814902.5</v>
      </c>
    </row>
    <row r="13" spans="2:5" ht="20.100000000000001" customHeight="1" thickBot="1" x14ac:dyDescent="0.25">
      <c r="B13" s="32" t="s">
        <v>35</v>
      </c>
      <c r="C13" s="32"/>
      <c r="D13" s="31">
        <v>16</v>
      </c>
      <c r="E13" s="31">
        <v>204650.54226146912</v>
      </c>
    </row>
    <row r="14" spans="2:5" ht="20.100000000000001" customHeight="1" thickBot="1" x14ac:dyDescent="0.25">
      <c r="B14" s="32" t="s">
        <v>36</v>
      </c>
      <c r="C14" s="32"/>
      <c r="D14" s="31">
        <v>3.010958904109589</v>
      </c>
      <c r="E14" s="31">
        <v>4340.0039900469992</v>
      </c>
    </row>
    <row r="15" spans="2:5" ht="20.100000000000001" customHeight="1" x14ac:dyDescent="0.2">
      <c r="B15" s="33" t="s">
        <v>37</v>
      </c>
      <c r="C15" s="33"/>
      <c r="D15" s="31">
        <v>104</v>
      </c>
      <c r="E15" s="31">
        <v>76259</v>
      </c>
    </row>
    <row r="44" spans="2:5" x14ac:dyDescent="0.2">
      <c r="B44" s="4"/>
      <c r="C44" s="4"/>
      <c r="D44" s="5"/>
      <c r="E44" s="6"/>
    </row>
  </sheetData>
  <mergeCells count="5">
    <mergeCell ref="B11:C11"/>
    <mergeCell ref="B12:C12"/>
    <mergeCell ref="B13:C13"/>
    <mergeCell ref="B14:C14"/>
    <mergeCell ref="B15:C1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6"/>
  <sheetViews>
    <sheetView tabSelected="1" zoomScaleNormal="100" workbookViewId="0">
      <selection activeCell="B23" sqref="B23"/>
    </sheetView>
  </sheetViews>
  <sheetFormatPr defaultRowHeight="12.75" x14ac:dyDescent="0.2"/>
  <cols>
    <col min="1" max="1" width="37.625" style="3" customWidth="1"/>
    <col min="2" max="4" width="17.625" style="3" customWidth="1"/>
    <col min="5" max="16384" width="9" style="3"/>
  </cols>
  <sheetData>
    <row r="2" spans="1:4" ht="13.5" thickBot="1" x14ac:dyDescent="0.25">
      <c r="A2" s="8" t="s">
        <v>25</v>
      </c>
      <c r="B2" s="5"/>
      <c r="C2" s="6"/>
      <c r="D2" s="6"/>
    </row>
    <row r="3" spans="1:4" ht="15" x14ac:dyDescent="0.2">
      <c r="A3" s="31" t="s">
        <v>26</v>
      </c>
      <c r="B3" s="31" t="s">
        <v>27</v>
      </c>
      <c r="C3" s="31" t="s">
        <v>28</v>
      </c>
      <c r="D3" s="31" t="s">
        <v>31</v>
      </c>
    </row>
    <row r="4" spans="1:4" x14ac:dyDescent="0.2">
      <c r="A4" s="1" t="str">
        <f>'Q (t)'!B3</f>
        <v>Residential</v>
      </c>
      <c r="B4" s="2">
        <f>'Q (t)'!D3*Rates!J5/1000+Rates!K5*'Q (t)'!E3/100</f>
        <v>146248.96940726985</v>
      </c>
      <c r="C4" s="2">
        <f>Rates!P5*'Q (t)'!D3/1000+'Q (t)'!E3*Rates!Q5/100</f>
        <v>1272038.401904</v>
      </c>
      <c r="D4" s="2">
        <f>Rates!D5*'Q (t)'!D3/1000+'Q (t)'!E3*Rates!E5/100</f>
        <v>497079.9826733151</v>
      </c>
    </row>
    <row r="5" spans="1:4" x14ac:dyDescent="0.2">
      <c r="A5" s="1" t="str">
        <f>'Q (t)'!B5</f>
        <v>Controlled Load 1</v>
      </c>
      <c r="B5" s="2">
        <f>'Q (t)'!D4*Rates!J6/1000+Rates!K6*'Q (t)'!E4/100</f>
        <v>4743.6582349289993</v>
      </c>
      <c r="C5" s="2">
        <f>Rates!P6*'Q (t)'!D4/1000+'Q (t)'!E4*Rates!Q6/100</f>
        <v>63485.261667999999</v>
      </c>
      <c r="D5" s="2">
        <f>Rates!D6*'Q (t)'!D4/1000+'Q (t)'!E4*Rates!E6/100</f>
        <v>17223.63471887161</v>
      </c>
    </row>
    <row r="6" spans="1:4" x14ac:dyDescent="0.2">
      <c r="A6" s="1" t="str">
        <f>'Q (t)'!B6</f>
        <v>Controlled Load 2</v>
      </c>
      <c r="B6" s="2">
        <f>'Q (t)'!D5*Rates!J7/1000+Rates!K7*'Q (t)'!E5/100</f>
        <v>122215.62610421584</v>
      </c>
      <c r="C6" s="2">
        <f>Rates!P7*'Q (t)'!D5/1000+'Q (t)'!E5*Rates!Q7/100</f>
        <v>815035.72500000009</v>
      </c>
      <c r="D6" s="2">
        <f>Rates!D7*'Q (t)'!D5/1000+'Q (t)'!E5*Rates!E7/100</f>
        <v>359391.67721482093</v>
      </c>
    </row>
    <row r="7" spans="1:4" x14ac:dyDescent="0.2">
      <c r="A7" s="1" t="str">
        <f>'Q (t)'!B4</f>
        <v>Residential TOU</v>
      </c>
      <c r="B7" s="2">
        <f>'Q (t)'!D6*Rates!J8/1000+Rates!K8*'Q (t)'!E6/100</f>
        <v>7922.9481756025971</v>
      </c>
      <c r="C7" s="2">
        <f>Rates!P8*'Q (t)'!D6/1000+'Q (t)'!E6*Rates!Q8/100</f>
        <v>102165.01425000001</v>
      </c>
      <c r="D7" s="2">
        <f>Rates!D8*'Q (t)'!D6/1000+'Q (t)'!E6*Rates!E8/100</f>
        <v>26039.66964222493</v>
      </c>
    </row>
    <row r="8" spans="1:4" x14ac:dyDescent="0.2">
      <c r="A8" s="1" t="str">
        <f>'Q (t)'!B7</f>
        <v>General Supply</v>
      </c>
      <c r="B8" s="2">
        <f>'Q (t)'!D7*Rates!J9/1000+Rates!K9*'Q (t)'!E7/100</f>
        <v>15183.274500185806</v>
      </c>
      <c r="C8" s="2">
        <f>Rates!P9*'Q (t)'!D7/1000+'Q (t)'!E7*Rates!Q9/100</f>
        <v>245643.54958124863</v>
      </c>
      <c r="D8" s="2">
        <f>Rates!D9*'Q (t)'!D7/1000+'Q (t)'!E7*Rates!E9/100</f>
        <v>56401.821944958094</v>
      </c>
    </row>
    <row r="9" spans="1:4" x14ac:dyDescent="0.2">
      <c r="A9" s="1" t="str">
        <f>'Q (t)'!B8</f>
        <v>Business TOU &lt;100MWh</v>
      </c>
      <c r="B9" s="2">
        <f>'Q (t)'!D8*Rates!J10/1000+Rates!K10*'Q (t)'!E8/100</f>
        <v>14258.207074125779</v>
      </c>
      <c r="C9" s="2">
        <f>Rates!P10*'Q (t)'!D8/1000+'Q (t)'!E8*Rates!Q10/100</f>
        <v>323579.27250000002</v>
      </c>
      <c r="D9" s="2">
        <f>Rates!D10*'Q (t)'!D8/1000+'Q (t)'!E8*Rates!E10/100</f>
        <v>52012.625294675643</v>
      </c>
    </row>
    <row r="10" spans="1:4" ht="13.5" thickBot="1" x14ac:dyDescent="0.25">
      <c r="A10" s="1" t="str">
        <f>'Q (t)'!B9</f>
        <v>LV TOU &gt;100MWh</v>
      </c>
      <c r="B10" s="2">
        <f>'Q (t)'!D9*Rates!J11/1000+Rates!K11*'Q (t)'!E9/100</f>
        <v>10514.490566678995</v>
      </c>
      <c r="C10" s="2">
        <f>Rates!P11*'Q (t)'!D9/1000+'Q (t)'!E9*Rates!Q11/100</f>
        <v>194614.25625000001</v>
      </c>
      <c r="D10" s="2">
        <f>Rates!D11*'Q (t)'!D9/1000+'Q (t)'!E9*Rates!E11/100</f>
        <v>41340.414355734109</v>
      </c>
    </row>
    <row r="11" spans="1:4" ht="15.75" thickBot="1" x14ac:dyDescent="0.25">
      <c r="A11" s="31" t="str">
        <f>'Q (t)'!B10</f>
        <v>Tariff Class A; Low voltage - Energy</v>
      </c>
      <c r="B11" s="31">
        <f>SUM(B4:B10)</f>
        <v>321087.17406300781</v>
      </c>
      <c r="C11" s="31">
        <f>SUM(C4:C10)</f>
        <v>3016561.4811532488</v>
      </c>
      <c r="D11" s="31">
        <f>SUM(D4:D10)</f>
        <v>1049489.8258446003</v>
      </c>
    </row>
    <row r="12" spans="1:4" ht="15.75" thickBot="1" x14ac:dyDescent="0.25">
      <c r="A12" s="31" t="str">
        <f>'Q (t)'!B11</f>
        <v>Tariff Class B; Low voltage - Demand</v>
      </c>
      <c r="B12" s="31">
        <f>Rates!J13*'Q (t)'!D11/100+'Q (t)'!E11*Rates!K13/100</f>
        <v>74987.598935605973</v>
      </c>
      <c r="C12" s="31">
        <f>Rates!P13*'Q (t)'!D11/1000+'Q (t)'!E11*Rates!Q13/100</f>
        <v>827604.12044604041</v>
      </c>
      <c r="D12" s="31">
        <f>Rates!D14*'Q (t)'!D11/1000+'Q (t)'!E11*Rates!E14/100</f>
        <v>216819.95079564434</v>
      </c>
    </row>
    <row r="13" spans="1:4" ht="15.75" thickBot="1" x14ac:dyDescent="0.25">
      <c r="A13" s="31" t="str">
        <f>'Q (t)'!B12</f>
        <v>Tariff Class C; High voltage - demand</v>
      </c>
      <c r="B13" s="31">
        <f>Rates!J15*'Q (t)'!D12/100+'Q (t)'!E12*Rates!K15/100</f>
        <v>18432.253835707896</v>
      </c>
      <c r="C13" s="31">
        <f>Rates!P15*'Q (t)'!D12/1000+'Q (t)'!E12*Rates!Q15/100</f>
        <v>239492.75737687055</v>
      </c>
      <c r="D13" s="31">
        <f>Rates!D15*'Q (t)'!D12/1000+'Q (t)'!E12*Rates!E16/100</f>
        <v>67888.482646962875</v>
      </c>
    </row>
    <row r="14" spans="1:4" ht="15.75" thickBot="1" x14ac:dyDescent="0.25">
      <c r="A14" s="31" t="str">
        <f>'Q (t)'!B13</f>
        <v>Tariff Class D; Subtransmission</v>
      </c>
      <c r="B14" s="31">
        <f>Rates!J17*'Q (t)'!D13/100+'Q (t)'!E13*Rates!K17/100</f>
        <v>4533.073941731016</v>
      </c>
      <c r="C14" s="31">
        <f>Rates!P17*'Q (t)'!D13/1000+'Q (t)'!E13*Rates!Q17/100</f>
        <v>57681.383598096661</v>
      </c>
      <c r="D14" s="31">
        <f>Rates!D17*'Q (t)'!D13/1000+'Q (t)'!E13*Rates!E17/100</f>
        <v>17023.042519770781</v>
      </c>
    </row>
    <row r="15" spans="1:4" ht="15.75" thickBot="1" x14ac:dyDescent="0.25">
      <c r="A15" s="31" t="str">
        <f>'Q (t)'!B14</f>
        <v>Tariff Class E; Inter distributor transfers</v>
      </c>
      <c r="B15" s="31">
        <f>Rates!J17*'Q (t)'!D14/100+'Q (t)'!E14*Rates!K17/100</f>
        <v>132.63282745346348</v>
      </c>
      <c r="C15" s="31">
        <f>Rates!P17*'Q (t)'!D14/1000+'Q (t)'!E14*Rates!Q17/100</f>
        <v>1628.2882637959947</v>
      </c>
      <c r="D15" s="31">
        <f>Rates!D17*'Q (t)'!D14/1000+'Q (t)'!E14*Rates!E17/100</f>
        <v>370.95093233725635</v>
      </c>
    </row>
    <row r="16" spans="1:4" ht="15" x14ac:dyDescent="0.2">
      <c r="A16" s="31" t="str">
        <f>'Q (t)'!B15</f>
        <v>Tariff Class F; unmetered</v>
      </c>
      <c r="B16" s="31">
        <f>Rates!J11*'Q (t)'!D15/100+'Q (t)'!E15*Rates!K11/100</f>
        <v>2575.0262091121067</v>
      </c>
      <c r="C16" s="31">
        <f>Rates!P11*'Q (t)'!D15/1000+'Q (t)'!E15*Rates!Q11/100</f>
        <v>27668.43</v>
      </c>
      <c r="D16" s="31">
        <f>Rates!D11*'Q (t)'!D15/1000+'Q (t)'!E15*Rates!E11/100</f>
        <v>10124.375478439641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Rates</vt:lpstr>
      <vt:lpstr>Q (t)</vt:lpstr>
      <vt:lpstr>Table 6</vt:lpstr>
    </vt:vector>
  </TitlesOfParts>
  <Company>Country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cwaddell</dc:creator>
  <cp:lastModifiedBy>Catherine Waddell</cp:lastModifiedBy>
  <dcterms:created xsi:type="dcterms:W3CDTF">2011-05-05T23:24:44Z</dcterms:created>
  <dcterms:modified xsi:type="dcterms:W3CDTF">2014-05-16T00:25:46Z</dcterms:modified>
</cp:coreProperties>
</file>