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ilnsw.sharepoint.com/teams/RegProposal2024-29/Shared Documents/1. 2024-29 Regulatory Proposal/2024-29 Proposal Documents/03 - Regulatory Proposal Supporting Documents/"/>
    </mc:Choice>
  </mc:AlternateContent>
  <xr:revisionPtr revIDLastSave="1" documentId="8_{32AC115C-5F4F-4C83-92CF-BFB81D447148}" xr6:coauthVersionLast="47" xr6:coauthVersionMax="47" xr10:uidLastSave="{109EAD9C-C5D7-42F1-9867-B60AFD9EEB66}"/>
  <bookViews>
    <workbookView xWindow="28680" yWindow="-120" windowWidth="29040" windowHeight="15840" xr2:uid="{C922F35C-601A-4C5A-8726-0C3297B1FBE9}"/>
  </bookViews>
  <sheets>
    <sheet name="Ex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D72" i="1"/>
  <c r="C72" i="1"/>
  <c r="F71" i="1"/>
  <c r="E71" i="1"/>
  <c r="D71" i="1"/>
  <c r="C71" i="1"/>
  <c r="F70" i="1"/>
  <c r="E65" i="1"/>
  <c r="D65" i="1"/>
  <c r="C70" i="1"/>
  <c r="F57" i="1"/>
  <c r="E57" i="1"/>
  <c r="D57" i="1"/>
  <c r="C35" i="1"/>
  <c r="F49" i="1"/>
  <c r="F48" i="1"/>
  <c r="E48" i="1"/>
  <c r="D48" i="1"/>
  <c r="C48" i="1"/>
  <c r="F47" i="1"/>
  <c r="E47" i="1"/>
  <c r="D47" i="1"/>
  <c r="C33" i="1"/>
  <c r="F35" i="1"/>
  <c r="E42" i="1"/>
  <c r="D35" i="1"/>
  <c r="C42" i="1"/>
  <c r="F34" i="1"/>
  <c r="E34" i="1"/>
  <c r="D34" i="1"/>
  <c r="C34" i="1"/>
  <c r="F22" i="1"/>
  <c r="E40" i="1"/>
  <c r="D33" i="1"/>
  <c r="C40" i="1"/>
  <c r="E49" i="1"/>
  <c r="D49" i="1"/>
  <c r="C49" i="1"/>
  <c r="F14" i="1"/>
  <c r="E14" i="1"/>
  <c r="D14" i="1"/>
  <c r="C47" i="1"/>
  <c r="F7" i="1"/>
  <c r="E7" i="1"/>
  <c r="D7" i="1"/>
  <c r="E50" i="1" l="1"/>
  <c r="F50" i="1"/>
  <c r="D36" i="1"/>
  <c r="D50" i="1"/>
  <c r="F73" i="1"/>
  <c r="E43" i="1"/>
  <c r="E33" i="1"/>
  <c r="E36" i="1" s="1"/>
  <c r="E35" i="1"/>
  <c r="F40" i="1"/>
  <c r="F42" i="1"/>
  <c r="F65" i="1"/>
  <c r="F33" i="1"/>
  <c r="F36" i="1" s="1"/>
  <c r="C41" i="1"/>
  <c r="D41" i="1"/>
  <c r="D70" i="1"/>
  <c r="D73" i="1" s="1"/>
  <c r="D29" i="1"/>
  <c r="E41" i="1"/>
  <c r="E70" i="1"/>
  <c r="E73" i="1" s="1"/>
  <c r="D22" i="1"/>
  <c r="E29" i="1"/>
  <c r="F41" i="1"/>
  <c r="E22" i="1"/>
  <c r="F29" i="1"/>
  <c r="D40" i="1"/>
  <c r="D42" i="1"/>
  <c r="D43" i="1" l="1"/>
  <c r="F43" i="1"/>
</calcChain>
</file>

<file path=xl/sharedStrings.xml><?xml version="1.0" encoding="utf-8"?>
<sst xmlns="http://schemas.openxmlformats.org/spreadsheetml/2006/main" count="77" uniqueCount="21">
  <si>
    <t>Average Number of Assets Exposed RCP 4.5 (k)</t>
  </si>
  <si>
    <t>Year</t>
  </si>
  <si>
    <t>bushfire</t>
  </si>
  <si>
    <t>Bushfire
(in footprint)</t>
  </si>
  <si>
    <t>flood</t>
  </si>
  <si>
    <t>Flood (0.0m)</t>
  </si>
  <si>
    <t>windstorm</t>
  </si>
  <si>
    <t>Windstorm (90km/h)</t>
  </si>
  <si>
    <t>Average Number of Asset Failures RCP 4.5</t>
  </si>
  <si>
    <t>Loss</t>
  </si>
  <si>
    <t>Average Direct Financial Costs RCP 4.5 ($m)</t>
  </si>
  <si>
    <t>labour_cost</t>
  </si>
  <si>
    <t>direct</t>
  </si>
  <si>
    <t>Average replacement per failed</t>
  </si>
  <si>
    <t>Average labour per failed</t>
  </si>
  <si>
    <t>Customers_Interrupted</t>
  </si>
  <si>
    <t>Customers Interrupted</t>
  </si>
  <si>
    <t>value_of_unserved_energy</t>
  </si>
  <si>
    <t>Average Value of Unserved energy RCP 4.5 ($m)</t>
  </si>
  <si>
    <t>total_restoration_time</t>
  </si>
  <si>
    <t>Total Customer Downtime RCP 4.5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</si>
</sst>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,"/>
    <numFmt numFmtId="165" formatCode="#,##0.0,,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Univers 45 Light"/>
    </font>
    <font>
      <b/>
      <sz val="9"/>
      <color rgb="FF4D4D4F"/>
      <name val="Univers 45 Light"/>
    </font>
    <font>
      <i/>
      <sz val="11"/>
      <color theme="0" tint="-0.249977111117893"/>
      <name val="Calibri"/>
      <family val="2"/>
      <scheme val="minor"/>
    </font>
    <font>
      <sz val="9"/>
      <color rgb="FF4D4D4F"/>
      <name val="Univers 45 Light"/>
    </font>
    <font>
      <i/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rgb="FFFBD8CD"/>
        <bgColor indexed="64"/>
      </patternFill>
    </fill>
    <fill>
      <patternFill patternType="solid">
        <fgColor rgb="FFFDEDE8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0" fontId="3" fillId="3" borderId="4" xfId="0" applyFont="1" applyFill="1" applyBorder="1" applyAlignment="1">
      <alignment horizontal="right" vertical="center" wrapText="1" readingOrder="1"/>
    </xf>
    <xf numFmtId="0" fontId="4" fillId="0" borderId="0" xfId="0" applyFont="1"/>
    <xf numFmtId="0" fontId="2" fillId="2" borderId="5" xfId="0" applyFont="1" applyFill="1" applyBorder="1" applyAlignment="1">
      <alignment horizontal="left" vertical="center" wrapText="1" readingOrder="1"/>
    </xf>
    <xf numFmtId="164" fontId="5" fillId="4" borderId="5" xfId="0" applyNumberFormat="1" applyFont="1" applyFill="1" applyBorder="1" applyAlignment="1">
      <alignment horizontal="right" vertical="center" wrapText="1" readingOrder="1"/>
    </xf>
    <xf numFmtId="0" fontId="2" fillId="2" borderId="6" xfId="0" applyFont="1" applyFill="1" applyBorder="1" applyAlignment="1">
      <alignment horizontal="left" vertical="center" wrapText="1" readingOrder="1"/>
    </xf>
    <xf numFmtId="164" fontId="5" fillId="3" borderId="6" xfId="0" applyNumberFormat="1" applyFont="1" applyFill="1" applyBorder="1" applyAlignment="1">
      <alignment horizontal="right" vertical="center" wrapText="1" readingOrder="1"/>
    </xf>
    <xf numFmtId="9" fontId="6" fillId="0" borderId="0" xfId="1" applyFont="1"/>
    <xf numFmtId="3" fontId="5" fillId="4" borderId="5" xfId="0" applyNumberFormat="1" applyFont="1" applyFill="1" applyBorder="1" applyAlignment="1">
      <alignment horizontal="right" vertical="center" wrapText="1" readingOrder="1"/>
    </xf>
    <xf numFmtId="3" fontId="5" fillId="3" borderId="6" xfId="0" applyNumberFormat="1" applyFont="1" applyFill="1" applyBorder="1" applyAlignment="1">
      <alignment horizontal="righ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165" fontId="5" fillId="4" borderId="5" xfId="0" applyNumberFormat="1" applyFont="1" applyFill="1" applyBorder="1" applyAlignment="1">
      <alignment horizontal="right" vertical="center" wrapText="1" readingOrder="1"/>
    </xf>
    <xf numFmtId="165" fontId="5" fillId="3" borderId="6" xfId="0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2CAF-D4BC-4290-BC3E-03CCCD97A079}">
  <sheetPr>
    <tabColor rgb="FFFF0000"/>
  </sheetPr>
  <dimension ref="A1:F73"/>
  <sheetViews>
    <sheetView showGridLines="0" tabSelected="1" topLeftCell="A28" zoomScale="70" zoomScaleNormal="70" workbookViewId="0">
      <selection activeCell="H4" sqref="H4"/>
    </sheetView>
  </sheetViews>
  <sheetFormatPr defaultRowHeight="14.4" x14ac:dyDescent="0.3"/>
  <cols>
    <col min="1" max="1" width="8.44140625" bestFit="1" customWidth="1"/>
    <col min="2" max="2" width="12.88671875" customWidth="1"/>
  </cols>
  <sheetData>
    <row r="1" spans="1:6" ht="15" thickBot="1" x14ac:dyDescent="0.35"/>
    <row r="2" spans="1:6" ht="15" thickBot="1" x14ac:dyDescent="0.35">
      <c r="B2" s="1" t="s">
        <v>0</v>
      </c>
      <c r="C2" s="2"/>
      <c r="D2" s="2"/>
      <c r="E2" s="2"/>
      <c r="F2" s="3"/>
    </row>
    <row r="3" spans="1:6" ht="15.6" thickTop="1" thickBot="1" x14ac:dyDescent="0.35">
      <c r="B3" s="4" t="s">
        <v>1</v>
      </c>
      <c r="C3" s="5">
        <v>2022</v>
      </c>
      <c r="D3" s="5">
        <v>2050</v>
      </c>
      <c r="E3" s="5">
        <v>2070</v>
      </c>
      <c r="F3" s="5">
        <v>2090</v>
      </c>
    </row>
    <row r="4" spans="1:6" ht="41.4" customHeight="1" thickBot="1" x14ac:dyDescent="0.35">
      <c r="A4" s="6" t="s">
        <v>2</v>
      </c>
      <c r="B4" s="7" t="s">
        <v>3</v>
      </c>
      <c r="C4" s="8">
        <v>6226.3366333333342</v>
      </c>
      <c r="D4" s="8">
        <v>6870.6632333333355</v>
      </c>
      <c r="E4" s="8">
        <v>7626.5546666666669</v>
      </c>
      <c r="F4" s="8">
        <v>8516.2387333333318</v>
      </c>
    </row>
    <row r="5" spans="1:6" ht="22.2" customHeight="1" thickBot="1" x14ac:dyDescent="0.35">
      <c r="A5" s="6" t="s">
        <v>4</v>
      </c>
      <c r="B5" s="9" t="s">
        <v>5</v>
      </c>
      <c r="C5" s="10">
        <v>3107.161366666664</v>
      </c>
      <c r="D5" s="10">
        <v>3107.1722666666687</v>
      </c>
      <c r="E5" s="10">
        <v>3107.1800666666677</v>
      </c>
      <c r="F5" s="10">
        <v>3107.1730000000007</v>
      </c>
    </row>
    <row r="6" spans="1:6" ht="24.6" thickBot="1" x14ac:dyDescent="0.35">
      <c r="A6" s="6" t="s">
        <v>6</v>
      </c>
      <c r="B6" s="9" t="s">
        <v>7</v>
      </c>
      <c r="C6" s="8">
        <v>118390.03199999999</v>
      </c>
      <c r="D6" s="8">
        <v>189520.486</v>
      </c>
      <c r="E6" s="8">
        <v>155370.17879999999</v>
      </c>
      <c r="F6" s="8">
        <v>172267.74559999997</v>
      </c>
    </row>
    <row r="7" spans="1:6" x14ac:dyDescent="0.3">
      <c r="D7" s="11">
        <f>SUM(D4:D6)/SUM($C4:$C6)-1</f>
        <v>0.56195433605695078</v>
      </c>
      <c r="E7" s="11">
        <f>SUM(E4:E6)/SUM($C4:$C6)-1</f>
        <v>0.30049579379252478</v>
      </c>
      <c r="F7" s="11">
        <f>SUM(F4:F6)/SUM($C4:$C6)-1</f>
        <v>0.43975943456411937</v>
      </c>
    </row>
    <row r="8" spans="1:6" ht="15" thickBot="1" x14ac:dyDescent="0.35">
      <c r="D8" s="11"/>
      <c r="E8" s="11"/>
      <c r="F8" s="11"/>
    </row>
    <row r="9" spans="1:6" ht="15" thickBot="1" x14ac:dyDescent="0.35">
      <c r="B9" s="1" t="s">
        <v>8</v>
      </c>
      <c r="C9" s="2"/>
      <c r="D9" s="2"/>
      <c r="E9" s="2"/>
      <c r="F9" s="3"/>
    </row>
    <row r="10" spans="1:6" ht="15.6" thickTop="1" thickBot="1" x14ac:dyDescent="0.35">
      <c r="B10" s="4" t="s">
        <v>1</v>
      </c>
      <c r="C10" s="5">
        <v>2022</v>
      </c>
      <c r="D10" s="5">
        <v>2050</v>
      </c>
      <c r="E10" s="5">
        <v>2070</v>
      </c>
      <c r="F10" s="5">
        <v>2090</v>
      </c>
    </row>
    <row r="11" spans="1:6" ht="39.6" customHeight="1" thickBot="1" x14ac:dyDescent="0.35">
      <c r="A11" s="6" t="s">
        <v>2</v>
      </c>
      <c r="B11" s="7" t="s">
        <v>3</v>
      </c>
      <c r="C11" s="12">
        <v>491.20239999999967</v>
      </c>
      <c r="D11" s="12">
        <v>545.21563333333279</v>
      </c>
      <c r="E11" s="12">
        <v>610.03563333333284</v>
      </c>
      <c r="F11" s="12">
        <v>685.32486666666625</v>
      </c>
    </row>
    <row r="12" spans="1:6" ht="30.6" customHeight="1" thickBot="1" x14ac:dyDescent="0.35">
      <c r="A12" s="6" t="s">
        <v>4</v>
      </c>
      <c r="B12" s="9" t="s">
        <v>5</v>
      </c>
      <c r="C12" s="13">
        <v>247.72796666666667</v>
      </c>
      <c r="D12" s="13">
        <v>255.12576666666632</v>
      </c>
      <c r="E12" s="13">
        <v>256.94689999999963</v>
      </c>
      <c r="F12" s="13">
        <v>258.72863333333368</v>
      </c>
    </row>
    <row r="13" spans="1:6" ht="24.6" thickBot="1" x14ac:dyDescent="0.35">
      <c r="A13" s="6" t="s">
        <v>6</v>
      </c>
      <c r="B13" s="9" t="s">
        <v>7</v>
      </c>
      <c r="C13" s="12">
        <v>317.81720000000001</v>
      </c>
      <c r="D13" s="12">
        <v>550.27239999999995</v>
      </c>
      <c r="E13" s="12">
        <v>400.02800000000002</v>
      </c>
      <c r="F13" s="12">
        <v>426.08880000000005</v>
      </c>
    </row>
    <row r="14" spans="1:6" x14ac:dyDescent="0.3">
      <c r="A14" s="6"/>
      <c r="D14" s="11">
        <f>SUM(D11:D13)/SUM($C11:$C13)-1</f>
        <v>0.27808555477471741</v>
      </c>
      <c r="E14" s="11">
        <f>SUM(E11:E13)/SUM($C11:$C13)-1</f>
        <v>0.19897180111793911</v>
      </c>
      <c r="F14" s="11">
        <f>SUM(F11:F13)/SUM($C11:$C13)-1</f>
        <v>0.29656537021597762</v>
      </c>
    </row>
    <row r="15" spans="1:6" x14ac:dyDescent="0.3">
      <c r="A15" s="6"/>
    </row>
    <row r="16" spans="1:6" ht="15" thickBot="1" x14ac:dyDescent="0.35">
      <c r="B16" s="14" t="s">
        <v>9</v>
      </c>
    </row>
    <row r="17" spans="1:6" ht="15" thickBot="1" x14ac:dyDescent="0.35">
      <c r="B17" s="1" t="s">
        <v>10</v>
      </c>
      <c r="C17" s="2"/>
      <c r="D17" s="2"/>
      <c r="E17" s="2"/>
      <c r="F17" s="3"/>
    </row>
    <row r="18" spans="1:6" ht="15.6" thickTop="1" thickBot="1" x14ac:dyDescent="0.35">
      <c r="B18" s="4" t="s">
        <v>1</v>
      </c>
      <c r="C18" s="5">
        <v>2022</v>
      </c>
      <c r="D18" s="5">
        <v>2050</v>
      </c>
      <c r="E18" s="5">
        <v>2070</v>
      </c>
      <c r="F18" s="5">
        <v>2090</v>
      </c>
    </row>
    <row r="19" spans="1:6" ht="38.4" customHeight="1" thickBot="1" x14ac:dyDescent="0.35">
      <c r="A19" s="6" t="s">
        <v>2</v>
      </c>
      <c r="B19" s="7" t="s">
        <v>3</v>
      </c>
      <c r="C19" s="15">
        <v>4544890.6126880003</v>
      </c>
      <c r="D19" s="15">
        <v>5063403.9284960143</v>
      </c>
      <c r="E19" s="15">
        <v>5676742.1572960038</v>
      </c>
      <c r="F19" s="15">
        <v>6371754.4421600271</v>
      </c>
    </row>
    <row r="20" spans="1:6" ht="26.4" customHeight="1" thickBot="1" x14ac:dyDescent="0.35">
      <c r="A20" s="6" t="s">
        <v>4</v>
      </c>
      <c r="B20" s="9" t="s">
        <v>5</v>
      </c>
      <c r="C20" s="16">
        <v>3790069.8736813683</v>
      </c>
      <c r="D20" s="16">
        <v>3897447.343381153</v>
      </c>
      <c r="E20" s="16">
        <v>3931628.971955739</v>
      </c>
      <c r="F20" s="16">
        <v>3952948.749595854</v>
      </c>
    </row>
    <row r="21" spans="1:6" ht="24.6" thickBot="1" x14ac:dyDescent="0.35">
      <c r="A21" s="6" t="s">
        <v>6</v>
      </c>
      <c r="B21" s="9" t="s">
        <v>7</v>
      </c>
      <c r="C21" s="15">
        <v>2416203.0838799998</v>
      </c>
      <c r="D21" s="15">
        <v>4067315.3129799999</v>
      </c>
      <c r="E21" s="15">
        <v>3031661.2720999997</v>
      </c>
      <c r="F21" s="15">
        <v>3215909.9325000006</v>
      </c>
    </row>
    <row r="22" spans="1:6" x14ac:dyDescent="0.3">
      <c r="A22" s="6"/>
      <c r="D22" s="11">
        <f>SUM(D19:D21)/SUM($C19:$C21)-1</f>
        <v>0.2117913098177322</v>
      </c>
      <c r="E22" s="11">
        <f>SUM(E19:E21)/SUM($C19:$C21)-1</f>
        <v>0.17568971197957173</v>
      </c>
      <c r="F22" s="11">
        <f>SUM(F19:F21)/SUM($C19:$C21)-1</f>
        <v>0.25945559620406877</v>
      </c>
    </row>
    <row r="23" spans="1:6" ht="15" thickBot="1" x14ac:dyDescent="0.35">
      <c r="B23" s="14" t="s">
        <v>11</v>
      </c>
    </row>
    <row r="24" spans="1:6" ht="15" thickBot="1" x14ac:dyDescent="0.35">
      <c r="B24" s="1" t="s">
        <v>10</v>
      </c>
      <c r="C24" s="2"/>
      <c r="D24" s="2"/>
      <c r="E24" s="2"/>
      <c r="F24" s="3"/>
    </row>
    <row r="25" spans="1:6" ht="15.6" thickTop="1" thickBot="1" x14ac:dyDescent="0.35">
      <c r="B25" s="4" t="s">
        <v>1</v>
      </c>
      <c r="C25" s="5">
        <v>2022</v>
      </c>
      <c r="D25" s="5">
        <v>2050</v>
      </c>
      <c r="E25" s="5">
        <v>2070</v>
      </c>
      <c r="F25" s="5">
        <v>2090</v>
      </c>
    </row>
    <row r="26" spans="1:6" ht="39" customHeight="1" thickBot="1" x14ac:dyDescent="0.35">
      <c r="A26" s="6" t="s">
        <v>2</v>
      </c>
      <c r="B26" s="7" t="s">
        <v>3</v>
      </c>
      <c r="C26" s="15">
        <v>1105136.9559858767</v>
      </c>
      <c r="D26" s="15">
        <v>1225062.3164469008</v>
      </c>
      <c r="E26" s="15">
        <v>1370057.8573466623</v>
      </c>
      <c r="F26" s="15">
        <v>1539707.2166181761</v>
      </c>
    </row>
    <row r="27" spans="1:6" ht="32.4" customHeight="1" thickBot="1" x14ac:dyDescent="0.35">
      <c r="A27" s="6" t="s">
        <v>4</v>
      </c>
      <c r="B27" s="9" t="s">
        <v>5</v>
      </c>
      <c r="C27" s="16">
        <v>839189.40839108918</v>
      </c>
      <c r="D27" s="16">
        <v>859753.11968810286</v>
      </c>
      <c r="E27" s="16">
        <v>864812.31638768082</v>
      </c>
      <c r="F27" s="16">
        <v>870473.59170835593</v>
      </c>
    </row>
    <row r="28" spans="1:6" ht="24.6" thickBot="1" x14ac:dyDescent="0.35">
      <c r="A28" s="6" t="s">
        <v>6</v>
      </c>
      <c r="B28" s="9" t="s">
        <v>7</v>
      </c>
      <c r="C28" s="15">
        <v>554901.87847215158</v>
      </c>
      <c r="D28" s="15">
        <v>1033413.1758078404</v>
      </c>
      <c r="E28" s="15">
        <v>707933.81441225903</v>
      </c>
      <c r="F28" s="15">
        <v>754446.53468021145</v>
      </c>
    </row>
    <row r="29" spans="1:6" x14ac:dyDescent="0.3">
      <c r="D29" s="11">
        <f>SUM(D26:D28)/SUM($C26:$C28)-1</f>
        <v>0.2476766061142408</v>
      </c>
      <c r="E29" s="11">
        <f>SUM(E26:E28)/SUM($C26:$C28)-1</f>
        <v>0.1774850882734138</v>
      </c>
      <c r="F29" s="11">
        <f>SUM(F26:F28)/SUM($C26:$C28)-1</f>
        <v>0.26624182967741739</v>
      </c>
    </row>
    <row r="30" spans="1:6" ht="15" thickBot="1" x14ac:dyDescent="0.35">
      <c r="B30" s="14" t="s">
        <v>12</v>
      </c>
    </row>
    <row r="31" spans="1:6" ht="15" thickBot="1" x14ac:dyDescent="0.35">
      <c r="B31" s="1" t="s">
        <v>10</v>
      </c>
      <c r="C31" s="2"/>
      <c r="D31" s="2"/>
      <c r="E31" s="2"/>
      <c r="F31" s="3"/>
    </row>
    <row r="32" spans="1:6" ht="15.6" thickTop="1" thickBot="1" x14ac:dyDescent="0.35">
      <c r="B32" s="4" t="s">
        <v>1</v>
      </c>
      <c r="C32" s="5">
        <v>2022</v>
      </c>
      <c r="D32" s="5">
        <v>2050</v>
      </c>
      <c r="E32" s="5">
        <v>2070</v>
      </c>
      <c r="F32" s="5">
        <v>2090</v>
      </c>
    </row>
    <row r="33" spans="2:6" ht="38.4" customHeight="1" thickBot="1" x14ac:dyDescent="0.35">
      <c r="B33" s="7" t="s">
        <v>3</v>
      </c>
      <c r="C33" s="15">
        <f t="shared" ref="C33:F35" si="0">C19+C26</f>
        <v>5650027.568673877</v>
      </c>
      <c r="D33" s="15">
        <f t="shared" si="0"/>
        <v>6288466.2449429147</v>
      </c>
      <c r="E33" s="15">
        <f t="shared" si="0"/>
        <v>7046800.0146426661</v>
      </c>
      <c r="F33" s="15">
        <f t="shared" si="0"/>
        <v>7911461.6587782037</v>
      </c>
    </row>
    <row r="34" spans="2:6" ht="28.2" customHeight="1" thickBot="1" x14ac:dyDescent="0.35">
      <c r="B34" s="9" t="s">
        <v>5</v>
      </c>
      <c r="C34" s="16">
        <f t="shared" si="0"/>
        <v>4629259.2820724575</v>
      </c>
      <c r="D34" s="16">
        <f t="shared" si="0"/>
        <v>4757200.4630692555</v>
      </c>
      <c r="E34" s="16">
        <f t="shared" si="0"/>
        <v>4796441.2883434203</v>
      </c>
      <c r="F34" s="16">
        <f t="shared" si="0"/>
        <v>4823422.34130421</v>
      </c>
    </row>
    <row r="35" spans="2:6" ht="24.6" thickBot="1" x14ac:dyDescent="0.35">
      <c r="B35" s="9" t="s">
        <v>7</v>
      </c>
      <c r="C35" s="15">
        <f t="shared" si="0"/>
        <v>2971104.9623521515</v>
      </c>
      <c r="D35" s="15">
        <f t="shared" si="0"/>
        <v>5100728.4887878401</v>
      </c>
      <c r="E35" s="15">
        <f t="shared" si="0"/>
        <v>3739595.0865122587</v>
      </c>
      <c r="F35" s="15">
        <f t="shared" si="0"/>
        <v>3970356.467180212</v>
      </c>
    </row>
    <row r="36" spans="2:6" x14ac:dyDescent="0.3">
      <c r="D36" s="11">
        <f>SUM(D33:D35)/SUM($C33:$C35)-1</f>
        <v>0.2185598301205498</v>
      </c>
      <c r="E36" s="11">
        <f>SUM(E33:E35)/SUM($C33:$C35)-1</f>
        <v>0.17602834763679631</v>
      </c>
      <c r="F36" s="11">
        <f>SUM(F33:F35)/SUM($C33:$C35)-1</f>
        <v>0.26073558449410528</v>
      </c>
    </row>
    <row r="37" spans="2:6" ht="15" thickBot="1" x14ac:dyDescent="0.35">
      <c r="D37" s="11"/>
      <c r="E37" s="11"/>
      <c r="F37" s="11"/>
    </row>
    <row r="38" spans="2:6" ht="15" thickBot="1" x14ac:dyDescent="0.35">
      <c r="B38" s="1" t="s">
        <v>13</v>
      </c>
      <c r="C38" s="2"/>
      <c r="D38" s="2"/>
      <c r="E38" s="2"/>
      <c r="F38" s="3"/>
    </row>
    <row r="39" spans="2:6" ht="15.6" thickTop="1" thickBot="1" x14ac:dyDescent="0.35">
      <c r="B39" s="4" t="s">
        <v>1</v>
      </c>
      <c r="C39" s="5">
        <v>2022</v>
      </c>
      <c r="D39" s="5">
        <v>2050</v>
      </c>
      <c r="E39" s="5">
        <v>2070</v>
      </c>
      <c r="F39" s="5">
        <v>2090</v>
      </c>
    </row>
    <row r="40" spans="2:6" ht="36.6" customHeight="1" thickBot="1" x14ac:dyDescent="0.35">
      <c r="B40" s="7" t="s">
        <v>3</v>
      </c>
      <c r="C40" s="8">
        <f t="shared" ref="C40:F42" si="1">C19/C11</f>
        <v>9252.5822607707196</v>
      </c>
      <c r="D40" s="8">
        <f t="shared" si="1"/>
        <v>9286.9749488646103</v>
      </c>
      <c r="E40" s="8">
        <f t="shared" si="1"/>
        <v>9305.5910951912283</v>
      </c>
      <c r="F40" s="8">
        <f t="shared" si="1"/>
        <v>9297.4219265549746</v>
      </c>
    </row>
    <row r="41" spans="2:6" ht="24.6" customHeight="1" thickBot="1" x14ac:dyDescent="0.35">
      <c r="B41" s="9" t="s">
        <v>5</v>
      </c>
      <c r="C41" s="10">
        <f t="shared" si="1"/>
        <v>15299.321770888881</v>
      </c>
      <c r="D41" s="10">
        <f t="shared" si="1"/>
        <v>15276.572783310237</v>
      </c>
      <c r="E41" s="10">
        <f t="shared" si="1"/>
        <v>15301.328686805502</v>
      </c>
      <c r="F41" s="10">
        <f t="shared" si="1"/>
        <v>15278.358249985662</v>
      </c>
    </row>
    <row r="42" spans="2:6" ht="24.6" thickBot="1" x14ac:dyDescent="0.35">
      <c r="B42" s="9" t="s">
        <v>7</v>
      </c>
      <c r="C42" s="8">
        <f t="shared" si="1"/>
        <v>7602.4931434799619</v>
      </c>
      <c r="D42" s="8">
        <f t="shared" si="1"/>
        <v>7391.4579633287085</v>
      </c>
      <c r="E42" s="8">
        <f t="shared" si="1"/>
        <v>7578.6226766626323</v>
      </c>
      <c r="F42" s="8">
        <f t="shared" si="1"/>
        <v>7547.5110645949862</v>
      </c>
    </row>
    <row r="43" spans="2:6" x14ac:dyDescent="0.3">
      <c r="D43" s="11">
        <f>SUM(D40:D42)/SUM($C40:$C42)-1</f>
        <v>-6.2010641515048981E-3</v>
      </c>
      <c r="E43" s="11">
        <f>SUM(E40:E42)/SUM($C40:$C42)-1</f>
        <v>9.686166203071167E-4</v>
      </c>
      <c r="F43" s="11">
        <f>SUM(F40:F42)/SUM($C40:$C42)-1</f>
        <v>-9.6739285250813101E-4</v>
      </c>
    </row>
    <row r="44" spans="2:6" ht="15" thickBot="1" x14ac:dyDescent="0.35"/>
    <row r="45" spans="2:6" ht="15" thickBot="1" x14ac:dyDescent="0.35">
      <c r="B45" s="1" t="s">
        <v>14</v>
      </c>
      <c r="C45" s="2"/>
      <c r="D45" s="2"/>
      <c r="E45" s="2"/>
      <c r="F45" s="3"/>
    </row>
    <row r="46" spans="2:6" ht="15.6" thickTop="1" thickBot="1" x14ac:dyDescent="0.35">
      <c r="B46" s="4" t="s">
        <v>1</v>
      </c>
      <c r="C46" s="5">
        <v>2022</v>
      </c>
      <c r="D46" s="5">
        <v>2050</v>
      </c>
      <c r="E46" s="5">
        <v>2070</v>
      </c>
      <c r="F46" s="5">
        <v>2090</v>
      </c>
    </row>
    <row r="47" spans="2:6" ht="39" customHeight="1" thickBot="1" x14ac:dyDescent="0.35">
      <c r="B47" s="7" t="s">
        <v>3</v>
      </c>
      <c r="C47" s="8">
        <f t="shared" ref="C47:F49" si="2">C26/C11</f>
        <v>2249.8606602611826</v>
      </c>
      <c r="D47" s="8">
        <f t="shared" si="2"/>
        <v>2246.9317487415569</v>
      </c>
      <c r="E47" s="8">
        <f t="shared" si="2"/>
        <v>2245.8652945573781</v>
      </c>
      <c r="F47" s="8">
        <f t="shared" si="2"/>
        <v>2246.6822546613812</v>
      </c>
    </row>
    <row r="48" spans="2:6" ht="25.8" customHeight="1" thickBot="1" x14ac:dyDescent="0.35">
      <c r="B48" s="9" t="s">
        <v>5</v>
      </c>
      <c r="C48" s="10">
        <f t="shared" si="2"/>
        <v>3387.5440858894649</v>
      </c>
      <c r="D48" s="10">
        <f t="shared" si="2"/>
        <v>3369.9188087552534</v>
      </c>
      <c r="E48" s="10">
        <f t="shared" si="2"/>
        <v>3365.7238767530648</v>
      </c>
      <c r="F48" s="10">
        <f t="shared" si="2"/>
        <v>3364.4269692673679</v>
      </c>
    </row>
    <row r="49" spans="1:6" ht="24.6" thickBot="1" x14ac:dyDescent="0.35">
      <c r="B49" s="9" t="s">
        <v>7</v>
      </c>
      <c r="C49" s="8">
        <f t="shared" si="2"/>
        <v>1745.9781235004007</v>
      </c>
      <c r="D49" s="8">
        <f t="shared" si="2"/>
        <v>1878.0029232937006</v>
      </c>
      <c r="E49" s="8">
        <f t="shared" si="2"/>
        <v>1769.7106562847075</v>
      </c>
      <c r="F49" s="8">
        <f t="shared" si="2"/>
        <v>1770.6321655960246</v>
      </c>
    </row>
    <row r="50" spans="1:6" x14ac:dyDescent="0.3">
      <c r="D50" s="11">
        <f>SUM(D47:D49)/SUM($C47:$C49)-1</f>
        <v>1.5097498410607368E-2</v>
      </c>
      <c r="E50" s="11">
        <f>SUM(E47:E49)/SUM($C47:$C49)-1</f>
        <v>-2.821256993810195E-4</v>
      </c>
      <c r="F50" s="11">
        <f>SUM(F47:F49)/SUM($C47:$C49)-1</f>
        <v>-2.223208731354509E-4</v>
      </c>
    </row>
    <row r="51" spans="1:6" ht="24.6" thickBot="1" x14ac:dyDescent="0.35">
      <c r="B51" s="14" t="s">
        <v>15</v>
      </c>
    </row>
    <row r="52" spans="1:6" ht="15" thickBot="1" x14ac:dyDescent="0.35">
      <c r="B52" s="1" t="s">
        <v>16</v>
      </c>
      <c r="C52" s="2"/>
      <c r="D52" s="2"/>
      <c r="E52" s="2"/>
      <c r="F52" s="3"/>
    </row>
    <row r="53" spans="1:6" ht="15.6" thickTop="1" thickBot="1" x14ac:dyDescent="0.35">
      <c r="B53" s="4" t="s">
        <v>1</v>
      </c>
      <c r="C53" s="5">
        <v>2022</v>
      </c>
      <c r="D53" s="5">
        <v>2050</v>
      </c>
      <c r="E53" s="5">
        <v>2070</v>
      </c>
      <c r="F53" s="5">
        <v>2090</v>
      </c>
    </row>
    <row r="54" spans="1:6" ht="37.200000000000003" customHeight="1" thickBot="1" x14ac:dyDescent="0.35">
      <c r="A54" s="6" t="s">
        <v>2</v>
      </c>
      <c r="B54" s="7" t="s">
        <v>3</v>
      </c>
      <c r="C54" s="12">
        <v>1064.08669294582</v>
      </c>
      <c r="D54" s="12">
        <v>1225.0246100188399</v>
      </c>
      <c r="E54" s="12">
        <v>1356.72452025494</v>
      </c>
      <c r="F54" s="12">
        <v>1525.76008195588</v>
      </c>
    </row>
    <row r="55" spans="1:6" ht="30" customHeight="1" thickBot="1" x14ac:dyDescent="0.35">
      <c r="A55" s="6" t="s">
        <v>4</v>
      </c>
      <c r="B55" s="9" t="s">
        <v>5</v>
      </c>
      <c r="C55" s="13">
        <v>872.28753253415596</v>
      </c>
      <c r="D55" s="13">
        <v>888.68928050396198</v>
      </c>
      <c r="E55" s="13">
        <v>892.41378202119404</v>
      </c>
      <c r="F55" s="13">
        <v>897.70922425327296</v>
      </c>
    </row>
    <row r="56" spans="1:6" ht="24.6" thickBot="1" x14ac:dyDescent="0.35">
      <c r="A56" s="6" t="s">
        <v>6</v>
      </c>
      <c r="B56" s="9" t="s">
        <v>7</v>
      </c>
      <c r="C56" s="12">
        <v>405.94160282478521</v>
      </c>
      <c r="D56" s="12">
        <v>656.09451514339401</v>
      </c>
      <c r="E56" s="12">
        <v>515.17861520948907</v>
      </c>
      <c r="F56" s="12">
        <v>560.43405294277784</v>
      </c>
    </row>
    <row r="57" spans="1:6" x14ac:dyDescent="0.3">
      <c r="D57" s="11">
        <f>SUM(D54:D56)/SUM($C54:$C56)-1</f>
        <v>0.1825085123857233</v>
      </c>
      <c r="E57" s="11">
        <f>SUM(E54:E56)/SUM($C54:$C56)-1</f>
        <v>0.18016404281666953</v>
      </c>
      <c r="F57" s="11">
        <f>SUM(F54:F56)/SUM($C54:$C56)-1</f>
        <v>0.27391162331491192</v>
      </c>
    </row>
    <row r="59" spans="1:6" ht="39.6" customHeight="1" thickBot="1" x14ac:dyDescent="0.35">
      <c r="B59" s="14" t="s">
        <v>17</v>
      </c>
    </row>
    <row r="60" spans="1:6" ht="15" thickBot="1" x14ac:dyDescent="0.35">
      <c r="B60" s="1" t="s">
        <v>18</v>
      </c>
      <c r="C60" s="2"/>
      <c r="D60" s="2"/>
      <c r="E60" s="2"/>
      <c r="F60" s="3"/>
    </row>
    <row r="61" spans="1:6" ht="15.6" thickTop="1" thickBot="1" x14ac:dyDescent="0.35">
      <c r="B61" s="4" t="s">
        <v>1</v>
      </c>
      <c r="C61" s="5">
        <v>2022</v>
      </c>
      <c r="D61" s="5">
        <v>2050</v>
      </c>
      <c r="E61" s="5">
        <v>2070</v>
      </c>
      <c r="F61" s="5">
        <v>2090</v>
      </c>
    </row>
    <row r="62" spans="1:6" ht="40.200000000000003" customHeight="1" thickBot="1" x14ac:dyDescent="0.35">
      <c r="A62" s="6" t="s">
        <v>2</v>
      </c>
      <c r="B62" s="7" t="s">
        <v>3</v>
      </c>
      <c r="C62" s="15">
        <v>5505432.0370366704</v>
      </c>
      <c r="D62" s="15">
        <v>6348045.8140336722</v>
      </c>
      <c r="E62" s="15">
        <v>7064459.000679356</v>
      </c>
      <c r="F62" s="15">
        <v>7973654.2774491124</v>
      </c>
    </row>
    <row r="63" spans="1:6" ht="30.6" customHeight="1" thickBot="1" x14ac:dyDescent="0.35">
      <c r="A63" s="6" t="s">
        <v>4</v>
      </c>
      <c r="B63" s="9" t="s">
        <v>5</v>
      </c>
      <c r="C63" s="16">
        <v>5531393.8438618202</v>
      </c>
      <c r="D63" s="16">
        <v>5776603.2598749287</v>
      </c>
      <c r="E63" s="16">
        <v>5826692.8070563674</v>
      </c>
      <c r="F63" s="16">
        <v>5877111.4106418071</v>
      </c>
    </row>
    <row r="64" spans="1:6" ht="24.6" thickBot="1" x14ac:dyDescent="0.35">
      <c r="A64" s="6" t="s">
        <v>6</v>
      </c>
      <c r="B64" s="9" t="s">
        <v>7</v>
      </c>
      <c r="C64" s="15">
        <v>453240.45836861699</v>
      </c>
      <c r="D64" s="15">
        <v>699761.89372058597</v>
      </c>
      <c r="E64" s="15">
        <v>577118.79807968799</v>
      </c>
      <c r="F64" s="15">
        <v>596125.68763348798</v>
      </c>
    </row>
    <row r="65" spans="1:6" x14ac:dyDescent="0.3">
      <c r="D65" s="11">
        <f>SUM(D62:D64)/SUM($C62:$C64)-1</f>
        <v>0.11613028062353137</v>
      </c>
      <c r="E65" s="11">
        <f>SUM(E62:E64)/SUM($C62:$C64)-1</f>
        <v>0.17216647912534877</v>
      </c>
      <c r="F65" s="11">
        <f>SUM(F62:F64)/SUM($C62:$C64)-1</f>
        <v>0.25733750782207432</v>
      </c>
    </row>
    <row r="67" spans="1:6" ht="24.6" thickBot="1" x14ac:dyDescent="0.35">
      <c r="B67" s="14" t="s">
        <v>19</v>
      </c>
    </row>
    <row r="68" spans="1:6" ht="15" thickBot="1" x14ac:dyDescent="0.35">
      <c r="B68" s="1" t="s">
        <v>20</v>
      </c>
      <c r="C68" s="2"/>
      <c r="D68" s="2"/>
      <c r="E68" s="2"/>
      <c r="F68" s="3"/>
    </row>
    <row r="69" spans="1:6" ht="15.6" thickTop="1" thickBot="1" x14ac:dyDescent="0.35">
      <c r="B69" s="4" t="s">
        <v>1</v>
      </c>
      <c r="C69" s="5">
        <v>2022</v>
      </c>
      <c r="D69" s="5">
        <v>2050</v>
      </c>
      <c r="E69" s="5">
        <v>2070</v>
      </c>
      <c r="F69" s="5">
        <v>2090</v>
      </c>
    </row>
    <row r="70" spans="1:6" ht="40.200000000000003" customHeight="1" thickBot="1" x14ac:dyDescent="0.35">
      <c r="A70" s="6" t="s">
        <v>2</v>
      </c>
      <c r="B70" s="7" t="s">
        <v>3</v>
      </c>
      <c r="C70" s="8">
        <f t="shared" ref="C70:F72" si="3">C62/0.0016/34170</f>
        <v>100699.29830693353</v>
      </c>
      <c r="D70" s="8">
        <f t="shared" si="3"/>
        <v>116111.46133365657</v>
      </c>
      <c r="E70" s="8">
        <f t="shared" si="3"/>
        <v>129215.30217806842</v>
      </c>
      <c r="F70" s="8">
        <f t="shared" si="3"/>
        <v>145845.30065571246</v>
      </c>
    </row>
    <row r="71" spans="1:6" ht="27.6" customHeight="1" thickBot="1" x14ac:dyDescent="0.35">
      <c r="A71" s="6" t="s">
        <v>4</v>
      </c>
      <c r="B71" s="9" t="s">
        <v>5</v>
      </c>
      <c r="C71" s="10">
        <f t="shared" si="3"/>
        <v>101174.16307912314</v>
      </c>
      <c r="D71" s="10">
        <f t="shared" si="3"/>
        <v>105659.26360614077</v>
      </c>
      <c r="E71" s="10">
        <f t="shared" si="3"/>
        <v>106575.44642698945</v>
      </c>
      <c r="F71" s="10">
        <f t="shared" si="3"/>
        <v>107497.64798510767</v>
      </c>
    </row>
    <row r="72" spans="1:6" ht="24.6" thickBot="1" x14ac:dyDescent="0.35">
      <c r="A72" s="6" t="s">
        <v>6</v>
      </c>
      <c r="B72" s="9" t="s">
        <v>7</v>
      </c>
      <c r="C72" s="8">
        <f t="shared" si="3"/>
        <v>8290.1751969676789</v>
      </c>
      <c r="D72" s="8">
        <f t="shared" si="3"/>
        <v>12799.273736475452</v>
      </c>
      <c r="E72" s="8">
        <f t="shared" si="3"/>
        <v>10556.021328645156</v>
      </c>
      <c r="F72" s="8">
        <f t="shared" si="3"/>
        <v>10903.674415303774</v>
      </c>
    </row>
    <row r="73" spans="1:6" x14ac:dyDescent="0.3">
      <c r="D73" s="11">
        <f>SUM(D70:D72)/SUM($C70:$C72)-1</f>
        <v>0.11613028062353115</v>
      </c>
      <c r="E73" s="11">
        <f>SUM(E70:E72)/SUM($C70:$C72)-1</f>
        <v>0.17216647912534899</v>
      </c>
      <c r="F73" s="11">
        <f>SUM(F70:F72)/SUM($C70:$C72)-1</f>
        <v>0.2573375078220741</v>
      </c>
    </row>
  </sheetData>
  <mergeCells count="10">
    <mergeCell ref="B45:F45"/>
    <mergeCell ref="B52:F52"/>
    <mergeCell ref="B60:F60"/>
    <mergeCell ref="B68:F68"/>
    <mergeCell ref="B2:F2"/>
    <mergeCell ref="B9:F9"/>
    <mergeCell ref="B17:F17"/>
    <mergeCell ref="B24:F24"/>
    <mergeCell ref="B31:F31"/>
    <mergeCell ref="B38:F38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FA9DE739E3CE45A330A71DE6231D95" ma:contentTypeVersion="21" ma:contentTypeDescription="Create a new document." ma:contentTypeScope="" ma:versionID="707e6cc18402e2afc0712d5b7821b71b">
  <xsd:schema xmlns:xsd="http://www.w3.org/2001/XMLSchema" xmlns:xs="http://www.w3.org/2001/XMLSchema" xmlns:p="http://schemas.microsoft.com/office/2006/metadata/properties" xmlns:ns2="932545b7-43c1-4c02-bb28-ebe8c535fd25" xmlns:ns3="4dbedddb-8287-4e51-a936-62a216b952f9" xmlns:ns4="1853d85d-552a-45e5-ad9d-b3f83c98e320" targetNamespace="http://schemas.microsoft.com/office/2006/metadata/properties" ma:root="true" ma:fieldsID="f4bc014cafaacd97bdadf88a4631aac5" ns2:_="" ns3:_="" ns4:_="">
    <xsd:import namespace="932545b7-43c1-4c02-bb28-ebe8c535fd25"/>
    <xsd:import namespace="4dbedddb-8287-4e51-a936-62a216b952f9"/>
    <xsd:import namespace="1853d85d-552a-45e5-ad9d-b3f83c98e320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Document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545b7-43c1-4c02-bb28-ebe8c535fd2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content" ma:description="chapter 1, 2 and 3" ma:format="Dropdown" ma:internalName="Status" ma:readOnly="false">
      <xsd:simpleType>
        <xsd:restriction base="dms:Text">
          <xsd:maxLength value="255"/>
        </xsd:restriction>
      </xsd:simpleType>
    </xsd:element>
    <xsd:element name="DocumentStatus" ma:index="4" nillable="true" ma:displayName="Document Status" ma:default="Under Review - can be edited" ma:description="Document Status" ma:format="Dropdown" ma:internalName="DocumentStatus" ma:readOnly="false">
      <xsd:simpleType>
        <xsd:restriction base="dms:Choice">
          <xsd:enumeration value="Drafting In Progress"/>
          <xsd:enumeration value="Under Review - can be edited"/>
          <xsd:enumeration value="Submitted"/>
          <xsd:enumeration value="Editor Group Review Complete - do not edit"/>
          <xsd:enumeration value="Finalised"/>
          <xsd:enumeration value="Final Ref Doc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6b384c-9940-4a30-bae3-2bf88f9642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edddb-8287-4e51-a936-62a216b95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d85d-552a-45e5-ad9d-b3f83c98e3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1246f73-06c0-4b10-b60e-a96a1cb2e391}" ma:internalName="TaxCatchAll" ma:readOnly="false" ma:showField="CatchAllData" ma:web="4dbedddb-8287-4e51-a936-62a216b95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53d85d-552a-45e5-ad9d-b3f83c98e320" xsi:nil="true"/>
    <lcf76f155ced4ddcb4097134ff3c332f xmlns="932545b7-43c1-4c02-bb28-ebe8c535fd25">
      <Terms xmlns="http://schemas.microsoft.com/office/infopath/2007/PartnerControls"/>
    </lcf76f155ced4ddcb4097134ff3c332f>
    <Status xmlns="932545b7-43c1-4c02-bb28-ebe8c535fd25">AC done</Status>
    <DocumentStatus xmlns="932545b7-43c1-4c02-bb28-ebe8c535fd25">Submitted</DocumentStatus>
  </documentManagement>
</p:properties>
</file>

<file path=customXml/itemProps1.xml><?xml version="1.0" encoding="utf-8"?>
<ds:datastoreItem xmlns:ds="http://schemas.openxmlformats.org/officeDocument/2006/customXml" ds:itemID="{DEAD901D-C418-431E-A614-470914D1C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545b7-43c1-4c02-bb28-ebe8c535fd25"/>
    <ds:schemaRef ds:uri="4dbedddb-8287-4e51-a936-62a216b952f9"/>
    <ds:schemaRef ds:uri="1853d85d-552a-45e5-ad9d-b3f83c98e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7FFC7B-D7B6-436D-BB1C-FEBF44CF6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79F655-FE4B-4DC9-AAA0-93CC6AF956B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4dbedddb-8287-4e51-a936-62a216b952f9"/>
    <ds:schemaRef ds:uri="http://purl.org/dc/dcmitype/"/>
    <ds:schemaRef ds:uri="http://purl.org/dc/elements/1.1/"/>
    <ds:schemaRef ds:uri="http://schemas.openxmlformats.org/package/2006/metadata/core-properties"/>
    <ds:schemaRef ds:uri="932545b7-43c1-4c02-bb28-ebe8c535fd25"/>
    <ds:schemaRef ds:uri="http://schemas.microsoft.com/office/infopath/2007/PartnerControls"/>
    <ds:schemaRef ds:uri="1853d85d-552a-45e5-ad9d-b3f83c98e3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Mary-Clare Crowley</dc:creator>
  <cp:lastModifiedBy>Mary-Clare Crowley</cp:lastModifiedBy>
  <dcterms:created xsi:type="dcterms:W3CDTF">2023-01-29T01:35:07Z</dcterms:created>
  <dcterms:modified xsi:type="dcterms:W3CDTF">2023-01-29T01:36:18Z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0x01010096FA9DE739E3CE45A330A71DE6231D95</vt:lpwstr>
  </property>
  <property fmtid="{D5CDD505-2E9C-101B-9397-08002B2CF9AE}" pid="3" name="MediaServiceImageTags">
    <vt:lpwstr/>
  </property>
</Properties>
</file>