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utilnsw.sharepoint.com/teams/RegProposal2024-29/Shared Documents/1. 2024-29 Regulatory Proposal/2024-29 Proposal Documents/03 - Regulatory Proposal Supporting Documents/"/>
    </mc:Choice>
  </mc:AlternateContent>
  <xr:revisionPtr revIDLastSave="18" documentId="8_{497BD2C0-05B0-4B68-B8DF-763C7C5FECDF}" xr6:coauthVersionLast="47" xr6:coauthVersionMax="47" xr10:uidLastSave="{CFEDE8B5-E187-47DD-8E12-BFEBC0376B6F}"/>
  <bookViews>
    <workbookView xWindow="28680" yWindow="-120" windowWidth="29040" windowHeight="15840" xr2:uid="{E393C7BF-907A-438D-8E66-1E1E7F4F83A9}"/>
  </bookViews>
  <sheets>
    <sheet name="CR Model - Option B" sheetId="5" r:id="rId1"/>
    <sheet name="CR Model - Option C" sheetId="2" r:id="rId2"/>
    <sheet name="VCR" sheetId="4" r:id="rId3"/>
  </sheets>
  <externalReferences>
    <externalReference r:id="rId4"/>
    <externalReference r:id="rId5"/>
  </externalReferences>
  <definedNames>
    <definedName name="A10remlife">'[1]RFM input'!$J$16</definedName>
    <definedName name="A10stdlife">'[1]RFM input'!$K$16</definedName>
    <definedName name="A10taxremlife">'[1]RFM input'!$S$16</definedName>
    <definedName name="A10taxstdlife">'[1]RFM input'!$T$16</definedName>
    <definedName name="A10taxvalue">'[1]TAB roll forward'!$H$17</definedName>
    <definedName name="A10value">'[1]RAB roll forward'!$H$727</definedName>
    <definedName name="A11remlife">'[1]RFM input'!$J$17</definedName>
    <definedName name="A11stdlife">'[1]RFM input'!$K$17</definedName>
    <definedName name="A11taxremlife">'[1]RFM input'!$S$17</definedName>
    <definedName name="A11taxstdlife">'[1]RFM input'!$T$17</definedName>
    <definedName name="A11taxvalue">'[1]TAB roll forward'!$H$18</definedName>
    <definedName name="A11value">'[1]RAB roll forward'!$H$728</definedName>
    <definedName name="A12remlife">'[1]RFM input'!$J$18</definedName>
    <definedName name="A12stdlife">'[1]RFM input'!$K$18</definedName>
    <definedName name="A12taxremlife">'[1]RFM input'!$S$18</definedName>
    <definedName name="A12taxstdlife">'[1]RFM input'!$T$18</definedName>
    <definedName name="A12taxvalue">'[1]TAB roll forward'!$H$19</definedName>
    <definedName name="A12value">'[1]RAB roll forward'!$H$729</definedName>
    <definedName name="A13remlife">'[1]RFM input'!$J$19</definedName>
    <definedName name="A13stdlife">'[1]RFM input'!$K$19</definedName>
    <definedName name="A13taxremlife">'[1]RFM input'!$S$19</definedName>
    <definedName name="A13taxstdlife">'[1]RFM input'!$T$19</definedName>
    <definedName name="A13taxvalue">'[1]TAB roll forward'!$H$20</definedName>
    <definedName name="A13value">'[1]RAB roll forward'!$H$730</definedName>
    <definedName name="A14remlife">'[1]RFM input'!$J$20</definedName>
    <definedName name="A14stdlife">'[1]RFM input'!$K$20</definedName>
    <definedName name="A14taxremlife">'[1]RFM input'!$S$20</definedName>
    <definedName name="A14taxstdlife">'[1]RFM input'!$T$20</definedName>
    <definedName name="A14taxvalue">'[1]TAB roll forward'!$H$21</definedName>
    <definedName name="A14value">'[1]RAB roll forward'!$H$731</definedName>
    <definedName name="A15remlife">'[1]RFM input'!$J$21</definedName>
    <definedName name="A15stdlife">'[1]RFM input'!$K$21</definedName>
    <definedName name="A15taxremlife">'[1]RFM input'!$S$21</definedName>
    <definedName name="A15taxstdlife">'[1]RFM input'!$T$21</definedName>
    <definedName name="A15taxvalue">'[1]TAB roll forward'!$H$22</definedName>
    <definedName name="A15value">'[1]RAB roll forward'!$H$732</definedName>
    <definedName name="A16remlife">'[1]RFM input'!$J$22</definedName>
    <definedName name="A16stdlife">'[1]RFM input'!$K$22</definedName>
    <definedName name="A16taxremlife">'[1]RFM input'!$S$22</definedName>
    <definedName name="A16taxstdlife">'[1]RFM input'!$T$22</definedName>
    <definedName name="A16taxvalue">'[1]TAB roll forward'!$H$23</definedName>
    <definedName name="A16value">'[1]RAB roll forward'!$H$733</definedName>
    <definedName name="A17remlife">'[1]RFM input'!$J$23</definedName>
    <definedName name="A17stdlife">'[1]RFM input'!$K$23</definedName>
    <definedName name="A17taxremlife">'[1]RFM input'!$S$23</definedName>
    <definedName name="A17taxstdlife">'[1]RFM input'!$T$23</definedName>
    <definedName name="A17taxvalue">'[1]TAB roll forward'!$H$24</definedName>
    <definedName name="A17value">'[1]RAB roll forward'!$H$734</definedName>
    <definedName name="A18remlife">'[1]RFM input'!$J$24</definedName>
    <definedName name="A18stdlife">'[1]RFM input'!$K$24</definedName>
    <definedName name="A18taxremlife">'[1]RFM input'!$S$24</definedName>
    <definedName name="A18taxstdlife">'[1]RFM input'!$T$24</definedName>
    <definedName name="A18taxvalue">'[1]TAB roll forward'!$H$25</definedName>
    <definedName name="A18value">'[1]RAB roll forward'!$H$735</definedName>
    <definedName name="A19remlife">'[1]RFM input'!$J$25</definedName>
    <definedName name="A19stdlife">'[1]RFM input'!$K$25</definedName>
    <definedName name="A19taxremlife">'[1]RFM input'!$S$25</definedName>
    <definedName name="A19taxstdlife">'[1]RFM input'!$T$25</definedName>
    <definedName name="A19taxvalue">'[1]TAB roll forward'!$H$26</definedName>
    <definedName name="A19value">'[1]RAB roll forward'!$H$736</definedName>
    <definedName name="A1remlife">'[1]RFM input'!$J$7</definedName>
    <definedName name="A1stdlife">'[1]RFM input'!$K$7</definedName>
    <definedName name="A1taxremlife">'[1]RFM input'!$S$7</definedName>
    <definedName name="A1taxstdlife">'[1]RFM input'!$T$7</definedName>
    <definedName name="A1taxvalue">'[1]TAB roll forward'!$H$8</definedName>
    <definedName name="A1value">'[1]RAB roll forward'!$H$718</definedName>
    <definedName name="A20remlife">'[1]RFM input'!$J$26</definedName>
    <definedName name="A20stdlife">'[1]RFM input'!$K$26</definedName>
    <definedName name="A20taxremlife">'[1]RFM input'!$S$26</definedName>
    <definedName name="A20taxstdlife">'[1]RFM input'!$T$26</definedName>
    <definedName name="A20taxvalue">'[1]TAB roll forward'!$H$27</definedName>
    <definedName name="A20value">'[1]RAB roll forward'!$H$737</definedName>
    <definedName name="A21remlife">'[1]RFM input'!$J$27</definedName>
    <definedName name="A21stdlife">'[1]RFM input'!$K$27</definedName>
    <definedName name="A21taxremlife">'[1]RFM input'!$S$27</definedName>
    <definedName name="A21taxstdlife">'[1]RFM input'!$T$27</definedName>
    <definedName name="A21taxvalue">'[1]TAB roll forward'!$H$28</definedName>
    <definedName name="A21value">'[1]RAB roll forward'!$H$738</definedName>
    <definedName name="A22remlife">'[1]RFM input'!$J$28</definedName>
    <definedName name="A22stdlife">'[1]RFM input'!$K$28</definedName>
    <definedName name="A22taxremlife">'[1]RFM input'!$S$28</definedName>
    <definedName name="A22taxstdlife">'[1]RFM input'!$T$28</definedName>
    <definedName name="A22taxvalue">'[1]TAB roll forward'!$H$29</definedName>
    <definedName name="A22value">'[1]RAB roll forward'!$H$739</definedName>
    <definedName name="A23remlife">'[1]RFM input'!$J$29</definedName>
    <definedName name="A23stdlife">'[1]RFM input'!$K$29</definedName>
    <definedName name="A23taxremlife">'[1]RFM input'!$S$29</definedName>
    <definedName name="A23taxstdlife">'[1]RFM input'!$T$29</definedName>
    <definedName name="A23taxvalue">'[1]TAB roll forward'!$H$30</definedName>
    <definedName name="A23value">'[1]RAB roll forward'!$H$740</definedName>
    <definedName name="A24remlife">'[1]RFM input'!$J$30</definedName>
    <definedName name="A24stdlife">'[1]RFM input'!$K$30</definedName>
    <definedName name="A24taxremlife">'[1]RFM input'!$S$30</definedName>
    <definedName name="A24taxstdlife">'[1]RFM input'!$T$30</definedName>
    <definedName name="A24taxvalue">'[1]TAB roll forward'!$H$31</definedName>
    <definedName name="A24value">'[1]RAB roll forward'!$H$741</definedName>
    <definedName name="A25remlife">'[1]RFM input'!$J$31</definedName>
    <definedName name="A25stdlife">'[1]RFM input'!$K$31</definedName>
    <definedName name="A25taxremlife">'[1]RFM input'!$S$31</definedName>
    <definedName name="A25taxstdlife">'[1]RFM input'!$T$31</definedName>
    <definedName name="A25taxvalue">'[1]TAB roll forward'!$H$32</definedName>
    <definedName name="A25value">'[1]RAB roll forward'!$H$742</definedName>
    <definedName name="A26remlife">'[1]RFM input'!$J$32</definedName>
    <definedName name="A26stdlife">'[1]RFM input'!$K$32</definedName>
    <definedName name="A26taxremlife">'[1]RFM input'!$S$32</definedName>
    <definedName name="A26taxstdlife">'[1]RFM input'!$T$32</definedName>
    <definedName name="A26taxvalue">'[1]TAB roll forward'!$H$33</definedName>
    <definedName name="A26value">'[1]RAB roll forward'!$H$743</definedName>
    <definedName name="A27remlife">'[1]RFM input'!$J$33</definedName>
    <definedName name="A27stdlife">'[1]RFM input'!$K$33</definedName>
    <definedName name="A27taxremlife">'[1]RFM input'!$S$33</definedName>
    <definedName name="A27taxstdlife">'[1]RFM input'!$T$33</definedName>
    <definedName name="A27taxvalue">'[1]TAB roll forward'!$H$34</definedName>
    <definedName name="A27value">'[1]RAB roll forward'!$H$744</definedName>
    <definedName name="A28remlife">'[1]RFM input'!$J$34</definedName>
    <definedName name="A28stdlife">'[1]RFM input'!$K$34</definedName>
    <definedName name="A28taxremlife">'[1]RFM input'!$S$34</definedName>
    <definedName name="A28taxstdlife">'[1]RFM input'!$T$34</definedName>
    <definedName name="A28taxvalue">'[1]TAB roll forward'!$H$35</definedName>
    <definedName name="A28value">'[1]RAB roll forward'!$H$745</definedName>
    <definedName name="A29remlife">'[1]RFM input'!$J$35</definedName>
    <definedName name="A29stdlife">'[1]RFM input'!$K$35</definedName>
    <definedName name="A29taxremlife">'[1]RFM input'!$S$35</definedName>
    <definedName name="A29taxstdlife">'[1]RFM input'!$T$35</definedName>
    <definedName name="A29taxvalue">'[1]TAB roll forward'!$H$36</definedName>
    <definedName name="A29value">'[1]RAB roll forward'!$H$746</definedName>
    <definedName name="A2remlife">'[1]RFM input'!$J$8</definedName>
    <definedName name="A2stdlife">'[1]RFM input'!$K$8</definedName>
    <definedName name="A2taxremlife">'[1]RFM input'!$S$8</definedName>
    <definedName name="A2taxstdlife">'[1]RFM input'!$T$8</definedName>
    <definedName name="A2taxvalue">'[1]TAB roll forward'!$H$9</definedName>
    <definedName name="A2value">'[1]RAB roll forward'!$H$719</definedName>
    <definedName name="A30remlife">'[1]RFM input'!$J$36</definedName>
    <definedName name="A30stdlife">'[1]RFM input'!$K$36</definedName>
    <definedName name="A30taxremlife">'[1]RFM input'!$S$36</definedName>
    <definedName name="A30taxstdlife">'[1]RFM input'!$T$36</definedName>
    <definedName name="A30taxvalue">'[1]TAB roll forward'!$H$37</definedName>
    <definedName name="A30value">'[1]RAB roll forward'!$H$747</definedName>
    <definedName name="A31remlife">'[1]RFM input'!$J$37</definedName>
    <definedName name="A31stdlife">'[1]RFM input'!$K$37</definedName>
    <definedName name="A31taxremlife">'[1]RFM input'!$S$37</definedName>
    <definedName name="A31taxstdlife">'[1]RFM input'!$T$37</definedName>
    <definedName name="A31taxvalue">'[1]TAB roll forward'!$H$38</definedName>
    <definedName name="A31value">'[1]RAB roll forward'!$H$748</definedName>
    <definedName name="A32remlife">'[1]RFM input'!$J$38</definedName>
    <definedName name="A32stdlife">'[1]RFM input'!$K$38</definedName>
    <definedName name="A32taxremlife">'[1]RFM input'!$S$38</definedName>
    <definedName name="A32taxstdlife">'[1]RFM input'!$T$38</definedName>
    <definedName name="A32taxvalue">'[1]TAB roll forward'!$H$39</definedName>
    <definedName name="A32value">'[1]RAB roll forward'!$H$749</definedName>
    <definedName name="A33remlife">'[1]RFM input'!$J$39</definedName>
    <definedName name="A33stdlife">'[1]RFM input'!$K$39</definedName>
    <definedName name="A33taxremlife">'[1]RFM input'!$S$39</definedName>
    <definedName name="A33taxstdlife">'[1]RFM input'!$T$39</definedName>
    <definedName name="A33taxvalue">'[1]TAB roll forward'!$H$40</definedName>
    <definedName name="A33value">'[1]RAB roll forward'!$H$750</definedName>
    <definedName name="A34remlife">'[1]RFM input'!$J$40</definedName>
    <definedName name="A34stdlife">'[1]RFM input'!$K$40</definedName>
    <definedName name="A34taxremlife">'[1]RFM input'!$S$40</definedName>
    <definedName name="A34taxstdlife">'[1]RFM input'!$T$40</definedName>
    <definedName name="A34taxvalue">'[1]TAB roll forward'!$H$41</definedName>
    <definedName name="A34value">'[1]RAB roll forward'!$H$751</definedName>
    <definedName name="A35remlife">'[1]RFM input'!$J$41</definedName>
    <definedName name="A35stdlife">'[1]RFM input'!$K$41</definedName>
    <definedName name="A35taxremlife">'[1]RFM input'!$S$41</definedName>
    <definedName name="A35taxstdlife">'[1]RFM input'!$T$41</definedName>
    <definedName name="A35taxvalue">'[1]TAB roll forward'!$H$42</definedName>
    <definedName name="A35value">'[1]RAB roll forward'!$H$752</definedName>
    <definedName name="A36remlife">'[1]RFM input'!$J$42</definedName>
    <definedName name="A36stdlife">'[1]RFM input'!$K$42</definedName>
    <definedName name="A36taxremlife">'[1]RFM input'!$S$42</definedName>
    <definedName name="A36taxstdlife">'[1]RFM input'!$T$42</definedName>
    <definedName name="A36taxvalue">'[1]TAB roll forward'!$H$43</definedName>
    <definedName name="A36value">'[1]RAB roll forward'!$H$753</definedName>
    <definedName name="A37remlife">'[1]RFM input'!$J$43</definedName>
    <definedName name="A37stdlife">'[1]RFM input'!$K$43</definedName>
    <definedName name="A37taxremlife">'[1]RFM input'!$S$43</definedName>
    <definedName name="A37taxstdlife">'[1]RFM input'!$T$43</definedName>
    <definedName name="A37taxvalue">'[1]TAB roll forward'!$H$44</definedName>
    <definedName name="A37value">'[1]RAB roll forward'!$H$754</definedName>
    <definedName name="A38remlife">'[1]RFM input'!$J$44</definedName>
    <definedName name="A38stdlife">'[1]RFM input'!$K$44</definedName>
    <definedName name="A38taxremlife">'[1]RFM input'!$S$44</definedName>
    <definedName name="A38taxstdlife">'[1]RFM input'!$T$44</definedName>
    <definedName name="A38taxvalue">'[1]TAB roll forward'!$H$45</definedName>
    <definedName name="A38value">'[1]RAB roll forward'!$H$755</definedName>
    <definedName name="A39remlife">'[1]RFM input'!$J$45</definedName>
    <definedName name="A39stdlife">'[1]RFM input'!$K$45</definedName>
    <definedName name="A39taxremlife">'[1]RFM input'!$S$45</definedName>
    <definedName name="A39taxstdlife">'[1]RFM input'!$T$45</definedName>
    <definedName name="A39taxvalue">'[1]TAB roll forward'!$H$46</definedName>
    <definedName name="A39value">'[1]RAB roll forward'!$H$756</definedName>
    <definedName name="A3remlife">'[1]RFM input'!$J$9</definedName>
    <definedName name="A3stdlife">'[1]RFM input'!$K$9</definedName>
    <definedName name="A3taxremlife">'[1]RFM input'!$S$9</definedName>
    <definedName name="A3taxstdlife">'[1]RFM input'!$T$9</definedName>
    <definedName name="A3taxvalue">'[1]TAB roll forward'!$H$10</definedName>
    <definedName name="A3value">'[1]RAB roll forward'!$H$720</definedName>
    <definedName name="A40remlife">'[1]RFM input'!$J$46</definedName>
    <definedName name="A40stdlife">'[1]RFM input'!$K$46</definedName>
    <definedName name="A40taxremlife">'[1]RFM input'!$S$46</definedName>
    <definedName name="A40taxstdlife">'[1]RFM input'!$T$46</definedName>
    <definedName name="A40taxvalue">'[1]TAB roll forward'!$H$47</definedName>
    <definedName name="A40value">'[1]RAB roll forward'!$H$757</definedName>
    <definedName name="A41remlife">'[1]RFM input'!$J$47</definedName>
    <definedName name="A41stdlife">'[1]RFM input'!$K$47</definedName>
    <definedName name="A41taxremlife">'[1]RFM input'!$S$47</definedName>
    <definedName name="A41taxstdlife">'[1]RFM input'!$T$47</definedName>
    <definedName name="A41taxvalue">'[1]TAB roll forward'!$H$48</definedName>
    <definedName name="A41value">'[1]RAB roll forward'!$H$758</definedName>
    <definedName name="A42remlife">'[1]RFM input'!$J$48</definedName>
    <definedName name="A42stdlife">'[1]RFM input'!$K$48</definedName>
    <definedName name="A42taxremlife">'[1]RFM input'!$S$48</definedName>
    <definedName name="A42taxstdlife">'[1]RFM input'!$T$48</definedName>
    <definedName name="A42taxvalue">'[1]TAB roll forward'!$H$49</definedName>
    <definedName name="A42value">'[1]RAB roll forward'!$H$759</definedName>
    <definedName name="A43remlife">'[1]RFM input'!$J$49</definedName>
    <definedName name="A43stdlife">'[1]RFM input'!$K$49</definedName>
    <definedName name="A43taxremlife">'[1]RFM input'!$S$49</definedName>
    <definedName name="A43taxstdlife">'[1]RFM input'!$T$49</definedName>
    <definedName name="A43taxvalue">'[1]TAB roll forward'!$H$50</definedName>
    <definedName name="A43value">'[1]RAB roll forward'!$H$760</definedName>
    <definedName name="A44remlife">'[1]RFM input'!$J$50</definedName>
    <definedName name="A44stdlife">'[1]RFM input'!$K$50</definedName>
    <definedName name="A44taxremlife">'[1]RFM input'!$S$50</definedName>
    <definedName name="A44taxstdlife">'[1]RFM input'!$T$50</definedName>
    <definedName name="A44taxvalue">'[1]TAB roll forward'!$H$51</definedName>
    <definedName name="A44value">'[1]RAB roll forward'!$H$761</definedName>
    <definedName name="A45remlife">'[1]RFM input'!$J$51</definedName>
    <definedName name="A45stdlife">'[1]RFM input'!$K$51</definedName>
    <definedName name="A45taxremlife">'[1]RFM input'!$S$51</definedName>
    <definedName name="A45taxstdlife">'[1]RFM input'!$T$51</definedName>
    <definedName name="A45taxvalue">'[1]TAB roll forward'!$H$52</definedName>
    <definedName name="A45value">'[1]RAB roll forward'!$H$762</definedName>
    <definedName name="A46remlife">'[1]RFM input'!$J$52</definedName>
    <definedName name="A46stdlife">'[1]RFM input'!$K$52</definedName>
    <definedName name="A46taxremlife">'[1]RFM input'!$S$52</definedName>
    <definedName name="A46taxstdlife">'[1]RFM input'!$T$52</definedName>
    <definedName name="A46taxvalue">'[1]TAB roll forward'!$H$53</definedName>
    <definedName name="A46value">'[1]RAB roll forward'!$H$763</definedName>
    <definedName name="A47remlife">'[1]RFM input'!$J$53</definedName>
    <definedName name="A47stdlife">'[1]RFM input'!$K$53</definedName>
    <definedName name="A47taxremlife">'[1]RFM input'!$S$53</definedName>
    <definedName name="A47taxstdlife">'[1]RFM input'!$T$53</definedName>
    <definedName name="A47taxvalue">'[1]TAB roll forward'!$H$54</definedName>
    <definedName name="A47value">'[1]RAB roll forward'!$H$764</definedName>
    <definedName name="A48remlife">'[1]RFM input'!$J$54</definedName>
    <definedName name="A48stdlife">'[1]RFM input'!$K$54</definedName>
    <definedName name="A48taxremlife">'[1]RFM input'!$S$54</definedName>
    <definedName name="A48taxstdlife">'[1]RFM input'!$T$54</definedName>
    <definedName name="A48taxvalue">'[1]TAB roll forward'!$H$55</definedName>
    <definedName name="A48value">'[1]RAB roll forward'!$H$765</definedName>
    <definedName name="A49remlife">'[1]RFM input'!$J$55</definedName>
    <definedName name="A49stdlife">'[1]RFM input'!$K$55</definedName>
    <definedName name="A49taxremlife">'[1]RFM input'!$S$55</definedName>
    <definedName name="A49taxstdlife">'[1]RFM input'!$T$55</definedName>
    <definedName name="A49taxvalue">'[1]TAB roll forward'!$H$56</definedName>
    <definedName name="A49value">'[1]RAB roll forward'!$H$766</definedName>
    <definedName name="A4remlife">'[1]RFM input'!$J$10</definedName>
    <definedName name="A4stdlife">'[1]RFM input'!$K$10</definedName>
    <definedName name="A4taxremlife">'[1]RFM input'!$S$10</definedName>
    <definedName name="A4taxstdlife">'[1]RFM input'!$T$10</definedName>
    <definedName name="A4taxvalue">'[1]TAB roll forward'!$H$11</definedName>
    <definedName name="A4value">'[1]RAB roll forward'!$H$721</definedName>
    <definedName name="A50remlife">'[1]RFM input'!$J$56</definedName>
    <definedName name="A50stdlife">'[1]RFM input'!$K$56</definedName>
    <definedName name="A50taxremlife">'[1]RFM input'!$S$56</definedName>
    <definedName name="A50taxstdlife">'[1]RFM input'!$T$56</definedName>
    <definedName name="A50taxvalue">'[1]TAB roll forward'!$H$57</definedName>
    <definedName name="A50value">'[1]RAB roll forward'!$H$767</definedName>
    <definedName name="A5remlife">'[1]RFM input'!$J$11</definedName>
    <definedName name="A5stdlife">'[1]RFM input'!$K$11</definedName>
    <definedName name="A5taxremlife">'[1]RFM input'!$S$11</definedName>
    <definedName name="A5taxstdlife">'[1]RFM input'!$T$11</definedName>
    <definedName name="A5taxvalue">'[1]TAB roll forward'!$H$12</definedName>
    <definedName name="A5value">'[1]RAB roll forward'!$H$722</definedName>
    <definedName name="A6remlife">'[1]RFM input'!$J$12</definedName>
    <definedName name="A6stdlife">'[1]RFM input'!$K$12</definedName>
    <definedName name="A6taxremlife">'[1]RFM input'!$S$12</definedName>
    <definedName name="A6taxstdlife">'[1]RFM input'!$T$12</definedName>
    <definedName name="A6taxvalue">'[1]TAB roll forward'!$H$13</definedName>
    <definedName name="A6value">'[1]RAB roll forward'!$H$723</definedName>
    <definedName name="A7remlife">'[1]RFM input'!$J$13</definedName>
    <definedName name="A7stdlife">'[1]RFM input'!$K$13</definedName>
    <definedName name="A7taxremlife">'[1]RFM input'!$S$13</definedName>
    <definedName name="A7taxstdlife">'[1]RFM input'!$T$13</definedName>
    <definedName name="A7taxvalue">'[1]TAB roll forward'!$H$14</definedName>
    <definedName name="A7value">'[1]RAB roll forward'!$H$724</definedName>
    <definedName name="A8remlife">'[1]RFM input'!$J$14</definedName>
    <definedName name="A8stdlife">'[1]RFM input'!$K$14</definedName>
    <definedName name="A8taxremlife">'[1]RFM input'!$S$14</definedName>
    <definedName name="A8taxstdlife">'[1]RFM input'!$T$14</definedName>
    <definedName name="A8taxvalue">'[1]TAB roll forward'!$H$15</definedName>
    <definedName name="A8value">'[1]RAB roll forward'!$H$725</definedName>
    <definedName name="A9remlife">'[1]RFM input'!$J$15</definedName>
    <definedName name="A9stdlife">'[1]RFM input'!$K$15</definedName>
    <definedName name="A9taxremlife">'[1]RFM input'!$S$15</definedName>
    <definedName name="A9taxstdlife">'[1]RFM input'!$T$15</definedName>
    <definedName name="A9taxvalue">'[1]TAB roll forward'!$H$16</definedName>
    <definedName name="A9value">'[1]RAB roll forward'!$H$726</definedName>
    <definedName name="anscount" hidden="1">1</definedName>
    <definedName name="Asset1">'[1]RFM input'!$F$7</definedName>
    <definedName name="Asset10">'[1]RFM input'!$F$16</definedName>
    <definedName name="Asset11">'[1]RFM input'!$F$17</definedName>
    <definedName name="Asset12">'[1]RFM input'!$F$18</definedName>
    <definedName name="Asset13">'[1]RFM input'!$F$19</definedName>
    <definedName name="Asset14">'[1]RFM input'!$F$20</definedName>
    <definedName name="Asset15">'[1]RFM input'!$F$21</definedName>
    <definedName name="Asset16">'[1]RFM input'!$F$22</definedName>
    <definedName name="Asset17">'[1]RFM input'!$F$23</definedName>
    <definedName name="Asset18">'[1]RFM input'!$F$24</definedName>
    <definedName name="Asset19">'[1]RFM input'!$F$25</definedName>
    <definedName name="Asset2">'[1]RFM input'!$F$8</definedName>
    <definedName name="Asset20">'[1]RFM input'!$F$26</definedName>
    <definedName name="Asset21">'[1]RFM input'!$F$27</definedName>
    <definedName name="Asset22">'[1]RFM input'!$F$28</definedName>
    <definedName name="Asset23">'[1]RFM input'!$F$29</definedName>
    <definedName name="Asset24">'[1]RFM input'!$F$30</definedName>
    <definedName name="Asset25">'[1]RFM input'!$F$31</definedName>
    <definedName name="Asset26">'[1]RFM input'!$F$32</definedName>
    <definedName name="Asset27">'[1]RFM input'!$F$33</definedName>
    <definedName name="Asset28">'[1]RFM input'!$F$34</definedName>
    <definedName name="Asset29">'[1]RFM input'!$F$35</definedName>
    <definedName name="Asset3">'[1]RFM input'!$F$9</definedName>
    <definedName name="Asset30">'[1]RFM input'!$F$36</definedName>
    <definedName name="Asset31">'[1]RFM input'!$F$37</definedName>
    <definedName name="Asset32">'[1]RFM input'!$F$38</definedName>
    <definedName name="Asset33">'[1]RFM input'!$F$39</definedName>
    <definedName name="Asset34">'[1]RFM input'!$F$40</definedName>
    <definedName name="Asset35">'[1]RFM input'!$F$41</definedName>
    <definedName name="Asset36">'[1]RFM input'!$F$42</definedName>
    <definedName name="Asset37">'[1]RFM input'!$F$43</definedName>
    <definedName name="Asset38">'[1]RFM input'!$F$44</definedName>
    <definedName name="Asset39">'[1]RFM input'!$F$45</definedName>
    <definedName name="Asset4">'[1]RFM input'!$F$10</definedName>
    <definedName name="Asset40">'[1]RFM input'!$F$46</definedName>
    <definedName name="Asset41">'[1]RFM input'!$F$47</definedName>
    <definedName name="Asset42">'[1]RFM input'!$F$48</definedName>
    <definedName name="Asset43">'[1]RFM input'!$F$49</definedName>
    <definedName name="Asset44">'[1]RFM input'!$F$50</definedName>
    <definedName name="Asset45">'[1]RFM input'!$F$51</definedName>
    <definedName name="Asset46">'[1]RFM input'!$F$52</definedName>
    <definedName name="Asset47">'[1]RFM input'!$F$53</definedName>
    <definedName name="Asset48">'[1]RFM input'!$F$54</definedName>
    <definedName name="Asset49">'[1]RFM input'!$F$55</definedName>
    <definedName name="Asset5">'[1]RFM input'!$F$11</definedName>
    <definedName name="Asset50">'[1]RFM input'!$F$56</definedName>
    <definedName name="Asset6">'[1]RFM input'!$F$12</definedName>
    <definedName name="Asset7">'[1]RFM input'!$F$13</definedName>
    <definedName name="Asset8">'[1]RFM input'!$F$14</definedName>
    <definedName name="Asset9">'[1]RFM input'!$F$15</definedName>
    <definedName name="CRCP_final_year">'[1]AER ETL'!$C$47</definedName>
    <definedName name="CRCP_span" comment="Generic cover sheet">CONCATENATE(CRCP_y1, " to ",CRCP_y5)</definedName>
    <definedName name="CRCP_y1">'[1]AER lookups'!$G$54</definedName>
    <definedName name="CRCP_y10">'[1]AER lookups'!$G$63</definedName>
    <definedName name="CRCP_y11">'[1]AER lookups'!$G$64</definedName>
    <definedName name="CRCP_y12">'[1]AER lookups'!$G$65</definedName>
    <definedName name="CRCP_y13">'[1]AER lookups'!$G$66</definedName>
    <definedName name="CRCP_y14">'[1]AER lookups'!$G$67</definedName>
    <definedName name="CRCP_y15">'[1]AER lookups'!$G$68</definedName>
    <definedName name="CRCP_y2">'[1]AER lookups'!$G$55</definedName>
    <definedName name="CRCP_y3">'[1]AER lookups'!$G$56</definedName>
    <definedName name="CRCP_y4">'[1]AER lookups'!$G$57</definedName>
    <definedName name="CRCP_y5">'[1]AER lookups'!$G$58</definedName>
    <definedName name="CRCP_y6">'[1]AER lookups'!$G$59</definedName>
    <definedName name="CRCP_y7">'[1]AER lookups'!$G$60</definedName>
    <definedName name="CRCP_y8">'[1]AER lookups'!$G$61</definedName>
    <definedName name="CRCP_y9">'[1]AER lookups'!$G$62</definedName>
    <definedName name="dms_060301_checkvalue">'[1]AER ETL'!$C$90</definedName>
    <definedName name="dms_060301_LastRow">'[1]AER ETL'!$C$92</definedName>
    <definedName name="dms_060701_ARR_MaxRows">'[1]AER ETL'!$C$100</definedName>
    <definedName name="dms_060701_Reset_MaxRows">'[1]AER ETL'!$C$99</definedName>
    <definedName name="dms_060701_StartDateTxt">'[1]AER ETL'!$C$106</definedName>
    <definedName name="dms_0608_LastRow">'[1]AER ETL'!$C$112</definedName>
    <definedName name="dms_0608_OffsetRows">'[1]AER ETL'!$C$111</definedName>
    <definedName name="dms_663_List">'[1]AER lookups'!$N$17:$N$33</definedName>
    <definedName name="dms_AAD_AC_VALUES">'[1]RFM input'!#REF!</definedName>
    <definedName name="dms_ABN_List">'[1]AER lookups'!$D$17:$D$33</definedName>
    <definedName name="dms_ACE_AC_VALUES">'[1]RFM input'!#REF!</definedName>
    <definedName name="dms_Addr1_List">'[1]AER lookups'!$P$17:$P$33</definedName>
    <definedName name="dms_Addr2_List">'[1]AER lookups'!$Q$17:$Q$33</definedName>
    <definedName name="dms_Amendment_Text">'[1]Business &amp; other details'!$AL$64</definedName>
    <definedName name="dms_Cal_Year_B4_CRY">'[1]AER ETL'!$C$29</definedName>
    <definedName name="dms_CBD_flag">'[1]AER lookups'!$Z$17:$Z$33</definedName>
    <definedName name="dms_CF_8.1_Neg">'[2]AER CF'!$U$7:$U$34</definedName>
    <definedName name="dms_CF_TradingName">'[2]AER CF'!$B$7:$B$34</definedName>
    <definedName name="dms_Confid_status_List">'[1]AER NRs'!$D$6:$D$8</definedName>
    <definedName name="dms_CRCP_start_row">'[1]AER ETL'!$C$40</definedName>
    <definedName name="dms_CRCPlength_List">'[1]AER lookups'!$K$17:$K$33</definedName>
    <definedName name="dms_CRCPlength_Num">'[1]AER ETL'!$C$69</definedName>
    <definedName name="dms_CRY_RYE">'[1]AER ETL'!$C$53</definedName>
    <definedName name="dms_CRY_start_row">'[1]AER ETL'!$C$38</definedName>
    <definedName name="dms_CRY_start_year">'[1]AER ETL'!$C$37</definedName>
    <definedName name="dms_DataQuality_List">'[1]AER NRs'!$C$6:$C$9</definedName>
    <definedName name="dms_DBAFNC_VALUES">'[1]Total RAB roll forward'!$L$373</definedName>
    <definedName name="dms_DeterminationRef_List">'[1]AER lookups'!$O$17:$O$33</definedName>
    <definedName name="dms_DollarReal_year">'[1]AER ETL'!$C$51</definedName>
    <definedName name="dms_FeederName_1">'[1]AER lookups'!$AE$17:$AE$33</definedName>
    <definedName name="dms_FeederName_2">'[1]AER lookups'!$AF$17:$AF$33</definedName>
    <definedName name="dms_FeederName_3">'[1]AER lookups'!$AG$17:$AG$33</definedName>
    <definedName name="dms_FeederName_4">'[1]AER lookups'!$AH$17:$AH$33</definedName>
    <definedName name="dms_FeederName_5">'[1]AER lookups'!$AI$17:$AI$33</definedName>
    <definedName name="dms_FeederType_5_flag">'[1]AER lookups'!$AD$17:$AD$33</definedName>
    <definedName name="dms_FifthFeeder_flag_NSP">'[1]AER ETL'!$C$125</definedName>
    <definedName name="dms_FormControl_List">'[1]AER lookups'!$H$17:$H$33</definedName>
    <definedName name="dms_FRCP_start_row">'[1]AER ETL'!$C$39</definedName>
    <definedName name="dms_FRCPlength_List">'[1]AER lookups'!$L$17:$L$33</definedName>
    <definedName name="dms_FRCPlength_Num">'[1]AER ETL'!$C$70</definedName>
    <definedName name="dms_Header_Span">'[1]AER ETL'!$C$60</definedName>
    <definedName name="dms_JurisdictionList">'[1]AER lookups'!$E$17:$E$33</definedName>
    <definedName name="dms_LeapYear_Result">'[1]AER ETL'!$C$98</definedName>
    <definedName name="dms_LongRural_flag">'[1]AER lookups'!$AC$17:$AC$33</definedName>
    <definedName name="dms_Model">'[1]AER ETL'!$C$11</definedName>
    <definedName name="dms_Model_List">'[1]AER lookups'!$B$40:$B$49</definedName>
    <definedName name="dms_Model_Span">'[1]AER ETL'!$C$56</definedName>
    <definedName name="dms_Model_Span_List">'[1]AER lookups'!$E$40:$E$49</definedName>
    <definedName name="dms_MultiYear_Flag">'[1]AER ETL'!$C$63</definedName>
    <definedName name="dms_MultiYear_ResponseFlag">'[1]AER ETL'!$C$62</definedName>
    <definedName name="dms_PAddr1_List">'[1]AER lookups'!$U$17:$U$33</definedName>
    <definedName name="dms_PAddr2_List">'[1]AER lookups'!$V$17:$V$33</definedName>
    <definedName name="dms_PRCP_start_row">'[1]AER ETL'!$C$41</definedName>
    <definedName name="dms_PRCPlength_List">'[1]AER lookups'!$M$17:$M$33</definedName>
    <definedName name="dms_PRCPlength_Num">'[1]AER ETL'!$C$68</definedName>
    <definedName name="dms_Previous_DollarReal_year">'[1]AER ETL'!$C$52</definedName>
    <definedName name="dms_PState_List">'[1]AER lookups'!$X$17:$X$33</definedName>
    <definedName name="dms_PSuburb_List">'[1]AER lookups'!$W$17:$W$33</definedName>
    <definedName name="dms_Public_Lighting_List">'[1]AER lookups'!$AJ$17:$AJ$33</definedName>
    <definedName name="dms_Reset_final_year">'[1]AER ETL'!$C$49</definedName>
    <definedName name="dms_Reset_RYE">'[1]AER ETL'!$C$54</definedName>
    <definedName name="dms_RPT">'[1]AER ETL'!$C$23</definedName>
    <definedName name="dms_RPT_List">'[1]AER lookups'!$I$17:$I$33</definedName>
    <definedName name="dms_RPTMonth">'[1]AER ETL'!$C$30</definedName>
    <definedName name="dms_RPTMonth_List">'[1]AER lookups'!$J$17:$J$33</definedName>
    <definedName name="dms_RYE_result">'[1]AER ETL'!$C$57</definedName>
    <definedName name="dms_RYE_start_row">'[1]AER ETL'!$C$42</definedName>
    <definedName name="dms_Sector_List">'[1]AER lookups'!$F$17:$F$33</definedName>
    <definedName name="dms_Segment">'[1]AER ETL'!$C$21</definedName>
    <definedName name="dms_Segment_List">'[1]AER lookups'!$G$17:$G$33</definedName>
    <definedName name="dms_Selected_Source">'[1]Business &amp; other details'!$AL$58</definedName>
    <definedName name="dms_ShortRural_flag">'[1]AER lookups'!$AB$17:$AB$33</definedName>
    <definedName name="dms_SingleYear_Model">'[1]AER ETL'!$C$72:$C$74</definedName>
    <definedName name="dms_SingleYearModel">'[1]AER ETL'!$C$75</definedName>
    <definedName name="dms_SourceList">'[1]AER NRs'!$C$14:$C$19</definedName>
    <definedName name="dms_Specified_FinalYear">'[1]AER ETL'!$C$64</definedName>
    <definedName name="dms_Specified_RYE">'[1]AER ETL'!$C$55</definedName>
    <definedName name="dms_SpecifiedYear_Span">'[1]AER ETL'!$C$59</definedName>
    <definedName name="dms_start_year">'[1]AER ETL'!$C$36</definedName>
    <definedName name="dms_State_List">'[1]AER lookups'!$S$17:$S$33</definedName>
    <definedName name="dms_Suburb_List">'[1]AER lookups'!$R$17:$R$33</definedName>
    <definedName name="dms_TradingName">'[1]Business &amp; other details'!$AL$16</definedName>
    <definedName name="dms_TradingName_List">'[1]AER lookups'!$B$17:$B$33</definedName>
    <definedName name="dms_TradingNameFull_List">'[1]AER lookups'!$C$17:$C$33</definedName>
    <definedName name="dms_Typed_Submission_Date">'[1]Business &amp; other details'!$AL$68</definedName>
    <definedName name="dms_Urban_flag">'[1]AER lookups'!$AA$17:$AA$33</definedName>
    <definedName name="dms_Worksheet_List">'[1]AER lookups'!$D$40:$D$49</definedName>
    <definedName name="dms_y1">'[1]AER lookups'!$E$73</definedName>
    <definedName name="FRCP_final_year">'[1]AER ETL'!$C$46</definedName>
    <definedName name="FRCP_y1">'[1]Business &amp; other details'!$AL$42</definedName>
    <definedName name="FRCP_y10">'[1]AER lookups'!$I$63</definedName>
    <definedName name="FRCP_y11">'[1]AER lookups'!$I$64</definedName>
    <definedName name="FRCP_y12">'[1]AER lookups'!$I$65</definedName>
    <definedName name="FRCP_y13">'[1]AER lookups'!$I$66</definedName>
    <definedName name="FRCP_y14">'[1]AER lookups'!$I$67</definedName>
    <definedName name="FRCP_y15">'[1]AER lookups'!$I$68</definedName>
    <definedName name="FRCP_y2">'[1]AER lookups'!$I$55</definedName>
    <definedName name="FRCP_y3">'[1]AER lookups'!$I$56</definedName>
    <definedName name="FRCP_y4">'[1]AER lookups'!$I$57</definedName>
    <definedName name="FRCP_y5">'[1]AER lookups'!$I$58</definedName>
    <definedName name="FRCP_y6">'[1]AER lookups'!$I$59</definedName>
    <definedName name="FRCP_y7">'[1]AER lookups'!$I$60</definedName>
    <definedName name="FRCP_y8">'[1]AER lookups'!$I$61</definedName>
    <definedName name="FRCP_y9">'[1]AER lookups'!$I$62</definedName>
    <definedName name="PRCP_final_year">'[1]AER ETL'!$C$48</definedName>
    <definedName name="PRCP_y1">'[1]AER lookups'!$E$54</definedName>
    <definedName name="PRCP_y10">'[1]AER lookups'!$E$63</definedName>
    <definedName name="PRCP_y2">'[1]AER lookups'!$E$55</definedName>
    <definedName name="PRCP_y3">'[1]AER lookups'!$E$56</definedName>
    <definedName name="PRCP_y4">'[1]AER lookups'!$E$57</definedName>
    <definedName name="PRCP_y5">'[1]AER lookups'!$E$58</definedName>
    <definedName name="PRCP_y6">'[1]AER lookups'!$E$59</definedName>
    <definedName name="PRCP_y7">'[1]AER lookups'!$E$60</definedName>
    <definedName name="PRCP_y8">'[1]AER lookups'!$E$61</definedName>
    <definedName name="PRCP_y9">'[1]AER lookups'!$E$62</definedName>
    <definedName name="previous_vanilla">'[1]RFM input'!$G$289</definedName>
    <definedName name="_xlnm.Print_Area" localSheetId="0">'CR Model - Option B'!$A$1:$J$143</definedName>
    <definedName name="_xlnm.Print_Area" localSheetId="1">'CR Model - Option C'!$A$1:$J$143</definedName>
    <definedName name="RAB">'[1]RFM input'!#REF!</definedName>
    <definedName name="vanilla1">'[1]RFM input'!$H$289</definedName>
    <definedName name="vanilla10">'[1]RFM input'!$Q$289</definedName>
    <definedName name="vanilla2">'[1]RFM input'!$I$289</definedName>
    <definedName name="vanilla3">'[1]RFM input'!$J$289</definedName>
    <definedName name="vanilla4">'[1]RFM input'!$K$289</definedName>
    <definedName name="vanilla5">'[1]RFM input'!$L$289</definedName>
    <definedName name="vanilla6">'[1]RFM input'!$M$289</definedName>
    <definedName name="vanilla7">'[1]RFM input'!$N$289</definedName>
    <definedName name="vanilla8">'[1]RFM input'!$O$289</definedName>
    <definedName name="vanilla9">'[1]RFM input'!$P$289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4" l="1"/>
  <c r="R53" i="4"/>
  <c r="R54" i="4"/>
  <c r="R52" i="4"/>
  <c r="P55" i="4"/>
  <c r="Q51" i="4" s="1"/>
  <c r="Q54" i="4" l="1"/>
  <c r="Q53" i="4"/>
  <c r="R55" i="4"/>
  <c r="M54" i="4"/>
  <c r="Q52" i="4"/>
  <c r="Q55" i="4" s="1"/>
  <c r="C88" i="4"/>
  <c r="C87" i="4"/>
  <c r="C83" i="4"/>
  <c r="D81" i="4" s="1"/>
  <c r="D82" i="4" l="1"/>
  <c r="D83" i="4" s="1"/>
  <c r="D89" i="4" l="1"/>
  <c r="C89" i="4"/>
</calcChain>
</file>

<file path=xl/sharedStrings.xml><?xml version="1.0" encoding="utf-8"?>
<sst xmlns="http://schemas.openxmlformats.org/spreadsheetml/2006/main" count="475" uniqueCount="112">
  <si>
    <t>FY25</t>
  </si>
  <si>
    <t>FY26</t>
  </si>
  <si>
    <t>FY27</t>
  </si>
  <si>
    <t>FY28</t>
  </si>
  <si>
    <t>FY29</t>
  </si>
  <si>
    <t>AER - Values of customer reliability update summary - December 2022.pdf</t>
  </si>
  <si>
    <t>FY22 Cons</t>
  </si>
  <si>
    <t>Total</t>
  </si>
  <si>
    <t>Non Res</t>
  </si>
  <si>
    <t>Res</t>
  </si>
  <si>
    <t>Sm bus / Agri</t>
  </si>
  <si>
    <t>Comm</t>
  </si>
  <si>
    <t>Industrial</t>
  </si>
  <si>
    <t>FY22</t>
  </si>
  <si>
    <t xml:space="preserve">Annual Residential Consumption (Gwh) </t>
  </si>
  <si>
    <t>Annual Non Residential Consumption (Gwh)</t>
  </si>
  <si>
    <t>Total Energy Consumption (Gwh)</t>
  </si>
  <si>
    <t>Average VCR Calculation</t>
  </si>
  <si>
    <t>$FY22</t>
  </si>
  <si>
    <t>$FY24</t>
  </si>
  <si>
    <t>Average Residential VCR</t>
  </si>
  <si>
    <t>Average Business VCR</t>
  </si>
  <si>
    <t>Average weighted VCR</t>
  </si>
  <si>
    <t>Community Resilience Investment Case Inputs - Option B</t>
  </si>
  <si>
    <t xml:space="preserve">$FY24 </t>
  </si>
  <si>
    <t>Number of New Units Purchased</t>
  </si>
  <si>
    <t>FY23</t>
  </si>
  <si>
    <t>FY24</t>
  </si>
  <si>
    <t>Total FY25-29</t>
  </si>
  <si>
    <t>Useful Life (years)</t>
  </si>
  <si>
    <t>Comments</t>
  </si>
  <si>
    <t>Domestic Generators (3kVA)</t>
  </si>
  <si>
    <t>10 areas  x ~100 in each area</t>
  </si>
  <si>
    <t>Portable SAPS (20kVA)</t>
  </si>
  <si>
    <t>Large (500 kVA) Generators</t>
  </si>
  <si>
    <t>Medium (200 kVA) Generators</t>
  </si>
  <si>
    <t>Portable Solar Streetlights (100W)</t>
  </si>
  <si>
    <t>Communications Van</t>
  </si>
  <si>
    <t>Portable Community Trailer Hub / Portable Depot</t>
  </si>
  <si>
    <t>Capex Cost per Unit</t>
  </si>
  <si>
    <t>ok</t>
  </si>
  <si>
    <t>Total Capex Costs</t>
  </si>
  <si>
    <t>Budget</t>
  </si>
  <si>
    <t>Network</t>
  </si>
  <si>
    <t>Fleet</t>
  </si>
  <si>
    <t>Total Capex</t>
  </si>
  <si>
    <t>Average Number of Utilised Units in Year</t>
  </si>
  <si>
    <t>Operation &amp; Maintenance Costs per Unit $ (includes transport)</t>
  </si>
  <si>
    <t>servicing &amp; maintenance</t>
  </si>
  <si>
    <t>Oil change for generator, inspection &amp; testing</t>
  </si>
  <si>
    <t>Fleet - ~$5000 year servicing/transport</t>
  </si>
  <si>
    <t>Moved 4 x pa, by 2 people, 2 hours per move, $70 per hour</t>
  </si>
  <si>
    <t>Fleet - ~$7500 year servicing/transport</t>
  </si>
  <si>
    <t>Operation &amp; Maintenance Costs $</t>
  </si>
  <si>
    <t>Total O&amp;M Costs</t>
  </si>
  <si>
    <t>These costs were not included in the engagement so don’t include in business case. Costs to be absorbed elsewhere.</t>
  </si>
  <si>
    <t>Other Opex Costs $</t>
  </si>
  <si>
    <t>3 x Community Resilience Employees @ $150k each + oncosts</t>
  </si>
  <si>
    <t>Other opex costs (specify)</t>
  </si>
  <si>
    <t>Total Opex Costs</t>
  </si>
  <si>
    <t>TOTEX</t>
  </si>
  <si>
    <t>Totex excluding O&amp;M</t>
  </si>
  <si>
    <t xml:space="preserve">UTILISATION </t>
  </si>
  <si>
    <t>Equipment Utilisation Rates % (days per year)  - KEY VARIABLE</t>
  </si>
  <si>
    <t>days per year</t>
  </si>
  <si>
    <t>Equipment Utilisation Rates / Hours per Utilised Day (hours)</t>
  </si>
  <si>
    <t>Used 12 hours per day when used</t>
  </si>
  <si>
    <t>Used 24 hours per day when used</t>
  </si>
  <si>
    <t>Used 12 or 24 hours per day when used</t>
  </si>
  <si>
    <t>Average Demand per Unit when utilised (kW)</t>
  </si>
  <si>
    <t>Average kWH per Unit per annum</t>
  </si>
  <si>
    <t>Total kWH Per Annum by Asset Type</t>
  </si>
  <si>
    <t>BENEFITS (Value of Customer Reliability) (VCR)</t>
  </si>
  <si>
    <t>Average VCR</t>
  </si>
  <si>
    <t>See VCR Tab</t>
  </si>
  <si>
    <t>Blended Average VCR</t>
  </si>
  <si>
    <t>VCR Benefits</t>
  </si>
  <si>
    <t>VCR - Large Generators (500kVA)</t>
  </si>
  <si>
    <t>VCR - Medium Generators (200kVA)</t>
  </si>
  <si>
    <t>VCR - Portable Streetlights</t>
  </si>
  <si>
    <t>&lt;$10k reduction in GSL payments pa. Other benefits are minor.</t>
  </si>
  <si>
    <t>Total VCR Financial Benefits</t>
  </si>
  <si>
    <t>in FY25-29</t>
  </si>
  <si>
    <t>Net Financial Benefits</t>
  </si>
  <si>
    <t>VCR - Communications Van</t>
  </si>
  <si>
    <t>Net Financial Benefits excl Employees  &amp; other opex costs</t>
  </si>
  <si>
    <t>Dedicated Employee &amp; Other Opex Costs</t>
  </si>
  <si>
    <t>NET FINANCIAL BENEFITS  AFTER EMPLOYEE COSTS</t>
  </si>
  <si>
    <t>check (should be 0)</t>
  </si>
  <si>
    <t>Non Financial Benefits</t>
  </si>
  <si>
    <t>Reduced outage times</t>
  </si>
  <si>
    <t>Reduced outage times, improved relations</t>
  </si>
  <si>
    <t>Improved reputation / PR</t>
  </si>
  <si>
    <t>Improved stakeholder relations</t>
  </si>
  <si>
    <t>Improved customer satisfaction</t>
  </si>
  <si>
    <t>Improved CSAT</t>
  </si>
  <si>
    <t>Better AM decision making (can we quantify this?)</t>
  </si>
  <si>
    <t>Enabling temporary generation at sites after a natural disaster allows time for planning and design to review alternative supply methods (such as alternate routes) and materials (such as composite poles) to ensure the network is built back better</t>
  </si>
  <si>
    <t>Assisting and meeting recommendations of Royal Commission</t>
  </si>
  <si>
    <t>The impacts of loss of telecommunication infrastructure due to power outages is a key recommendation from the bushfire enquires. Enabling Essential Energy with a fleet of temporary generation solutions will support communities during natural disasters to maintain communications</t>
  </si>
  <si>
    <t>Better support of State Emergency Management Committee (SEMC)</t>
  </si>
  <si>
    <t xml:space="preserve">The SEMC provides leadership, direction and advice for strategic and operational emergency management in NSW. </t>
  </si>
  <si>
    <t>Any material income from renting out assets?</t>
  </si>
  <si>
    <t>Nothing material</t>
  </si>
  <si>
    <t>Sharing assets with other networks</t>
  </si>
  <si>
    <t>Improved relations with other networks - no financial benefit</t>
  </si>
  <si>
    <t>Portable Solar Streetlights</t>
  </si>
  <si>
    <t>Improved Public Lighting, Safety and security, resulting in better community, stakeholder &amp; council relations</t>
  </si>
  <si>
    <t>Community Resilience Investment Case Inputs - Option C</t>
  </si>
  <si>
    <t>Better AM decision making</t>
  </si>
  <si>
    <t>FY30</t>
  </si>
  <si>
    <t>These costs were not included in the engagement so don’t include in business case. Costs to be absorbed in BST opex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</si>
</sst>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_-* #,##0_-;\-* #,##0_-;_-* &quot;-&quot;??_-;_-@_-"/>
    <numFmt numFmtId="166" formatCode="_-&quot;$&quot;* #,##0_-;\-&quot;$&quot;* #,##0_-;_-&quot;$&quot;* &quot;-&quot;??_-;_-@_-"/>
    <numFmt numFmtId="167" formatCode="_-* #,##0.0_-;\-* #,##0.0_-;_-* &quot;-&quot;??_-;_-@_-"/>
    <numFmt numFmtId="168"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u/>
      <sz val="11"/>
      <color theme="1"/>
      <name val="Calibri"/>
      <family val="2"/>
      <scheme val="minor"/>
    </font>
    <font>
      <b/>
      <u/>
      <sz val="14"/>
      <color theme="1"/>
      <name val="Calibri"/>
      <family val="2"/>
      <scheme val="minor"/>
    </font>
    <font>
      <u/>
      <sz val="11"/>
      <color theme="10"/>
      <name val="Calibri"/>
      <family val="2"/>
      <scheme val="minor"/>
    </font>
    <font>
      <i/>
      <sz val="11"/>
      <color theme="1"/>
      <name val="Calibri"/>
      <family val="2"/>
      <scheme val="minor"/>
    </font>
    <font>
      <u/>
      <sz val="11"/>
      <color theme="1"/>
      <name val="Calibri"/>
      <family val="2"/>
      <scheme val="minor"/>
    </font>
    <font>
      <i/>
      <sz val="11"/>
      <color theme="2"/>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s>
  <borders count="5">
    <border>
      <left/>
      <right/>
      <top/>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cellStyleXfs>
  <cellXfs count="99">
    <xf numFmtId="0" fontId="0" fillId="0" borderId="0" xfId="0"/>
    <xf numFmtId="0" fontId="2" fillId="0" borderId="0" xfId="0" applyFont="1"/>
    <xf numFmtId="43" fontId="0" fillId="0" borderId="0" xfId="0" applyNumberFormat="1"/>
    <xf numFmtId="0" fontId="0" fillId="0" borderId="0" xfId="0" applyAlignment="1">
      <alignment horizontal="right"/>
    </xf>
    <xf numFmtId="0" fontId="4" fillId="0" borderId="0" xfId="0" applyFont="1"/>
    <xf numFmtId="0" fontId="4" fillId="0" borderId="1" xfId="0" applyFont="1" applyBorder="1"/>
    <xf numFmtId="0" fontId="2" fillId="2" borderId="0" xfId="0" applyFont="1" applyFill="1" applyAlignment="1">
      <alignment horizontal="right"/>
    </xf>
    <xf numFmtId="165" fontId="0" fillId="0" borderId="0" xfId="0" applyNumberFormat="1"/>
    <xf numFmtId="0" fontId="2" fillId="0" borderId="0" xfId="0" applyFont="1" applyAlignment="1">
      <alignment horizontal="center" wrapText="1"/>
    </xf>
    <xf numFmtId="165" fontId="0" fillId="5" borderId="0" xfId="2" applyNumberFormat="1" applyFont="1" applyFill="1" applyAlignment="1">
      <alignment horizontal="right"/>
    </xf>
    <xf numFmtId="0" fontId="2" fillId="0" borderId="0" xfId="0" applyFont="1" applyAlignment="1">
      <alignment horizontal="right" wrapText="1"/>
    </xf>
    <xf numFmtId="0" fontId="2" fillId="0" borderId="0" xfId="0" applyFont="1" applyAlignment="1">
      <alignment horizontal="left"/>
    </xf>
    <xf numFmtId="0" fontId="0" fillId="5" borderId="0" xfId="0" applyFill="1"/>
    <xf numFmtId="165" fontId="0" fillId="0" borderId="0" xfId="0" applyNumberFormat="1" applyAlignment="1">
      <alignment horizontal="right"/>
    </xf>
    <xf numFmtId="0" fontId="2" fillId="0" borderId="1" xfId="0" applyFont="1" applyBorder="1"/>
    <xf numFmtId="166" fontId="0" fillId="5" borderId="0" xfId="3" applyNumberFormat="1" applyFont="1" applyFill="1" applyAlignment="1">
      <alignment horizontal="right"/>
    </xf>
    <xf numFmtId="166" fontId="0" fillId="0" borderId="0" xfId="3" applyNumberFormat="1" applyFont="1" applyAlignment="1">
      <alignment horizontal="right"/>
    </xf>
    <xf numFmtId="166" fontId="2" fillId="0" borderId="1" xfId="3" applyNumberFormat="1" applyFont="1" applyBorder="1" applyAlignment="1">
      <alignment horizontal="right"/>
    </xf>
    <xf numFmtId="166" fontId="0" fillId="5" borderId="0" xfId="3" applyNumberFormat="1" applyFont="1" applyFill="1"/>
    <xf numFmtId="166" fontId="0" fillId="0" borderId="0" xfId="3" applyNumberFormat="1" applyFont="1"/>
    <xf numFmtId="166" fontId="2" fillId="4" borderId="1" xfId="3" applyNumberFormat="1" applyFont="1" applyFill="1" applyBorder="1" applyAlignment="1">
      <alignment horizontal="right"/>
    </xf>
    <xf numFmtId="166" fontId="0" fillId="6" borderId="0" xfId="3" applyNumberFormat="1" applyFont="1" applyFill="1" applyAlignment="1">
      <alignment horizontal="right"/>
    </xf>
    <xf numFmtId="165" fontId="0" fillId="6" borderId="0" xfId="0" applyNumberFormat="1" applyFill="1" applyAlignment="1">
      <alignment horizontal="right"/>
    </xf>
    <xf numFmtId="165" fontId="2" fillId="0" borderId="2" xfId="0" applyNumberFormat="1" applyFont="1" applyBorder="1"/>
    <xf numFmtId="0" fontId="2" fillId="0" borderId="2" xfId="0" applyFont="1" applyBorder="1"/>
    <xf numFmtId="166" fontId="2" fillId="0" borderId="2" xfId="3" applyNumberFormat="1" applyFont="1" applyBorder="1"/>
    <xf numFmtId="166" fontId="2" fillId="0" borderId="3" xfId="3" applyNumberFormat="1" applyFont="1" applyBorder="1" applyAlignment="1">
      <alignment horizontal="right"/>
    </xf>
    <xf numFmtId="165" fontId="0" fillId="0" borderId="2" xfId="0" applyNumberFormat="1" applyBorder="1" applyAlignment="1">
      <alignment horizontal="right"/>
    </xf>
    <xf numFmtId="166" fontId="0" fillId="0" borderId="2" xfId="3" applyNumberFormat="1" applyFont="1" applyBorder="1"/>
    <xf numFmtId="166" fontId="2" fillId="0" borderId="3" xfId="3" applyNumberFormat="1" applyFont="1" applyBorder="1"/>
    <xf numFmtId="0" fontId="4" fillId="2" borderId="0" xfId="0" applyFont="1" applyFill="1"/>
    <xf numFmtId="0" fontId="2" fillId="2" borderId="2" xfId="0" applyFont="1" applyFill="1" applyBorder="1" applyAlignment="1">
      <alignment horizontal="right" wrapText="1"/>
    </xf>
    <xf numFmtId="0" fontId="5" fillId="0" borderId="0" xfId="0" applyFont="1"/>
    <xf numFmtId="0" fontId="0" fillId="0" borderId="2" xfId="0" applyBorder="1"/>
    <xf numFmtId="166" fontId="0" fillId="0" borderId="0" xfId="0" applyNumberFormat="1"/>
    <xf numFmtId="0" fontId="4" fillId="0" borderId="0" xfId="0" applyFont="1" applyAlignment="1">
      <alignment horizontal="right"/>
    </xf>
    <xf numFmtId="0" fontId="0" fillId="7" borderId="0" xfId="0" applyFill="1" applyAlignment="1">
      <alignment horizontal="right"/>
    </xf>
    <xf numFmtId="0" fontId="4" fillId="3" borderId="0" xfId="0" applyFont="1" applyFill="1"/>
    <xf numFmtId="0" fontId="0" fillId="6" borderId="0" xfId="0" applyFill="1"/>
    <xf numFmtId="0" fontId="2" fillId="6" borderId="2" xfId="0" applyFont="1" applyFill="1" applyBorder="1"/>
    <xf numFmtId="166" fontId="0" fillId="6" borderId="0" xfId="3" applyNumberFormat="1" applyFont="1" applyFill="1"/>
    <xf numFmtId="167" fontId="0" fillId="5" borderId="0" xfId="2" applyNumberFormat="1" applyFont="1" applyFill="1" applyAlignment="1">
      <alignment horizontal="right"/>
    </xf>
    <xf numFmtId="168" fontId="0" fillId="5" borderId="0" xfId="1" applyNumberFormat="1" applyFont="1" applyFill="1" applyAlignment="1">
      <alignment horizontal="right"/>
    </xf>
    <xf numFmtId="0" fontId="2" fillId="7" borderId="0" xfId="0" applyFont="1" applyFill="1"/>
    <xf numFmtId="0" fontId="0" fillId="7" borderId="0" xfId="0" applyFill="1"/>
    <xf numFmtId="0" fontId="2" fillId="7" borderId="2" xfId="0" applyFont="1" applyFill="1" applyBorder="1"/>
    <xf numFmtId="165" fontId="0" fillId="6" borderId="0" xfId="2" applyNumberFormat="1" applyFont="1" applyFill="1"/>
    <xf numFmtId="165" fontId="2" fillId="0" borderId="1" xfId="0" applyNumberFormat="1" applyFont="1" applyBorder="1" applyAlignment="1">
      <alignment horizontal="right"/>
    </xf>
    <xf numFmtId="165" fontId="2" fillId="0" borderId="3" xfId="0" applyNumberFormat="1" applyFont="1" applyBorder="1" applyAlignment="1">
      <alignment horizontal="right"/>
    </xf>
    <xf numFmtId="0" fontId="2" fillId="0" borderId="0" xfId="0" applyFont="1" applyAlignment="1">
      <alignment horizontal="right"/>
    </xf>
    <xf numFmtId="165" fontId="0" fillId="0" borderId="0" xfId="2" applyNumberFormat="1" applyFont="1" applyAlignment="1">
      <alignment horizontal="right"/>
    </xf>
    <xf numFmtId="167" fontId="0" fillId="0" borderId="0" xfId="0" applyNumberFormat="1" applyAlignment="1">
      <alignment horizontal="right"/>
    </xf>
    <xf numFmtId="165" fontId="0" fillId="6" borderId="0" xfId="2" applyNumberFormat="1" applyFont="1" applyFill="1" applyAlignment="1">
      <alignment horizontal="right"/>
    </xf>
    <xf numFmtId="43" fontId="0" fillId="6" borderId="0" xfId="2" applyFont="1" applyFill="1" applyAlignment="1">
      <alignment horizontal="right"/>
    </xf>
    <xf numFmtId="0" fontId="6" fillId="0" borderId="0" xfId="4"/>
    <xf numFmtId="0" fontId="0" fillId="6" borderId="4" xfId="0" applyFill="1" applyBorder="1"/>
    <xf numFmtId="165" fontId="0" fillId="6" borderId="4" xfId="2" applyNumberFormat="1" applyFont="1" applyFill="1" applyBorder="1" applyAlignment="1">
      <alignment horizontal="right"/>
    </xf>
    <xf numFmtId="0" fontId="2" fillId="6" borderId="0" xfId="0" applyFont="1" applyFill="1"/>
    <xf numFmtId="165" fontId="0" fillId="6" borderId="0" xfId="2" applyNumberFormat="1" applyFont="1" applyFill="1" applyBorder="1" applyAlignment="1">
      <alignment horizontal="right"/>
    </xf>
    <xf numFmtId="0" fontId="0" fillId="0" borderId="4" xfId="0" applyBorder="1"/>
    <xf numFmtId="43" fontId="0" fillId="0" borderId="0" xfId="2" applyFont="1"/>
    <xf numFmtId="43" fontId="0" fillId="0" borderId="4" xfId="2" applyFont="1" applyBorder="1"/>
    <xf numFmtId="43" fontId="0" fillId="0" borderId="4" xfId="0" applyNumberFormat="1" applyBorder="1"/>
    <xf numFmtId="43" fontId="0" fillId="6" borderId="4" xfId="2" applyFont="1" applyFill="1" applyBorder="1" applyAlignment="1">
      <alignment horizontal="right"/>
    </xf>
    <xf numFmtId="165" fontId="2" fillId="0" borderId="0" xfId="0" applyNumberFormat="1" applyFont="1" applyAlignment="1">
      <alignment horizontal="right"/>
    </xf>
    <xf numFmtId="165" fontId="2" fillId="0" borderId="2" xfId="0" applyNumberFormat="1" applyFont="1" applyBorder="1" applyAlignment="1">
      <alignment horizontal="right"/>
    </xf>
    <xf numFmtId="165" fontId="0" fillId="0" borderId="2" xfId="0" applyNumberFormat="1" applyBorder="1"/>
    <xf numFmtId="0" fontId="7" fillId="0" borderId="0" xfId="0" applyFont="1"/>
    <xf numFmtId="165" fontId="2" fillId="0" borderId="0" xfId="2" applyNumberFormat="1" applyFont="1" applyAlignment="1">
      <alignment horizontal="right"/>
    </xf>
    <xf numFmtId="165" fontId="0" fillId="0" borderId="0" xfId="2" applyNumberFormat="1" applyFont="1"/>
    <xf numFmtId="165" fontId="2" fillId="0" borderId="0" xfId="2" applyNumberFormat="1" applyFont="1"/>
    <xf numFmtId="168" fontId="0" fillId="0" borderId="0" xfId="1" applyNumberFormat="1" applyFont="1" applyAlignment="1">
      <alignment horizontal="right"/>
    </xf>
    <xf numFmtId="168" fontId="2" fillId="0" borderId="0" xfId="0" applyNumberFormat="1" applyFont="1" applyAlignment="1">
      <alignment horizontal="right"/>
    </xf>
    <xf numFmtId="0" fontId="8" fillId="0" borderId="0" xfId="0" applyFont="1" applyAlignment="1">
      <alignment horizontal="right"/>
    </xf>
    <xf numFmtId="168" fontId="0" fillId="6" borderId="0" xfId="1" applyNumberFormat="1" applyFont="1" applyFill="1" applyBorder="1" applyAlignment="1">
      <alignment horizontal="right"/>
    </xf>
    <xf numFmtId="168" fontId="0" fillId="6" borderId="4" xfId="1" applyNumberFormat="1" applyFont="1" applyFill="1" applyBorder="1" applyAlignment="1">
      <alignment horizontal="right"/>
    </xf>
    <xf numFmtId="168" fontId="0" fillId="6" borderId="0" xfId="1" applyNumberFormat="1" applyFont="1" applyFill="1" applyAlignment="1">
      <alignment horizontal="right"/>
    </xf>
    <xf numFmtId="1" fontId="0" fillId="0" borderId="0" xfId="0" applyNumberFormat="1" applyAlignment="1">
      <alignment horizontal="right"/>
    </xf>
    <xf numFmtId="0" fontId="2" fillId="2" borderId="0" xfId="0" applyFont="1" applyFill="1" applyAlignment="1">
      <alignment horizontal="left"/>
    </xf>
    <xf numFmtId="0" fontId="9" fillId="0" borderId="0" xfId="0" applyFont="1"/>
    <xf numFmtId="166" fontId="2" fillId="0" borderId="2" xfId="0" applyNumberFormat="1" applyFont="1" applyBorder="1"/>
    <xf numFmtId="0" fontId="7" fillId="0" borderId="0" xfId="0" applyFont="1" applyAlignment="1">
      <alignment horizontal="right"/>
    </xf>
    <xf numFmtId="0" fontId="0" fillId="5" borderId="0" xfId="0" applyFill="1" applyAlignment="1">
      <alignment horizontal="left"/>
    </xf>
    <xf numFmtId="0" fontId="0" fillId="5" borderId="0" xfId="0" applyFill="1" applyAlignment="1">
      <alignment horizontal="left" wrapText="1"/>
    </xf>
    <xf numFmtId="164" fontId="0" fillId="0" borderId="0" xfId="0" applyNumberFormat="1" applyAlignment="1">
      <alignment horizontal="right"/>
    </xf>
    <xf numFmtId="165" fontId="0" fillId="0" borderId="0" xfId="0" applyNumberFormat="1" applyFill="1" applyAlignment="1">
      <alignment horizontal="right"/>
    </xf>
    <xf numFmtId="165" fontId="2" fillId="0" borderId="2" xfId="0" applyNumberFormat="1" applyFont="1" applyFill="1" applyBorder="1"/>
    <xf numFmtId="167" fontId="0" fillId="0" borderId="0" xfId="2" applyNumberFormat="1" applyFont="1" applyFill="1" applyAlignment="1">
      <alignment horizontal="right"/>
    </xf>
    <xf numFmtId="167" fontId="2" fillId="0" borderId="2" xfId="2" applyNumberFormat="1" applyFont="1" applyFill="1" applyBorder="1"/>
    <xf numFmtId="0" fontId="0" fillId="0" borderId="0" xfId="0" applyFill="1"/>
    <xf numFmtId="165" fontId="2" fillId="0" borderId="2" xfId="2" applyNumberFormat="1" applyFont="1" applyFill="1" applyBorder="1"/>
    <xf numFmtId="166" fontId="0" fillId="8" borderId="0" xfId="3" applyNumberFormat="1" applyFont="1" applyFill="1" applyAlignment="1">
      <alignment horizontal="right"/>
    </xf>
    <xf numFmtId="166" fontId="2" fillId="8" borderId="2" xfId="3" applyNumberFormat="1" applyFont="1" applyFill="1" applyBorder="1"/>
    <xf numFmtId="165" fontId="0" fillId="8" borderId="0" xfId="0" applyNumberFormat="1" applyFill="1" applyAlignment="1">
      <alignment horizontal="right"/>
    </xf>
    <xf numFmtId="167" fontId="0" fillId="8" borderId="0" xfId="2" applyNumberFormat="1" applyFont="1" applyFill="1" applyAlignment="1">
      <alignment horizontal="right"/>
    </xf>
    <xf numFmtId="165" fontId="0" fillId="8" borderId="0" xfId="2" applyNumberFormat="1" applyFont="1" applyFill="1" applyAlignment="1">
      <alignment horizontal="right"/>
    </xf>
    <xf numFmtId="0" fontId="0" fillId="5" borderId="0" xfId="0" applyFill="1" applyAlignment="1">
      <alignment horizontal="left"/>
    </xf>
    <xf numFmtId="0" fontId="0" fillId="5" borderId="0" xfId="0" applyFill="1" applyAlignment="1">
      <alignment horizontal="left" wrapText="1"/>
    </xf>
    <xf numFmtId="0" fontId="0" fillId="8" borderId="0" xfId="0" applyFill="1"/>
  </cellXfs>
  <cellStyles count="5">
    <cellStyle name="Comma" xfId="2" builtinId="3"/>
    <cellStyle name="Currency" xfId="3" builtinId="4"/>
    <cellStyle name="Hyperlink" xfId="4"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166211</xdr:colOff>
      <xdr:row>19</xdr:row>
      <xdr:rowOff>150495</xdr:rowOff>
    </xdr:from>
    <xdr:to>
      <xdr:col>16</xdr:col>
      <xdr:colOff>213181</xdr:colOff>
      <xdr:row>22</xdr:row>
      <xdr:rowOff>132816</xdr:rowOff>
    </xdr:to>
    <xdr:pic>
      <xdr:nvPicPr>
        <xdr:cNvPr id="2" name="Picture 1">
          <a:extLst>
            <a:ext uri="{FF2B5EF4-FFF2-40B4-BE49-F238E27FC236}">
              <a16:creationId xmlns:a16="http://schemas.microsoft.com/office/drawing/2014/main" id="{A5D975D8-51C2-4279-AC4E-9BA6BA04FCAE}"/>
            </a:ext>
          </a:extLst>
        </xdr:cNvPr>
        <xdr:cNvPicPr>
          <a:picLocks noChangeAspect="1"/>
        </xdr:cNvPicPr>
      </xdr:nvPicPr>
      <xdr:blipFill>
        <a:blip xmlns:r="http://schemas.openxmlformats.org/officeDocument/2006/relationships" r:embed="rId1"/>
        <a:stretch>
          <a:fillRect/>
        </a:stretch>
      </xdr:blipFill>
      <xdr:spPr>
        <a:xfrm>
          <a:off x="14906149" y="3758089"/>
          <a:ext cx="5283337" cy="525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11</xdr:col>
      <xdr:colOff>208459</xdr:colOff>
      <xdr:row>34</xdr:row>
      <xdr:rowOff>170698</xdr:rowOff>
    </xdr:to>
    <xdr:pic>
      <xdr:nvPicPr>
        <xdr:cNvPr id="4" name="Picture 3">
          <a:extLst>
            <a:ext uri="{FF2B5EF4-FFF2-40B4-BE49-F238E27FC236}">
              <a16:creationId xmlns:a16="http://schemas.microsoft.com/office/drawing/2014/main" id="{42CD1B36-EE1C-8B41-85E5-7E434C891C73}"/>
            </a:ext>
          </a:extLst>
        </xdr:cNvPr>
        <xdr:cNvPicPr>
          <a:picLocks noChangeAspect="1"/>
        </xdr:cNvPicPr>
      </xdr:nvPicPr>
      <xdr:blipFill>
        <a:blip xmlns:r="http://schemas.openxmlformats.org/officeDocument/2006/relationships" r:embed="rId1"/>
        <a:stretch>
          <a:fillRect/>
        </a:stretch>
      </xdr:blipFill>
      <xdr:spPr>
        <a:xfrm>
          <a:off x="0" y="304800"/>
          <a:ext cx="8714284" cy="6026668"/>
        </a:xfrm>
        <a:prstGeom prst="rect">
          <a:avLst/>
        </a:prstGeom>
      </xdr:spPr>
    </xdr:pic>
    <xdr:clientData/>
  </xdr:twoCellAnchor>
  <xdr:twoCellAnchor editAs="oneCell">
    <xdr:from>
      <xdr:col>0</xdr:col>
      <xdr:colOff>0</xdr:colOff>
      <xdr:row>37</xdr:row>
      <xdr:rowOff>72390</xdr:rowOff>
    </xdr:from>
    <xdr:to>
      <xdr:col>11</xdr:col>
      <xdr:colOff>553224</xdr:colOff>
      <xdr:row>77</xdr:row>
      <xdr:rowOff>73390</xdr:rowOff>
    </xdr:to>
    <xdr:pic>
      <xdr:nvPicPr>
        <xdr:cNvPr id="5" name="Picture 4">
          <a:extLst>
            <a:ext uri="{FF2B5EF4-FFF2-40B4-BE49-F238E27FC236}">
              <a16:creationId xmlns:a16="http://schemas.microsoft.com/office/drawing/2014/main" id="{AA1ED8CB-4BAD-A786-19D6-C88D45FEBD72}"/>
            </a:ext>
          </a:extLst>
        </xdr:cNvPr>
        <xdr:cNvPicPr>
          <a:picLocks noChangeAspect="1"/>
        </xdr:cNvPicPr>
      </xdr:nvPicPr>
      <xdr:blipFill>
        <a:blip xmlns:r="http://schemas.openxmlformats.org/officeDocument/2006/relationships" r:embed="rId2"/>
        <a:stretch>
          <a:fillRect/>
        </a:stretch>
      </xdr:blipFill>
      <xdr:spPr>
        <a:xfrm>
          <a:off x="0" y="6768465"/>
          <a:ext cx="9059049" cy="72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F&amp;R_Finance\FPA\Budget&amp;Forecasting\AER_Determination\FY24_29%20Reg%20Proposal\Scenario_18_Resilience_Option3\1.RFM_24_2022_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ER\DMT\DATABASE\Tools\D.%20Cover%20sheet\Master%20Cover%20Sheet%20-%20201812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NRs"/>
      <sheetName val="AER lookups"/>
      <sheetName val="AER ETL"/>
      <sheetName val="Business &amp; other details"/>
      <sheetName val="Intro"/>
      <sheetName val="DMS input"/>
      <sheetName val="RFM input"/>
      <sheetName val="Adjustment for previous period"/>
      <sheetName val="RAB roll forward"/>
      <sheetName val="Total RAB roll forward"/>
      <sheetName val="RAB remaining lives"/>
      <sheetName val="TAB roll forward"/>
      <sheetName val="TAB remaining lives"/>
      <sheetName val="PTRM input summary"/>
      <sheetName val="Inputs working"/>
    </sheetNames>
    <sheetDataSet>
      <sheetData sheetId="0">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Regulatory proposal</v>
          </cell>
        </row>
        <row r="19">
          <cell r="C19" t="str">
            <v>Revised regulatory proposal</v>
          </cell>
        </row>
      </sheetData>
      <sheetData sheetId="1">
        <row r="17">
          <cell r="B17" t="str">
            <v>Ausgrid (Tx Assets)</v>
          </cell>
          <cell r="C17" t="str">
            <v>Ausgrid (Tx Assets)</v>
          </cell>
          <cell r="D17">
            <v>67505337385</v>
          </cell>
          <cell r="E17" t="str">
            <v>NSW</v>
          </cell>
          <cell r="F17" t="str">
            <v>Electricity</v>
          </cell>
          <cell r="G17" t="str">
            <v>Distribution</v>
          </cell>
          <cell r="H17" t="str">
            <v>Revenue cap</v>
          </cell>
          <cell r="I17" t="str">
            <v>Financial</v>
          </cell>
          <cell r="J17" t="str">
            <v>June</v>
          </cell>
          <cell r="K17">
            <v>5</v>
          </cell>
          <cell r="L17">
            <v>5</v>
          </cell>
          <cell r="M17">
            <v>5</v>
          </cell>
          <cell r="N17">
            <v>5</v>
          </cell>
          <cell r="O17" t="str">
            <v>distribution determination</v>
          </cell>
          <cell r="P17" t="str">
            <v>570 George St</v>
          </cell>
          <cell r="Q17"/>
          <cell r="R17" t="str">
            <v>SYDNEY</v>
          </cell>
          <cell r="S17" t="str">
            <v>NSW</v>
          </cell>
          <cell r="U17" t="str">
            <v>GPO Box 4009</v>
          </cell>
          <cell r="V17"/>
          <cell r="W17" t="str">
            <v>SYDNEY</v>
          </cell>
          <cell r="X17" t="str">
            <v>NSW</v>
          </cell>
          <cell r="Z17" t="str">
            <v>YES</v>
          </cell>
          <cell r="AA17" t="str">
            <v>YES</v>
          </cell>
          <cell r="AB17" t="str">
            <v>YES</v>
          </cell>
          <cell r="AC17" t="str">
            <v>YES</v>
          </cell>
          <cell r="AD17" t="str">
            <v>NO</v>
          </cell>
          <cell r="AE17" t="str">
            <v>CBD</v>
          </cell>
          <cell r="AF17" t="str">
            <v>Urban</v>
          </cell>
          <cell r="AG17" t="str">
            <v>Short rural</v>
          </cell>
          <cell r="AH17" t="str">
            <v>Long rural</v>
          </cell>
          <cell r="AI17"/>
          <cell r="AJ17" t="str">
            <v>NO</v>
          </cell>
        </row>
        <row r="18">
          <cell r="B18" t="str">
            <v>AusNet (D)</v>
          </cell>
          <cell r="C18" t="str">
            <v>AusNet Electricity Services Pty Ltd</v>
          </cell>
          <cell r="D18">
            <v>91064651118</v>
          </cell>
          <cell r="E18" t="str">
            <v>Vic</v>
          </cell>
          <cell r="F18" t="str">
            <v>Electricity</v>
          </cell>
          <cell r="G18" t="str">
            <v>Distribution</v>
          </cell>
          <cell r="H18" t="str">
            <v>Revenue cap</v>
          </cell>
          <cell r="I18" t="str">
            <v>Calendar</v>
          </cell>
          <cell r="J18" t="str">
            <v>December</v>
          </cell>
          <cell r="K18">
            <v>5</v>
          </cell>
          <cell r="L18">
            <v>5</v>
          </cell>
          <cell r="M18">
            <v>5</v>
          </cell>
          <cell r="N18">
            <v>2</v>
          </cell>
          <cell r="O18" t="str">
            <v>2016-20 Distribution Determination</v>
          </cell>
          <cell r="P18" t="str">
            <v>Level 32</v>
          </cell>
          <cell r="Q18" t="str">
            <v>2 Southbank Boulevard</v>
          </cell>
          <cell r="R18" t="str">
            <v>SOUTHBANK</v>
          </cell>
          <cell r="S18" t="str">
            <v>Vic</v>
          </cell>
          <cell r="U18" t="str">
            <v>Locked Bag 14051</v>
          </cell>
          <cell r="V18"/>
          <cell r="W18" t="str">
            <v>MELBOURNE CITY MAIL CENTRE</v>
          </cell>
          <cell r="X18" t="str">
            <v>Vic</v>
          </cell>
          <cell r="Z18" t="str">
            <v>NO</v>
          </cell>
          <cell r="AA18" t="str">
            <v>YES</v>
          </cell>
          <cell r="AB18" t="str">
            <v>YES</v>
          </cell>
          <cell r="AC18" t="str">
            <v>YES</v>
          </cell>
          <cell r="AD18" t="str">
            <v>NO</v>
          </cell>
          <cell r="AE18" t="str">
            <v>CBD</v>
          </cell>
          <cell r="AF18" t="str">
            <v>Urban</v>
          </cell>
          <cell r="AG18" t="str">
            <v>Short rural</v>
          </cell>
          <cell r="AH18" t="str">
            <v>Long rural</v>
          </cell>
          <cell r="AI18"/>
          <cell r="AJ18" t="str">
            <v>YES</v>
          </cell>
        </row>
        <row r="19">
          <cell r="B19" t="str">
            <v>Australian Distribution Co.</v>
          </cell>
          <cell r="C19" t="str">
            <v>Australian Distribution Co.</v>
          </cell>
          <cell r="D19">
            <v>11222333444</v>
          </cell>
          <cell r="E19" t="str">
            <v>NSW</v>
          </cell>
          <cell r="F19" t="str">
            <v>Electricity</v>
          </cell>
          <cell r="G19" t="str">
            <v>Distribution</v>
          </cell>
          <cell r="H19" t="str">
            <v>Revenue cap</v>
          </cell>
          <cell r="I19" t="str">
            <v>Financial</v>
          </cell>
          <cell r="J19" t="str">
            <v>June</v>
          </cell>
          <cell r="K19">
            <v>5</v>
          </cell>
          <cell r="L19">
            <v>5</v>
          </cell>
          <cell r="M19">
            <v>5</v>
          </cell>
          <cell r="N19">
            <v>2</v>
          </cell>
          <cell r="O19" t="str">
            <v>distribution determination</v>
          </cell>
          <cell r="P19" t="str">
            <v>123 Straight Street</v>
          </cell>
          <cell r="Q19"/>
          <cell r="R19" t="str">
            <v>SYDNEY</v>
          </cell>
          <cell r="S19" t="str">
            <v>NSW</v>
          </cell>
          <cell r="U19" t="str">
            <v>PO Box 123</v>
          </cell>
          <cell r="V19"/>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I19"/>
          <cell r="AJ19" t="str">
            <v>YES</v>
          </cell>
        </row>
        <row r="20">
          <cell r="B20" t="str">
            <v>Australian Distribution Co. (Vic)</v>
          </cell>
          <cell r="C20" t="str">
            <v>Australian Distribution Co. (Victoria)</v>
          </cell>
          <cell r="D20">
            <v>11222333444</v>
          </cell>
          <cell r="E20" t="str">
            <v>Vic</v>
          </cell>
          <cell r="F20" t="str">
            <v>Electricity</v>
          </cell>
          <cell r="G20" t="str">
            <v>Distribution</v>
          </cell>
          <cell r="H20" t="str">
            <v>Revenue cap</v>
          </cell>
          <cell r="I20" t="str">
            <v>Calendar</v>
          </cell>
          <cell r="J20" t="str">
            <v>December</v>
          </cell>
          <cell r="K20">
            <v>5</v>
          </cell>
          <cell r="L20">
            <v>5</v>
          </cell>
          <cell r="M20">
            <v>5</v>
          </cell>
          <cell r="N20">
            <v>2</v>
          </cell>
          <cell r="O20" t="str">
            <v>distribution determination</v>
          </cell>
          <cell r="P20" t="str">
            <v>123 Straight Street</v>
          </cell>
          <cell r="Q20"/>
          <cell r="R20" t="str">
            <v>MELBOURNE</v>
          </cell>
          <cell r="S20" t="str">
            <v>Vic</v>
          </cell>
          <cell r="U20" t="str">
            <v>PO Box 123</v>
          </cell>
          <cell r="V20"/>
          <cell r="W20" t="str">
            <v>MELBOURNE</v>
          </cell>
          <cell r="X20" t="str">
            <v>Vic</v>
          </cell>
          <cell r="Z20" t="str">
            <v>NO</v>
          </cell>
          <cell r="AA20" t="str">
            <v>NO</v>
          </cell>
          <cell r="AB20" t="str">
            <v>NO</v>
          </cell>
          <cell r="AC20" t="str">
            <v>NO</v>
          </cell>
          <cell r="AD20" t="str">
            <v>NO</v>
          </cell>
          <cell r="AE20" t="str">
            <v>CBD</v>
          </cell>
          <cell r="AF20" t="str">
            <v>Urban</v>
          </cell>
          <cell r="AG20" t="str">
            <v>Short rural</v>
          </cell>
          <cell r="AH20" t="str">
            <v>Long rural</v>
          </cell>
          <cell r="AI20"/>
          <cell r="AJ20" t="str">
            <v>YES</v>
          </cell>
        </row>
        <row r="21">
          <cell r="B21" t="str">
            <v>CitiPower</v>
          </cell>
          <cell r="C21" t="str">
            <v>CitiPower</v>
          </cell>
          <cell r="D21">
            <v>76064651056</v>
          </cell>
          <cell r="E21" t="str">
            <v>Vic</v>
          </cell>
          <cell r="F21" t="str">
            <v>Electricity</v>
          </cell>
          <cell r="G21" t="str">
            <v>Distribution</v>
          </cell>
          <cell r="H21" t="str">
            <v>Revenue cap</v>
          </cell>
          <cell r="I21" t="str">
            <v>Calendar</v>
          </cell>
          <cell r="J21" t="str">
            <v>December</v>
          </cell>
          <cell r="K21">
            <v>5</v>
          </cell>
          <cell r="L21">
            <v>5</v>
          </cell>
          <cell r="M21">
            <v>5</v>
          </cell>
          <cell r="N21">
            <v>2</v>
          </cell>
          <cell r="O21" t="str">
            <v>2016-20 Distribution Determination</v>
          </cell>
          <cell r="P21" t="str">
            <v>40 Market Street</v>
          </cell>
          <cell r="Q21"/>
          <cell r="R21" t="str">
            <v>MELBOURNE</v>
          </cell>
          <cell r="S21" t="str">
            <v>Vic</v>
          </cell>
          <cell r="U21" t="str">
            <v>Locked Bag 14090</v>
          </cell>
          <cell r="V21"/>
          <cell r="W21" t="str">
            <v>MELBOURNE</v>
          </cell>
          <cell r="X21" t="str">
            <v>Vic</v>
          </cell>
          <cell r="Z21" t="str">
            <v>YES</v>
          </cell>
          <cell r="AA21" t="str">
            <v>YES</v>
          </cell>
          <cell r="AB21" t="str">
            <v>NO</v>
          </cell>
          <cell r="AC21" t="str">
            <v>NO</v>
          </cell>
          <cell r="AD21" t="str">
            <v>NO</v>
          </cell>
          <cell r="AE21" t="str">
            <v>CBD</v>
          </cell>
          <cell r="AF21" t="str">
            <v>Urban</v>
          </cell>
          <cell r="AG21" t="str">
            <v>Short rural</v>
          </cell>
          <cell r="AH21" t="str">
            <v>Long rural</v>
          </cell>
          <cell r="AI21"/>
          <cell r="AJ21" t="str">
            <v>YES</v>
          </cell>
        </row>
        <row r="22">
          <cell r="B22" t="str">
            <v>Endeavour Energy</v>
          </cell>
          <cell r="C22" t="str">
            <v>Endeavour Energy</v>
          </cell>
          <cell r="D22">
            <v>11247365823</v>
          </cell>
          <cell r="E22" t="str">
            <v>NSW</v>
          </cell>
          <cell r="F22" t="str">
            <v>Electricity</v>
          </cell>
          <cell r="G22" t="str">
            <v>Distribution</v>
          </cell>
          <cell r="H22" t="str">
            <v>Revenue cap</v>
          </cell>
          <cell r="I22" t="str">
            <v>Financial</v>
          </cell>
          <cell r="J22" t="str">
            <v>June</v>
          </cell>
          <cell r="K22">
            <v>5</v>
          </cell>
          <cell r="L22">
            <v>5</v>
          </cell>
          <cell r="M22">
            <v>5</v>
          </cell>
          <cell r="N22">
            <v>5</v>
          </cell>
          <cell r="O22" t="str">
            <v>2014-19 Distribution Determination</v>
          </cell>
          <cell r="P22" t="str">
            <v>51 Huntingwood Drive</v>
          </cell>
          <cell r="Q22"/>
          <cell r="R22" t="str">
            <v>HUNTINGWOOD</v>
          </cell>
          <cell r="S22" t="str">
            <v>NSW</v>
          </cell>
          <cell r="U22" t="str">
            <v>PO Box 811</v>
          </cell>
          <cell r="V22"/>
          <cell r="W22" t="str">
            <v>SEVEN HILLS</v>
          </cell>
          <cell r="X22" t="str">
            <v>NSW</v>
          </cell>
          <cell r="Z22" t="str">
            <v>YES</v>
          </cell>
          <cell r="AA22" t="str">
            <v>YES</v>
          </cell>
          <cell r="AB22" t="str">
            <v>YES</v>
          </cell>
          <cell r="AC22" t="str">
            <v>YES</v>
          </cell>
          <cell r="AD22" t="str">
            <v>NO</v>
          </cell>
          <cell r="AE22" t="str">
            <v>CBD</v>
          </cell>
          <cell r="AF22" t="str">
            <v>Urban</v>
          </cell>
          <cell r="AG22" t="str">
            <v>Short rural</v>
          </cell>
          <cell r="AH22" t="str">
            <v>Long rural</v>
          </cell>
          <cell r="AI22"/>
          <cell r="AJ22" t="str">
            <v>YES</v>
          </cell>
        </row>
        <row r="23">
          <cell r="B23" t="str">
            <v>Energex</v>
          </cell>
          <cell r="C23" t="str">
            <v>Energex</v>
          </cell>
          <cell r="D23">
            <v>40078849055</v>
          </cell>
          <cell r="E23" t="str">
            <v>Qld</v>
          </cell>
          <cell r="F23" t="str">
            <v>Electricity</v>
          </cell>
          <cell r="G23" t="str">
            <v>Distribution</v>
          </cell>
          <cell r="H23" t="str">
            <v>Revenue cap</v>
          </cell>
          <cell r="I23" t="str">
            <v>Financial</v>
          </cell>
          <cell r="J23" t="str">
            <v>June</v>
          </cell>
          <cell r="K23">
            <v>5</v>
          </cell>
          <cell r="L23">
            <v>5</v>
          </cell>
          <cell r="M23">
            <v>5</v>
          </cell>
          <cell r="N23">
            <v>5</v>
          </cell>
          <cell r="O23" t="str">
            <v>2015-20 Distribution Determination</v>
          </cell>
          <cell r="P23" t="str">
            <v>26 Reddacliff Street</v>
          </cell>
          <cell r="Q23"/>
          <cell r="R23" t="str">
            <v>NEWSTEAD</v>
          </cell>
          <cell r="S23" t="str">
            <v>Qld</v>
          </cell>
          <cell r="U23" t="str">
            <v>26 Reddacliff Street</v>
          </cell>
          <cell r="V23"/>
          <cell r="W23" t="str">
            <v>NEWSTEAD</v>
          </cell>
          <cell r="X23" t="str">
            <v>QLD</v>
          </cell>
          <cell r="Z23" t="str">
            <v>YES</v>
          </cell>
          <cell r="AA23" t="str">
            <v>YES</v>
          </cell>
          <cell r="AB23" t="str">
            <v>YES</v>
          </cell>
          <cell r="AC23" t="str">
            <v>NO</v>
          </cell>
          <cell r="AD23" t="str">
            <v>NO</v>
          </cell>
          <cell r="AE23" t="str">
            <v>CBD</v>
          </cell>
          <cell r="AF23" t="str">
            <v>Urban</v>
          </cell>
          <cell r="AG23" t="str">
            <v>Short rural</v>
          </cell>
          <cell r="AH23" t="str">
            <v>Long rural</v>
          </cell>
          <cell r="AI23"/>
          <cell r="AJ23" t="str">
            <v>YES</v>
          </cell>
        </row>
        <row r="24">
          <cell r="B24" t="str">
            <v>Ergon Energy</v>
          </cell>
          <cell r="C24" t="str">
            <v>Ergon Energy</v>
          </cell>
          <cell r="D24">
            <v>50087646062</v>
          </cell>
          <cell r="E24" t="str">
            <v>Qld</v>
          </cell>
          <cell r="F24" t="str">
            <v>Electricity</v>
          </cell>
          <cell r="G24" t="str">
            <v>Distribution</v>
          </cell>
          <cell r="H24" t="str">
            <v>Revenue cap</v>
          </cell>
          <cell r="I24" t="str">
            <v>Financial</v>
          </cell>
          <cell r="J24" t="str">
            <v>June</v>
          </cell>
          <cell r="K24">
            <v>5</v>
          </cell>
          <cell r="L24">
            <v>5</v>
          </cell>
          <cell r="M24">
            <v>5</v>
          </cell>
          <cell r="N24">
            <v>5</v>
          </cell>
          <cell r="O24" t="str">
            <v>2015-20 Distribution Determination</v>
          </cell>
          <cell r="P24" t="str">
            <v>22 Walker Street</v>
          </cell>
          <cell r="Q24"/>
          <cell r="R24" t="str">
            <v>TOWNSVILLE</v>
          </cell>
          <cell r="S24" t="str">
            <v>Qld</v>
          </cell>
          <cell r="U24" t="str">
            <v>Po Box 264</v>
          </cell>
          <cell r="V24"/>
          <cell r="W24" t="str">
            <v>FORTITUDE VALLEY</v>
          </cell>
          <cell r="X24" t="str">
            <v>QLD</v>
          </cell>
          <cell r="Z24" t="str">
            <v>NO</v>
          </cell>
          <cell r="AA24" t="str">
            <v>YES</v>
          </cell>
          <cell r="AB24" t="str">
            <v>YES</v>
          </cell>
          <cell r="AC24" t="str">
            <v>YES</v>
          </cell>
          <cell r="AD24" t="str">
            <v>NO</v>
          </cell>
          <cell r="AE24" t="str">
            <v>CBD</v>
          </cell>
          <cell r="AF24" t="str">
            <v>Urban</v>
          </cell>
          <cell r="AG24" t="str">
            <v>Short rural</v>
          </cell>
          <cell r="AH24" t="str">
            <v>Long rural</v>
          </cell>
          <cell r="AI24"/>
          <cell r="AJ24" t="str">
            <v>YES</v>
          </cell>
        </row>
        <row r="25">
          <cell r="B25" t="str">
            <v>Essential Energy</v>
          </cell>
          <cell r="C25" t="str">
            <v>Essential Energy</v>
          </cell>
          <cell r="D25">
            <v>37428185226</v>
          </cell>
          <cell r="E25" t="str">
            <v>NSW</v>
          </cell>
          <cell r="F25" t="str">
            <v>Electricity</v>
          </cell>
          <cell r="G25" t="str">
            <v>Distribution</v>
          </cell>
          <cell r="H25" t="str">
            <v>Revenue cap</v>
          </cell>
          <cell r="I25" t="str">
            <v>Financial</v>
          </cell>
          <cell r="J25" t="str">
            <v>June</v>
          </cell>
          <cell r="K25">
            <v>5</v>
          </cell>
          <cell r="L25">
            <v>5</v>
          </cell>
          <cell r="M25">
            <v>5</v>
          </cell>
          <cell r="N25">
            <v>5</v>
          </cell>
          <cell r="O25" t="str">
            <v>2014-19 Distribution Determination</v>
          </cell>
          <cell r="P25" t="str">
            <v>8 Buller Street</v>
          </cell>
          <cell r="Q25"/>
          <cell r="R25" t="str">
            <v>PORT MACQUARIE</v>
          </cell>
          <cell r="S25" t="str">
            <v>NSW</v>
          </cell>
          <cell r="U25" t="str">
            <v>PO Box 5730</v>
          </cell>
          <cell r="V25"/>
          <cell r="W25" t="str">
            <v>PORT MACQUARIE</v>
          </cell>
          <cell r="X25" t="str">
            <v>NSW</v>
          </cell>
          <cell r="Z25" t="str">
            <v>NO</v>
          </cell>
          <cell r="AA25" t="str">
            <v>YES</v>
          </cell>
          <cell r="AB25" t="str">
            <v>YES</v>
          </cell>
          <cell r="AC25" t="str">
            <v>YES</v>
          </cell>
          <cell r="AD25" t="str">
            <v>NO</v>
          </cell>
          <cell r="AE25" t="str">
            <v>CBD</v>
          </cell>
          <cell r="AF25" t="str">
            <v>Urban</v>
          </cell>
          <cell r="AG25" t="str">
            <v>Short rural</v>
          </cell>
          <cell r="AH25" t="str">
            <v>Long rural</v>
          </cell>
          <cell r="AI25"/>
          <cell r="AJ25" t="str">
            <v>YES</v>
          </cell>
        </row>
        <row r="26">
          <cell r="B26" t="str">
            <v>Evoenergy Distribution</v>
          </cell>
          <cell r="C26" t="str">
            <v>Evoenergy Distribution</v>
          </cell>
          <cell r="D26">
            <v>76670568688</v>
          </cell>
          <cell r="E26" t="str">
            <v>ACT</v>
          </cell>
          <cell r="F26" t="str">
            <v>Electricity</v>
          </cell>
          <cell r="G26" t="str">
            <v>Distribution</v>
          </cell>
          <cell r="H26" t="str">
            <v>Revenue cap</v>
          </cell>
          <cell r="I26" t="str">
            <v>Financial</v>
          </cell>
          <cell r="J26" t="str">
            <v>June</v>
          </cell>
          <cell r="K26">
            <v>5</v>
          </cell>
          <cell r="L26">
            <v>5</v>
          </cell>
          <cell r="M26">
            <v>5</v>
          </cell>
          <cell r="N26">
            <v>5</v>
          </cell>
          <cell r="O26" t="str">
            <v>2014-19 Distribution Determination</v>
          </cell>
          <cell r="P26" t="str">
            <v>40 Bunda Street</v>
          </cell>
          <cell r="Q26"/>
          <cell r="R26" t="str">
            <v>CANBERRA</v>
          </cell>
          <cell r="S26" t="str">
            <v>ACT</v>
          </cell>
          <cell r="U26" t="str">
            <v>GPO BOX 366</v>
          </cell>
          <cell r="V26"/>
          <cell r="W26" t="str">
            <v>CANBERRA</v>
          </cell>
          <cell r="X26" t="str">
            <v>ACT</v>
          </cell>
          <cell r="Z26" t="str">
            <v>NO</v>
          </cell>
          <cell r="AA26" t="str">
            <v>YES</v>
          </cell>
          <cell r="AB26" t="str">
            <v>YES</v>
          </cell>
          <cell r="AC26" t="str">
            <v>NO</v>
          </cell>
          <cell r="AD26" t="str">
            <v>NO</v>
          </cell>
          <cell r="AE26" t="str">
            <v>CBD</v>
          </cell>
          <cell r="AF26" t="str">
            <v>Urban</v>
          </cell>
          <cell r="AG26" t="str">
            <v>Short rural</v>
          </cell>
          <cell r="AH26" t="str">
            <v>Long rural</v>
          </cell>
          <cell r="AI26"/>
          <cell r="AJ26" t="str">
            <v>NO</v>
          </cell>
        </row>
        <row r="27">
          <cell r="B27" t="str">
            <v>Evoenergy Distribution (Tx Assets)</v>
          </cell>
          <cell r="C27" t="str">
            <v>Evoenergy Distribution (Tx Assets)</v>
          </cell>
          <cell r="D27">
            <v>76670568688</v>
          </cell>
          <cell r="E27" t="str">
            <v>ACT</v>
          </cell>
          <cell r="F27" t="str">
            <v>Electricity</v>
          </cell>
          <cell r="G27" t="str">
            <v>Distribution</v>
          </cell>
          <cell r="H27" t="str">
            <v>Revenue cap</v>
          </cell>
          <cell r="I27" t="str">
            <v>Financial</v>
          </cell>
          <cell r="J27" t="str">
            <v>June</v>
          </cell>
          <cell r="K27">
            <v>5</v>
          </cell>
          <cell r="L27">
            <v>5</v>
          </cell>
          <cell r="M27">
            <v>5</v>
          </cell>
          <cell r="N27">
            <v>5</v>
          </cell>
          <cell r="O27" t="str">
            <v>distribution determination</v>
          </cell>
          <cell r="P27" t="str">
            <v>40 Bunda Street</v>
          </cell>
          <cell r="Q27"/>
          <cell r="R27" t="str">
            <v>CANBERRA</v>
          </cell>
          <cell r="S27" t="str">
            <v>ACT</v>
          </cell>
          <cell r="U27" t="str">
            <v>GPO BOX 366</v>
          </cell>
          <cell r="V27"/>
          <cell r="W27" t="str">
            <v>CANBERRA</v>
          </cell>
          <cell r="X27" t="str">
            <v>ACT</v>
          </cell>
          <cell r="Z27" t="str">
            <v>NO</v>
          </cell>
          <cell r="AA27" t="str">
            <v>YES</v>
          </cell>
          <cell r="AB27" t="str">
            <v>YES</v>
          </cell>
          <cell r="AC27" t="str">
            <v>NO</v>
          </cell>
          <cell r="AD27" t="str">
            <v>NO</v>
          </cell>
          <cell r="AE27" t="str">
            <v>CBD</v>
          </cell>
          <cell r="AF27" t="str">
            <v>Urban</v>
          </cell>
          <cell r="AG27" t="str">
            <v>Short rural</v>
          </cell>
          <cell r="AH27" t="str">
            <v>Long rural</v>
          </cell>
          <cell r="AI27"/>
          <cell r="AJ27" t="str">
            <v>NO</v>
          </cell>
        </row>
        <row r="28">
          <cell r="B28" t="str">
            <v>Jemena Electricity</v>
          </cell>
          <cell r="C28" t="str">
            <v>Jemena Electricity</v>
          </cell>
          <cell r="D28">
            <v>82064651083</v>
          </cell>
          <cell r="E28" t="str">
            <v>Vic</v>
          </cell>
          <cell r="F28" t="str">
            <v>Electricity</v>
          </cell>
          <cell r="G28" t="str">
            <v>Distribution</v>
          </cell>
          <cell r="H28" t="str">
            <v>Revenue cap</v>
          </cell>
          <cell r="I28" t="str">
            <v>Calendar</v>
          </cell>
          <cell r="J28" t="str">
            <v>December</v>
          </cell>
          <cell r="K28">
            <v>5</v>
          </cell>
          <cell r="L28">
            <v>5</v>
          </cell>
          <cell r="M28">
            <v>5</v>
          </cell>
          <cell r="N28">
            <v>2</v>
          </cell>
          <cell r="O28" t="str">
            <v>2016-20 Distribution Determination</v>
          </cell>
          <cell r="P28" t="str">
            <v>Level 16</v>
          </cell>
          <cell r="Q28" t="str">
            <v>567 Collins Street</v>
          </cell>
          <cell r="R28" t="str">
            <v>MELBOURNE</v>
          </cell>
          <cell r="S28" t="str">
            <v>Vic</v>
          </cell>
          <cell r="U28" t="str">
            <v>PO Box 16182</v>
          </cell>
          <cell r="V28"/>
          <cell r="W28" t="str">
            <v>MELBOURNE</v>
          </cell>
          <cell r="X28" t="str">
            <v>Vic</v>
          </cell>
          <cell r="Z28" t="str">
            <v>NO</v>
          </cell>
          <cell r="AA28" t="str">
            <v>YES</v>
          </cell>
          <cell r="AB28" t="str">
            <v>YES</v>
          </cell>
          <cell r="AC28" t="str">
            <v>NO</v>
          </cell>
          <cell r="AD28" t="str">
            <v>NO</v>
          </cell>
          <cell r="AE28" t="str">
            <v>CBD</v>
          </cell>
          <cell r="AF28" t="str">
            <v>Urban</v>
          </cell>
          <cell r="AG28" t="str">
            <v>Short rural</v>
          </cell>
          <cell r="AH28" t="str">
            <v>Long rural</v>
          </cell>
          <cell r="AI28"/>
          <cell r="AJ28" t="str">
            <v>YES</v>
          </cell>
        </row>
        <row r="29">
          <cell r="B29" t="str">
            <v>Power and Water</v>
          </cell>
          <cell r="C29" t="str">
            <v>Power and Water Corporation</v>
          </cell>
          <cell r="D29">
            <v>15947352360</v>
          </cell>
          <cell r="E29" t="str">
            <v>NT</v>
          </cell>
          <cell r="F29" t="str">
            <v>Electricity</v>
          </cell>
          <cell r="G29" t="str">
            <v>Distribution</v>
          </cell>
          <cell r="H29" t="str">
            <v>Revenue cap</v>
          </cell>
          <cell r="I29" t="str">
            <v>Financial</v>
          </cell>
          <cell r="J29" t="str">
            <v>June</v>
          </cell>
          <cell r="K29">
            <v>5</v>
          </cell>
          <cell r="L29">
            <v>5</v>
          </cell>
          <cell r="M29">
            <v>5</v>
          </cell>
          <cell r="N29" t="str">
            <v>x</v>
          </cell>
          <cell r="O29" t="str">
            <v>distribution determination</v>
          </cell>
          <cell r="P29" t="str">
            <v>GPO Box 1921</v>
          </cell>
          <cell r="Q29"/>
          <cell r="R29" t="str">
            <v>DARWIN</v>
          </cell>
          <cell r="S29" t="str">
            <v>NT</v>
          </cell>
          <cell r="U29" t="str">
            <v>GPO Box 1921</v>
          </cell>
          <cell r="V29"/>
          <cell r="W29" t="str">
            <v>DARWIN</v>
          </cell>
          <cell r="X29" t="str">
            <v>NT</v>
          </cell>
          <cell r="Z29" t="str">
            <v>YES</v>
          </cell>
          <cell r="AA29" t="str">
            <v>YES</v>
          </cell>
          <cell r="AB29" t="str">
            <v>YES</v>
          </cell>
          <cell r="AC29" t="str">
            <v>YES</v>
          </cell>
          <cell r="AD29" t="str">
            <v>NO</v>
          </cell>
          <cell r="AE29" t="str">
            <v>CBD</v>
          </cell>
          <cell r="AF29" t="str">
            <v>Urban</v>
          </cell>
          <cell r="AG29" t="str">
            <v>Short rural</v>
          </cell>
          <cell r="AH29" t="str">
            <v>Long rural</v>
          </cell>
          <cell r="AI29"/>
          <cell r="AJ29" t="str">
            <v>NO</v>
          </cell>
        </row>
        <row r="30">
          <cell r="B30" t="str">
            <v>Powercor Australia</v>
          </cell>
          <cell r="C30" t="str">
            <v>Powercor Australia</v>
          </cell>
          <cell r="D30">
            <v>89064651109</v>
          </cell>
          <cell r="E30" t="str">
            <v>Vic</v>
          </cell>
          <cell r="F30" t="str">
            <v>Electricity</v>
          </cell>
          <cell r="G30" t="str">
            <v>Distribution</v>
          </cell>
          <cell r="H30" t="str">
            <v>Revenue cap</v>
          </cell>
          <cell r="I30" t="str">
            <v>Calendar</v>
          </cell>
          <cell r="J30" t="str">
            <v>December</v>
          </cell>
          <cell r="K30">
            <v>5</v>
          </cell>
          <cell r="L30">
            <v>5</v>
          </cell>
          <cell r="M30">
            <v>5</v>
          </cell>
          <cell r="N30">
            <v>2</v>
          </cell>
          <cell r="O30" t="str">
            <v>2016-20 Distribution Determination</v>
          </cell>
          <cell r="P30" t="str">
            <v>40 Market Street</v>
          </cell>
          <cell r="Q30"/>
          <cell r="R30" t="str">
            <v>MELBOURNE</v>
          </cell>
          <cell r="S30" t="str">
            <v>Vic</v>
          </cell>
          <cell r="U30" t="str">
            <v>Locked bag 14090</v>
          </cell>
          <cell r="V30"/>
          <cell r="W30" t="str">
            <v>MELBOURNE</v>
          </cell>
          <cell r="X30" t="str">
            <v>Vic</v>
          </cell>
          <cell r="Z30" t="str">
            <v>NO</v>
          </cell>
          <cell r="AA30" t="str">
            <v>YES</v>
          </cell>
          <cell r="AB30" t="str">
            <v>YES</v>
          </cell>
          <cell r="AC30" t="str">
            <v>YES</v>
          </cell>
          <cell r="AD30" t="str">
            <v>NO</v>
          </cell>
          <cell r="AE30" t="str">
            <v>CBD</v>
          </cell>
          <cell r="AF30" t="str">
            <v>Urban</v>
          </cell>
          <cell r="AG30" t="str">
            <v>Short rural</v>
          </cell>
          <cell r="AH30" t="str">
            <v>Long rural</v>
          </cell>
          <cell r="AI30"/>
          <cell r="AJ30" t="str">
            <v>YES</v>
          </cell>
        </row>
        <row r="31">
          <cell r="B31" t="str">
            <v>SA Power Networks</v>
          </cell>
          <cell r="C31" t="str">
            <v>SA Power Networks</v>
          </cell>
          <cell r="D31">
            <v>13332330749</v>
          </cell>
          <cell r="E31" t="str">
            <v>SA</v>
          </cell>
          <cell r="F31" t="str">
            <v>Electricity</v>
          </cell>
          <cell r="G31" t="str">
            <v>Distribution</v>
          </cell>
          <cell r="H31" t="str">
            <v>Revenue cap</v>
          </cell>
          <cell r="I31" t="str">
            <v>Financial</v>
          </cell>
          <cell r="J31" t="str">
            <v>June</v>
          </cell>
          <cell r="K31">
            <v>5</v>
          </cell>
          <cell r="L31">
            <v>5</v>
          </cell>
          <cell r="M31">
            <v>5</v>
          </cell>
          <cell r="N31">
            <v>5</v>
          </cell>
          <cell r="O31" t="str">
            <v>2015-20 Distribution Determination</v>
          </cell>
          <cell r="P31" t="str">
            <v>1 Anzac Highway</v>
          </cell>
          <cell r="Q31"/>
          <cell r="R31" t="str">
            <v>KESWICK</v>
          </cell>
          <cell r="S31" t="str">
            <v>SA</v>
          </cell>
          <cell r="U31" t="str">
            <v>GPO Box 77</v>
          </cell>
          <cell r="V31"/>
          <cell r="W31" t="str">
            <v>ADELAIDE</v>
          </cell>
          <cell r="X31" t="str">
            <v>SA</v>
          </cell>
          <cell r="Z31" t="str">
            <v>YES</v>
          </cell>
          <cell r="AA31" t="str">
            <v>YES</v>
          </cell>
          <cell r="AB31" t="str">
            <v>YES</v>
          </cell>
          <cell r="AC31" t="str">
            <v>YES</v>
          </cell>
          <cell r="AD31" t="str">
            <v>NO</v>
          </cell>
          <cell r="AE31" t="str">
            <v>CBD</v>
          </cell>
          <cell r="AF31" t="str">
            <v>Urban</v>
          </cell>
          <cell r="AG31" t="str">
            <v>Short rural</v>
          </cell>
          <cell r="AH31" t="str">
            <v>Long rural</v>
          </cell>
          <cell r="AI31"/>
          <cell r="AJ31" t="str">
            <v>YES</v>
          </cell>
        </row>
        <row r="32">
          <cell r="B32" t="str">
            <v>TasNetworks (D)</v>
          </cell>
          <cell r="C32" t="str">
            <v>TasNetworks (D)</v>
          </cell>
          <cell r="D32">
            <v>24167357299</v>
          </cell>
          <cell r="E32" t="str">
            <v>Tas</v>
          </cell>
          <cell r="F32" t="str">
            <v>Electricity</v>
          </cell>
          <cell r="G32" t="str">
            <v>Distribution</v>
          </cell>
          <cell r="H32" t="str">
            <v>Revenue cap</v>
          </cell>
          <cell r="I32" t="str">
            <v>Financial</v>
          </cell>
          <cell r="J32" t="str">
            <v>June</v>
          </cell>
          <cell r="K32">
            <v>5</v>
          </cell>
          <cell r="L32">
            <v>5</v>
          </cell>
          <cell r="M32">
            <v>5</v>
          </cell>
          <cell r="N32">
            <v>5</v>
          </cell>
          <cell r="O32" t="str">
            <v>distribution determination</v>
          </cell>
          <cell r="P32" t="str">
            <v>1-7 Maria Street</v>
          </cell>
          <cell r="Q32"/>
          <cell r="R32" t="str">
            <v>LENAH VALLEY</v>
          </cell>
          <cell r="S32" t="str">
            <v>Tas</v>
          </cell>
          <cell r="U32" t="str">
            <v>PO Box 606</v>
          </cell>
          <cell r="V32"/>
          <cell r="W32" t="str">
            <v>MOONAH</v>
          </cell>
          <cell r="X32" t="str">
            <v>Tas</v>
          </cell>
          <cell r="Z32" t="str">
            <v>YES</v>
          </cell>
          <cell r="AA32" t="str">
            <v>YES</v>
          </cell>
          <cell r="AB32" t="str">
            <v>YES</v>
          </cell>
          <cell r="AC32" t="str">
            <v>YES</v>
          </cell>
          <cell r="AD32" t="str">
            <v>YES</v>
          </cell>
          <cell r="AE32" t="str">
            <v>Critical Infrastructure</v>
          </cell>
          <cell r="AF32" t="str">
            <v>High density commercial</v>
          </cell>
          <cell r="AG32" t="str">
            <v>Urban</v>
          </cell>
          <cell r="AH32" t="str">
            <v>High density rural</v>
          </cell>
          <cell r="AI32" t="str">
            <v>Low density rural</v>
          </cell>
          <cell r="AJ32" t="str">
            <v>YES</v>
          </cell>
        </row>
        <row r="33">
          <cell r="B33" t="str">
            <v>United Energy</v>
          </cell>
          <cell r="C33" t="str">
            <v>United Energy</v>
          </cell>
          <cell r="D33">
            <v>70064651029</v>
          </cell>
          <cell r="E33" t="str">
            <v>Vic</v>
          </cell>
          <cell r="F33" t="str">
            <v>Electricity</v>
          </cell>
          <cell r="G33" t="str">
            <v>Distribution</v>
          </cell>
          <cell r="H33" t="str">
            <v>Revenue cap</v>
          </cell>
          <cell r="I33" t="str">
            <v>Calendar</v>
          </cell>
          <cell r="J33" t="str">
            <v>December</v>
          </cell>
          <cell r="K33">
            <v>5</v>
          </cell>
          <cell r="L33">
            <v>5</v>
          </cell>
          <cell r="M33">
            <v>5</v>
          </cell>
          <cell r="N33">
            <v>2</v>
          </cell>
          <cell r="O33" t="str">
            <v>2016-20 Distribution Determination</v>
          </cell>
          <cell r="P33" t="str">
            <v>43-45 Centreway</v>
          </cell>
          <cell r="Q33"/>
          <cell r="R33" t="str">
            <v>MOUNT WAVERLEY</v>
          </cell>
          <cell r="S33" t="str">
            <v>Vic</v>
          </cell>
          <cell r="U33" t="str">
            <v>PO Box 449</v>
          </cell>
          <cell r="V33"/>
          <cell r="W33" t="str">
            <v>MOUNT WAVERLEY</v>
          </cell>
          <cell r="X33" t="str">
            <v>Vic</v>
          </cell>
          <cell r="Z33" t="str">
            <v>NO</v>
          </cell>
          <cell r="AA33" t="str">
            <v>YES</v>
          </cell>
          <cell r="AB33" t="str">
            <v>YES</v>
          </cell>
          <cell r="AC33" t="str">
            <v>NO</v>
          </cell>
          <cell r="AD33" t="str">
            <v>NO</v>
          </cell>
          <cell r="AE33" t="str">
            <v>CBD</v>
          </cell>
          <cell r="AF33" t="str">
            <v>Urban</v>
          </cell>
          <cell r="AG33" t="str">
            <v>Short rural</v>
          </cell>
          <cell r="AH33" t="str">
            <v>Long rural</v>
          </cell>
          <cell r="AI33"/>
          <cell r="AJ33" t="str">
            <v>YES</v>
          </cell>
        </row>
        <row r="40">
          <cell r="B40" t="str">
            <v>ARR</v>
          </cell>
          <cell r="D40" t="str">
            <v>ANNUAL REPORTING</v>
          </cell>
          <cell r="E40">
            <v>1</v>
          </cell>
        </row>
        <row r="41">
          <cell r="B41" t="str">
            <v>CA</v>
          </cell>
          <cell r="D41" t="str">
            <v>CATEGORY ANALYSIS</v>
          </cell>
          <cell r="E41">
            <v>1</v>
          </cell>
        </row>
        <row r="42">
          <cell r="B42" t="str">
            <v>CESS</v>
          </cell>
          <cell r="D42" t="str">
            <v>CAPITLAL EXPENDITURE SHARING SCHEMING</v>
          </cell>
          <cell r="E42">
            <v>5</v>
          </cell>
        </row>
        <row r="43">
          <cell r="B43" t="str">
            <v>CPI</v>
          </cell>
          <cell r="D43" t="str">
            <v>CPI</v>
          </cell>
          <cell r="E43">
            <v>5</v>
          </cell>
        </row>
        <row r="44">
          <cell r="B44" t="str">
            <v>EB</v>
          </cell>
          <cell r="D44" t="str">
            <v>ECONOMIC BENCHMARKING</v>
          </cell>
          <cell r="E44">
            <v>1</v>
          </cell>
        </row>
        <row r="45">
          <cell r="B45" t="str">
            <v>Pricing</v>
          </cell>
          <cell r="D45" t="str">
            <v>PRICING PROPOSAL</v>
          </cell>
          <cell r="E45">
            <v>5</v>
          </cell>
        </row>
        <row r="46">
          <cell r="B46" t="str">
            <v>PTRM</v>
          </cell>
          <cell r="D46" t="str">
            <v>POST TAX REVENUE MODEL</v>
          </cell>
          <cell r="E46">
            <v>5</v>
          </cell>
        </row>
        <row r="47">
          <cell r="B47" t="str">
            <v>Reset</v>
          </cell>
          <cell r="D47" t="str">
            <v>REGULATORY REPORTING STATEMENT</v>
          </cell>
          <cell r="E47">
            <v>5</v>
          </cell>
        </row>
        <row r="48">
          <cell r="B48" t="str">
            <v>RFM</v>
          </cell>
          <cell r="D48" t="str">
            <v>ROLL FORWARD MODEL</v>
          </cell>
          <cell r="E48">
            <v>5</v>
          </cell>
        </row>
        <row r="49">
          <cell r="B49" t="str">
            <v>WACC</v>
          </cell>
          <cell r="D49" t="str">
            <v>WEIGHTED AVERAGE COST OF CAPITAL</v>
          </cell>
          <cell r="E49">
            <v>1</v>
          </cell>
        </row>
        <row r="54">
          <cell r="E54" t="e">
            <v>#N/A</v>
          </cell>
          <cell r="G54" t="e">
            <v>#N/A</v>
          </cell>
        </row>
        <row r="55">
          <cell r="E55" t="e">
            <v>#N/A</v>
          </cell>
          <cell r="G55" t="e">
            <v>#N/A</v>
          </cell>
          <cell r="I55" t="e">
            <v>#N/A</v>
          </cell>
        </row>
        <row r="56">
          <cell r="E56" t="e">
            <v>#N/A</v>
          </cell>
          <cell r="G56" t="e">
            <v>#N/A</v>
          </cell>
          <cell r="I56" t="e">
            <v>#N/A</v>
          </cell>
        </row>
        <row r="57">
          <cell r="E57" t="e">
            <v>#N/A</v>
          </cell>
          <cell r="G57" t="e">
            <v>#N/A</v>
          </cell>
          <cell r="I57" t="e">
            <v>#N/A</v>
          </cell>
        </row>
        <row r="58">
          <cell r="E58" t="e">
            <v>#N/A</v>
          </cell>
          <cell r="G58" t="e">
            <v>#N/A</v>
          </cell>
          <cell r="I58" t="e">
            <v>#N/A</v>
          </cell>
        </row>
        <row r="59">
          <cell r="E59" t="e">
            <v>#N/A</v>
          </cell>
          <cell r="G59" t="e">
            <v>#N/A</v>
          </cell>
          <cell r="I59" t="e">
            <v>#N/A</v>
          </cell>
        </row>
        <row r="60">
          <cell r="E60" t="e">
            <v>#N/A</v>
          </cell>
          <cell r="G60" t="e">
            <v>#N/A</v>
          </cell>
          <cell r="I60" t="e">
            <v>#N/A</v>
          </cell>
        </row>
        <row r="61">
          <cell r="E61" t="e">
            <v>#N/A</v>
          </cell>
          <cell r="G61" t="e">
            <v>#N/A</v>
          </cell>
          <cell r="I61" t="e">
            <v>#N/A</v>
          </cell>
        </row>
        <row r="62">
          <cell r="E62" t="e">
            <v>#N/A</v>
          </cell>
          <cell r="G62" t="e">
            <v>#N/A</v>
          </cell>
          <cell r="I62" t="e">
            <v>#N/A</v>
          </cell>
        </row>
        <row r="63">
          <cell r="E63" t="e">
            <v>#N/A</v>
          </cell>
          <cell r="G63" t="e">
            <v>#N/A</v>
          </cell>
          <cell r="I63" t="e">
            <v>#N/A</v>
          </cell>
        </row>
        <row r="64">
          <cell r="G64" t="e">
            <v>#N/A</v>
          </cell>
          <cell r="I64" t="e">
            <v>#N/A</v>
          </cell>
        </row>
        <row r="65">
          <cell r="G65" t="e">
            <v>#N/A</v>
          </cell>
          <cell r="I65" t="e">
            <v>#N/A</v>
          </cell>
        </row>
        <row r="66">
          <cell r="G66" t="e">
            <v>#N/A</v>
          </cell>
          <cell r="I66" t="e">
            <v>#N/A</v>
          </cell>
        </row>
        <row r="67">
          <cell r="G67" t="e">
            <v>#N/A</v>
          </cell>
          <cell r="I67" t="e">
            <v>#N/A</v>
          </cell>
        </row>
        <row r="68">
          <cell r="G68" t="e">
            <v>#N/A</v>
          </cell>
          <cell r="I68" t="e">
            <v>#N/A</v>
          </cell>
        </row>
        <row r="73">
          <cell r="E73" t="str">
            <v>2006-07</v>
          </cell>
        </row>
      </sheetData>
      <sheetData sheetId="2">
        <row r="11">
          <cell r="C11" t="str">
            <v>RFM</v>
          </cell>
        </row>
        <row r="21">
          <cell r="C21" t="str">
            <v>Distribution</v>
          </cell>
        </row>
        <row r="23">
          <cell r="C23" t="str">
            <v>Financial</v>
          </cell>
        </row>
        <row r="29">
          <cell r="C29" t="str">
            <v>CRY not present</v>
          </cell>
        </row>
        <row r="30">
          <cell r="C30" t="str">
            <v>June</v>
          </cell>
        </row>
        <row r="36">
          <cell r="C36">
            <v>2021</v>
          </cell>
        </row>
        <row r="37">
          <cell r="C37" t="e">
            <v>#N/A</v>
          </cell>
        </row>
        <row r="38">
          <cell r="C38">
            <v>0</v>
          </cell>
        </row>
        <row r="39">
          <cell r="C39" t="e">
            <v>#N/A</v>
          </cell>
        </row>
        <row r="40">
          <cell r="C40" t="e">
            <v>#N/A</v>
          </cell>
        </row>
        <row r="41">
          <cell r="C41" t="e">
            <v>#N/A</v>
          </cell>
        </row>
        <row r="42">
          <cell r="C42" t="e">
            <v>#N/A</v>
          </cell>
        </row>
        <row r="46">
          <cell r="C46" t="e">
            <v>#N/A</v>
          </cell>
        </row>
        <row r="47">
          <cell r="C47" t="e">
            <v>#N/A</v>
          </cell>
        </row>
        <row r="48">
          <cell r="C48" t="e">
            <v>#N/A</v>
          </cell>
        </row>
        <row r="49">
          <cell r="C49" t="e">
            <v>#N/A</v>
          </cell>
        </row>
        <row r="51">
          <cell r="C51" t="e">
            <v>#N/A</v>
          </cell>
        </row>
        <row r="52">
          <cell r="C52" t="e">
            <v>#N/A</v>
          </cell>
        </row>
        <row r="53">
          <cell r="C53">
            <v>0</v>
          </cell>
        </row>
        <row r="54">
          <cell r="C54" t="e">
            <v>#N/A</v>
          </cell>
        </row>
        <row r="55">
          <cell r="C55">
            <v>0</v>
          </cell>
        </row>
        <row r="56">
          <cell r="C56">
            <v>5</v>
          </cell>
        </row>
        <row r="57">
          <cell r="C57" t="e">
            <v>#N/A</v>
          </cell>
        </row>
        <row r="59">
          <cell r="C59">
            <v>0</v>
          </cell>
        </row>
        <row r="60">
          <cell r="C60" t="e">
            <v>#N/A</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0</v>
          </cell>
        </row>
        <row r="75">
          <cell r="C75" t="str">
            <v>no</v>
          </cell>
        </row>
        <row r="90">
          <cell r="C90" t="str">
            <v>no</v>
          </cell>
        </row>
        <row r="92">
          <cell r="C92" t="str">
            <v>not a CA</v>
          </cell>
        </row>
        <row r="98">
          <cell r="C98" t="str">
            <v>dms_LeapYear not present</v>
          </cell>
        </row>
        <row r="99">
          <cell r="C99">
            <v>1826</v>
          </cell>
        </row>
        <row r="100">
          <cell r="C100">
            <v>365</v>
          </cell>
        </row>
        <row r="106">
          <cell r="C106" t="e">
            <v>#N/A</v>
          </cell>
        </row>
        <row r="111">
          <cell r="C111">
            <v>12</v>
          </cell>
        </row>
        <row r="112">
          <cell r="C112" t="str">
            <v>0</v>
          </cell>
        </row>
        <row r="125">
          <cell r="C125" t="str">
            <v>NO</v>
          </cell>
        </row>
      </sheetData>
      <sheetData sheetId="3">
        <row r="16">
          <cell r="AL16" t="str">
            <v>Essential Energy</v>
          </cell>
        </row>
        <row r="42">
          <cell r="AL42">
            <v>2021</v>
          </cell>
        </row>
        <row r="58">
          <cell r="AL58" t="str">
            <v>Regulatory proposal</v>
          </cell>
        </row>
        <row r="64">
          <cell r="AL64" t="str">
            <v>.</v>
          </cell>
        </row>
        <row r="68">
          <cell r="AL68" t="str">
            <v>dd/mm/yy</v>
          </cell>
        </row>
      </sheetData>
      <sheetData sheetId="4"/>
      <sheetData sheetId="5"/>
      <sheetData sheetId="6">
        <row r="7">
          <cell r="F7" t="str">
            <v>Sub-transmission lines and cables</v>
          </cell>
          <cell r="J7">
            <v>35.440394238132498</v>
          </cell>
          <cell r="K7">
            <v>54.855409150015916</v>
          </cell>
          <cell r="S7">
            <v>36.198391375723453</v>
          </cell>
          <cell r="T7">
            <v>47.5</v>
          </cell>
        </row>
        <row r="8">
          <cell r="F8" t="str">
            <v>Distribution lines and cables</v>
          </cell>
          <cell r="J8">
            <v>41.200762643193563</v>
          </cell>
          <cell r="K8">
            <v>53.774869688926316</v>
          </cell>
          <cell r="S8">
            <v>32.797343625235577</v>
          </cell>
          <cell r="T8">
            <v>45</v>
          </cell>
        </row>
        <row r="9">
          <cell r="F9" t="str">
            <v>Substations</v>
          </cell>
          <cell r="J9">
            <v>23.367854843989804</v>
          </cell>
          <cell r="K9">
            <v>40.234902785704911</v>
          </cell>
          <cell r="S9">
            <v>28.492947828545585</v>
          </cell>
          <cell r="T9">
            <v>40</v>
          </cell>
        </row>
        <row r="10">
          <cell r="F10" t="str">
            <v>Transformers</v>
          </cell>
          <cell r="J10">
            <v>25.948721603137297</v>
          </cell>
          <cell r="K10">
            <v>45.82609171161058</v>
          </cell>
          <cell r="S10">
            <v>32.158990284838168</v>
          </cell>
          <cell r="T10">
            <v>40</v>
          </cell>
        </row>
        <row r="11">
          <cell r="F11" t="str">
            <v>Low voltage lines and cables</v>
          </cell>
          <cell r="J11">
            <v>32.894835182637628</v>
          </cell>
          <cell r="K11">
            <v>51.498060667859946</v>
          </cell>
          <cell r="S11">
            <v>36.304316971435917</v>
          </cell>
          <cell r="T11">
            <v>45</v>
          </cell>
        </row>
        <row r="12">
          <cell r="F12" t="str">
            <v>Customer metering and load control</v>
          </cell>
          <cell r="J12">
            <v>19.997533895637446</v>
          </cell>
          <cell r="K12">
            <v>25.874245790759058</v>
          </cell>
          <cell r="S12">
            <v>18.966259687264586</v>
          </cell>
          <cell r="T12">
            <v>25</v>
          </cell>
        </row>
        <row r="13">
          <cell r="F13" t="str">
            <v>Communications</v>
          </cell>
          <cell r="J13">
            <v>5.4423060115283457</v>
          </cell>
          <cell r="K13">
            <v>7.0162354228884043</v>
          </cell>
          <cell r="S13">
            <v>7.1712431701449564</v>
          </cell>
          <cell r="T13">
            <v>10</v>
          </cell>
        </row>
        <row r="14">
          <cell r="F14" t="str">
            <v>Land</v>
          </cell>
          <cell r="J14" t="str">
            <v>n/a</v>
          </cell>
          <cell r="K14" t="str">
            <v>n/a</v>
          </cell>
          <cell r="S14" t="str">
            <v>n/a</v>
          </cell>
          <cell r="T14" t="str">
            <v>n/a</v>
          </cell>
        </row>
        <row r="15">
          <cell r="F15" t="str">
            <v>Easements</v>
          </cell>
          <cell r="J15" t="str">
            <v>n/a</v>
          </cell>
          <cell r="K15" t="str">
            <v>n/a</v>
          </cell>
          <cell r="S15" t="str">
            <v>n/a</v>
          </cell>
          <cell r="T15" t="str">
            <v>n/a</v>
          </cell>
        </row>
        <row r="16">
          <cell r="F16" t="str">
            <v>IT Systems</v>
          </cell>
          <cell r="J16">
            <v>4.1792029392482624</v>
          </cell>
          <cell r="K16">
            <v>5</v>
          </cell>
          <cell r="S16">
            <v>3.3946617271565769</v>
          </cell>
          <cell r="T16">
            <v>4</v>
          </cell>
        </row>
        <row r="17">
          <cell r="F17" t="str">
            <v>Furniture, fittings, plant and equipment</v>
          </cell>
          <cell r="J17">
            <v>5.4866597270093465</v>
          </cell>
          <cell r="K17">
            <v>13</v>
          </cell>
          <cell r="S17">
            <v>5.0195479061758466</v>
          </cell>
          <cell r="T17">
            <v>6.666666666666667</v>
          </cell>
        </row>
        <row r="18">
          <cell r="F18" t="str">
            <v>Motor vehicles</v>
          </cell>
          <cell r="J18">
            <v>7.253222036486668</v>
          </cell>
          <cell r="K18">
            <v>8</v>
          </cell>
          <cell r="S18">
            <v>8.0466426494836565</v>
          </cell>
          <cell r="T18">
            <v>15</v>
          </cell>
        </row>
        <row r="19">
          <cell r="F19"/>
          <cell r="J19"/>
          <cell r="K19"/>
          <cell r="S19"/>
          <cell r="T19"/>
        </row>
        <row r="20">
          <cell r="F20" t="str">
            <v>Land (non-system)</v>
          </cell>
          <cell r="J20" t="str">
            <v>n/a</v>
          </cell>
          <cell r="K20" t="str">
            <v>n/a</v>
          </cell>
          <cell r="S20" t="str">
            <v>n/a</v>
          </cell>
          <cell r="T20" t="str">
            <v>n/a</v>
          </cell>
        </row>
        <row r="21">
          <cell r="F21" t="str">
            <v>Other non-system assets</v>
          </cell>
          <cell r="J21">
            <v>15</v>
          </cell>
          <cell r="K21">
            <v>15</v>
          </cell>
          <cell r="S21">
            <v>32.737952551221625</v>
          </cell>
          <cell r="T21">
            <v>43.824497578374249</v>
          </cell>
        </row>
        <row r="22">
          <cell r="F22" t="str">
            <v>Capitalised Property Leases</v>
          </cell>
          <cell r="J22">
            <v>8</v>
          </cell>
          <cell r="K22">
            <v>8</v>
          </cell>
          <cell r="S22" t="str">
            <v>n/a</v>
          </cell>
          <cell r="T22">
            <v>8</v>
          </cell>
        </row>
        <row r="23">
          <cell r="F23"/>
          <cell r="J23"/>
          <cell r="K23"/>
          <cell r="S23"/>
          <cell r="T23"/>
        </row>
        <row r="24">
          <cell r="F24"/>
          <cell r="J24"/>
          <cell r="K24"/>
          <cell r="S24"/>
          <cell r="T24"/>
        </row>
        <row r="25">
          <cell r="F25"/>
          <cell r="J25"/>
          <cell r="K25"/>
          <cell r="S25"/>
          <cell r="T25"/>
        </row>
        <row r="26">
          <cell r="F26"/>
          <cell r="J26"/>
          <cell r="K26"/>
          <cell r="S26"/>
          <cell r="T26"/>
        </row>
        <row r="27">
          <cell r="F27"/>
          <cell r="J27"/>
          <cell r="K27"/>
          <cell r="S27"/>
          <cell r="T27"/>
        </row>
        <row r="28">
          <cell r="F28"/>
          <cell r="J28"/>
          <cell r="K28"/>
          <cell r="S28"/>
          <cell r="T28"/>
        </row>
        <row r="29">
          <cell r="F29"/>
          <cell r="J29"/>
          <cell r="K29"/>
          <cell r="S29"/>
          <cell r="T29"/>
        </row>
        <row r="30">
          <cell r="F30"/>
          <cell r="J30"/>
          <cell r="K30"/>
          <cell r="S30"/>
          <cell r="T30"/>
        </row>
        <row r="31">
          <cell r="F31"/>
          <cell r="J31"/>
          <cell r="K31"/>
          <cell r="S31"/>
          <cell r="T31"/>
        </row>
        <row r="32">
          <cell r="F32"/>
          <cell r="J32"/>
          <cell r="K32"/>
          <cell r="S32"/>
          <cell r="T32"/>
        </row>
        <row r="33">
          <cell r="F33"/>
          <cell r="J33"/>
          <cell r="K33"/>
          <cell r="S33"/>
          <cell r="T33"/>
        </row>
        <row r="34">
          <cell r="F34"/>
          <cell r="J34"/>
          <cell r="K34"/>
          <cell r="S34"/>
          <cell r="T34"/>
        </row>
        <row r="35">
          <cell r="F35"/>
          <cell r="J35"/>
          <cell r="K35"/>
          <cell r="S35"/>
          <cell r="T35"/>
        </row>
        <row r="36">
          <cell r="F36"/>
          <cell r="J36"/>
          <cell r="K36"/>
          <cell r="S36"/>
          <cell r="T36"/>
        </row>
        <row r="37">
          <cell r="F37"/>
          <cell r="J37"/>
          <cell r="K37"/>
          <cell r="S37"/>
          <cell r="T37"/>
        </row>
        <row r="38">
          <cell r="F38"/>
          <cell r="J38"/>
          <cell r="K38"/>
          <cell r="S38"/>
          <cell r="T38"/>
        </row>
        <row r="39">
          <cell r="F39"/>
          <cell r="J39"/>
          <cell r="K39"/>
          <cell r="S39"/>
          <cell r="T39"/>
        </row>
        <row r="40">
          <cell r="F40"/>
          <cell r="J40"/>
          <cell r="K40"/>
          <cell r="S40"/>
          <cell r="T40"/>
        </row>
        <row r="41">
          <cell r="F41"/>
          <cell r="J41"/>
          <cell r="K41"/>
          <cell r="S41"/>
          <cell r="T41"/>
        </row>
        <row r="42">
          <cell r="F42"/>
          <cell r="J42"/>
          <cell r="K42"/>
          <cell r="S42"/>
          <cell r="T42"/>
        </row>
        <row r="43">
          <cell r="F43"/>
          <cell r="J43"/>
          <cell r="K43"/>
          <cell r="S43"/>
          <cell r="T43"/>
        </row>
        <row r="44">
          <cell r="F44"/>
          <cell r="J44"/>
          <cell r="K44"/>
          <cell r="S44"/>
          <cell r="T44"/>
        </row>
        <row r="45">
          <cell r="F45"/>
          <cell r="J45"/>
          <cell r="K45"/>
          <cell r="S45"/>
          <cell r="T45"/>
        </row>
        <row r="46">
          <cell r="F46"/>
          <cell r="J46"/>
          <cell r="K46"/>
          <cell r="S46"/>
          <cell r="T46"/>
        </row>
        <row r="47">
          <cell r="F47"/>
          <cell r="J47"/>
          <cell r="K47"/>
          <cell r="S47"/>
          <cell r="T47"/>
        </row>
        <row r="48">
          <cell r="F48"/>
          <cell r="J48"/>
          <cell r="K48"/>
          <cell r="S48"/>
          <cell r="T48"/>
        </row>
        <row r="49">
          <cell r="F49"/>
          <cell r="J49"/>
          <cell r="K49"/>
          <cell r="S49"/>
          <cell r="T49"/>
        </row>
        <row r="50">
          <cell r="F50"/>
          <cell r="J50"/>
          <cell r="K50"/>
          <cell r="S50"/>
          <cell r="T50"/>
        </row>
        <row r="51">
          <cell r="F51"/>
          <cell r="J51"/>
          <cell r="K51"/>
          <cell r="S51"/>
          <cell r="T51"/>
        </row>
        <row r="52">
          <cell r="F52"/>
          <cell r="J52"/>
          <cell r="K52"/>
          <cell r="S52"/>
          <cell r="T52"/>
        </row>
        <row r="53">
          <cell r="F53" t="str">
            <v>Spare straight-line tax asset class</v>
          </cell>
          <cell r="J53"/>
          <cell r="K53"/>
          <cell r="S53"/>
          <cell r="T53"/>
        </row>
        <row r="54">
          <cell r="F54" t="str">
            <v xml:space="preserve">Buildings </v>
          </cell>
          <cell r="J54">
            <v>44.926537713555291</v>
          </cell>
          <cell r="K54">
            <v>50</v>
          </cell>
          <cell r="S54">
            <v>88.329881149168955</v>
          </cell>
          <cell r="T54">
            <v>40</v>
          </cell>
        </row>
        <row r="55">
          <cell r="F55" t="str">
            <v>In-house software</v>
          </cell>
          <cell r="J55">
            <v>4.2172193427549578</v>
          </cell>
          <cell r="K55">
            <v>5</v>
          </cell>
          <cell r="S55" t="str">
            <v>n/a</v>
          </cell>
          <cell r="T55">
            <v>5</v>
          </cell>
        </row>
        <row r="56">
          <cell r="F56" t="str">
            <v>Equity raising costs</v>
          </cell>
          <cell r="J56">
            <v>36.95907870875007</v>
          </cell>
          <cell r="K56">
            <v>39.488815863834148</v>
          </cell>
          <cell r="S56">
            <v>33.072982467000045</v>
          </cell>
          <cell r="T56">
            <v>5</v>
          </cell>
        </row>
        <row r="289">
          <cell r="G289">
            <v>5.9484840737596079E-2</v>
          </cell>
          <cell r="H289">
            <v>5.0951483510178308E-2</v>
          </cell>
          <cell r="I289">
            <v>4.9494413618628386E-2</v>
          </cell>
          <cell r="J289">
            <v>3.7178947445192678E-2</v>
          </cell>
          <cell r="K289">
            <v>4.2117494692201607E-2</v>
          </cell>
          <cell r="L289">
            <v>4.0568948544676742E-2</v>
          </cell>
          <cell r="M289">
            <v>2.7872611262476088E-2</v>
          </cell>
          <cell r="N289">
            <v>2.7872611262476088E-2</v>
          </cell>
          <cell r="O289">
            <v>2.7872611262476088E-2</v>
          </cell>
          <cell r="P289">
            <v>2.7872611262476088E-2</v>
          </cell>
          <cell r="Q289">
            <v>2.7872611262476088E-2</v>
          </cell>
        </row>
      </sheetData>
      <sheetData sheetId="7"/>
      <sheetData sheetId="8">
        <row r="718">
          <cell r="H718">
            <v>1017.8614149519896</v>
          </cell>
        </row>
        <row r="719">
          <cell r="H719">
            <v>3584.4448992437547</v>
          </cell>
        </row>
        <row r="720">
          <cell r="H720">
            <v>1421.7038389789766</v>
          </cell>
        </row>
        <row r="721">
          <cell r="H721">
            <v>509.69418010514261</v>
          </cell>
        </row>
        <row r="722">
          <cell r="H722">
            <v>853.00202859351191</v>
          </cell>
        </row>
        <row r="723">
          <cell r="H723">
            <v>39.208085474773469</v>
          </cell>
        </row>
        <row r="724">
          <cell r="H724">
            <v>23.935782061477529</v>
          </cell>
        </row>
        <row r="725">
          <cell r="H725">
            <v>72.940388189786788</v>
          </cell>
        </row>
        <row r="726">
          <cell r="H726">
            <v>109.61371394719617</v>
          </cell>
        </row>
        <row r="727">
          <cell r="H727">
            <v>115.48017640299098</v>
          </cell>
        </row>
        <row r="728">
          <cell r="H728">
            <v>82.233871484708544</v>
          </cell>
        </row>
        <row r="729">
          <cell r="H729">
            <v>32.883009738923761</v>
          </cell>
        </row>
        <row r="730">
          <cell r="H730">
            <v>0</v>
          </cell>
        </row>
        <row r="731">
          <cell r="H731">
            <v>104.35415042261434</v>
          </cell>
        </row>
        <row r="732">
          <cell r="H732">
            <v>5.3315531839133445</v>
          </cell>
        </row>
        <row r="733">
          <cell r="H733">
            <v>0</v>
          </cell>
        </row>
        <row r="734">
          <cell r="H734">
            <v>0</v>
          </cell>
        </row>
        <row r="735">
          <cell r="H735">
            <v>0</v>
          </cell>
        </row>
        <row r="736">
          <cell r="H736">
            <v>0</v>
          </cell>
        </row>
        <row r="737">
          <cell r="H737">
            <v>0</v>
          </cell>
        </row>
        <row r="738">
          <cell r="H738">
            <v>0</v>
          </cell>
        </row>
        <row r="739">
          <cell r="H739">
            <v>0</v>
          </cell>
        </row>
        <row r="740">
          <cell r="H740">
            <v>0</v>
          </cell>
        </row>
        <row r="741">
          <cell r="H741">
            <v>0</v>
          </cell>
        </row>
        <row r="742">
          <cell r="H742">
            <v>0</v>
          </cell>
        </row>
        <row r="743">
          <cell r="H743">
            <v>0</v>
          </cell>
        </row>
        <row r="744">
          <cell r="H744">
            <v>0</v>
          </cell>
        </row>
        <row r="745">
          <cell r="H745">
            <v>0</v>
          </cell>
        </row>
        <row r="746">
          <cell r="H746">
            <v>0</v>
          </cell>
        </row>
        <row r="747">
          <cell r="H747">
            <v>0</v>
          </cell>
        </row>
        <row r="748">
          <cell r="H748">
            <v>0</v>
          </cell>
        </row>
        <row r="749">
          <cell r="H749">
            <v>0</v>
          </cell>
        </row>
        <row r="750">
          <cell r="H750">
            <v>0</v>
          </cell>
        </row>
        <row r="751">
          <cell r="H751">
            <v>0</v>
          </cell>
        </row>
        <row r="752">
          <cell r="H752">
            <v>0</v>
          </cell>
        </row>
        <row r="753">
          <cell r="H753">
            <v>0</v>
          </cell>
        </row>
        <row r="754">
          <cell r="H754">
            <v>0</v>
          </cell>
        </row>
        <row r="755">
          <cell r="H755">
            <v>0</v>
          </cell>
        </row>
        <row r="756">
          <cell r="H756">
            <v>0</v>
          </cell>
        </row>
        <row r="757">
          <cell r="H757">
            <v>0</v>
          </cell>
        </row>
        <row r="758">
          <cell r="H758">
            <v>0</v>
          </cell>
        </row>
        <row r="759">
          <cell r="H759">
            <v>0</v>
          </cell>
        </row>
        <row r="760">
          <cell r="H760">
            <v>0</v>
          </cell>
        </row>
        <row r="761">
          <cell r="H761">
            <v>0</v>
          </cell>
        </row>
        <row r="762">
          <cell r="H762">
            <v>0</v>
          </cell>
        </row>
        <row r="763">
          <cell r="H763">
            <v>0</v>
          </cell>
        </row>
        <row r="764">
          <cell r="H764">
            <v>0</v>
          </cell>
        </row>
        <row r="765">
          <cell r="H765">
            <v>113.16496427668714</v>
          </cell>
        </row>
        <row r="766">
          <cell r="H766">
            <v>0</v>
          </cell>
        </row>
        <row r="767">
          <cell r="H767">
            <v>19.098272608833629</v>
          </cell>
        </row>
      </sheetData>
      <sheetData sheetId="9">
        <row r="373">
          <cell r="L373">
            <v>-39.107683124749187</v>
          </cell>
        </row>
      </sheetData>
      <sheetData sheetId="10"/>
      <sheetData sheetId="11">
        <row r="8">
          <cell r="H8">
            <v>729.34563186430319</v>
          </cell>
        </row>
        <row r="9">
          <cell r="H9">
            <v>3087.3711461360058</v>
          </cell>
        </row>
        <row r="10">
          <cell r="H10">
            <v>1119.3179752980329</v>
          </cell>
        </row>
        <row r="11">
          <cell r="H11">
            <v>410.50767407553769</v>
          </cell>
        </row>
        <row r="12">
          <cell r="H12">
            <v>799.69549589518351</v>
          </cell>
        </row>
        <row r="13">
          <cell r="H13">
            <v>32.676461375221592</v>
          </cell>
        </row>
        <row r="14">
          <cell r="H14">
            <v>46.01358242828519</v>
          </cell>
        </row>
        <row r="15">
          <cell r="H15">
            <v>33.381821031453754</v>
          </cell>
        </row>
        <row r="16">
          <cell r="H16">
            <v>68.114499890352775</v>
          </cell>
        </row>
        <row r="17">
          <cell r="H17">
            <v>81.850526557384285</v>
          </cell>
        </row>
        <row r="18">
          <cell r="H18">
            <v>15.690728523073243</v>
          </cell>
        </row>
        <row r="19">
          <cell r="H19">
            <v>158.52460609760732</v>
          </cell>
        </row>
        <row r="20">
          <cell r="H20">
            <v>0</v>
          </cell>
        </row>
        <row r="21">
          <cell r="H21">
            <v>96.168078174350697</v>
          </cell>
        </row>
        <row r="22">
          <cell r="H22">
            <v>5.5115956543598692</v>
          </cell>
        </row>
        <row r="23">
          <cell r="H23">
            <v>0</v>
          </cell>
        </row>
        <row r="24">
          <cell r="H24">
            <v>0</v>
          </cell>
        </row>
        <row r="25">
          <cell r="H25">
            <v>0</v>
          </cell>
        </row>
        <row r="26">
          <cell r="H26">
            <v>0</v>
          </cell>
        </row>
        <row r="27">
          <cell r="H27">
            <v>0</v>
          </cell>
        </row>
        <row r="28">
          <cell r="H28">
            <v>0</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0">
          <cell r="H40">
            <v>0</v>
          </cell>
        </row>
        <row r="41">
          <cell r="H41">
            <v>0</v>
          </cell>
        </row>
        <row r="42">
          <cell r="H42">
            <v>0</v>
          </cell>
        </row>
        <row r="43">
          <cell r="H43">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86.330711646807202</v>
          </cell>
        </row>
        <row r="56">
          <cell r="H56">
            <v>0</v>
          </cell>
        </row>
        <row r="57">
          <cell r="H57">
            <v>12.258079860790925</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Sheet Heading"/>
      <sheetName val="AER CF"/>
      <sheetName val="AER NRs"/>
      <sheetName val="AER lookups"/>
      <sheetName val="AER ETL"/>
      <sheetName val="CONTENTS"/>
      <sheetName val="Business &amp; other detail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er.gov.au/system/files/AER%20-%20Values%20of%20customer%20reliability%20%20update%20summary%20-%20December%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2BC97-67D6-487D-B5D8-632102DD7866}">
  <sheetPr>
    <pageSetUpPr fitToPage="1"/>
  </sheetPr>
  <dimension ref="A1:P154"/>
  <sheetViews>
    <sheetView tabSelected="1" zoomScale="80" zoomScaleNormal="80" workbookViewId="0">
      <pane xSplit="1" ySplit="3" topLeftCell="D4" activePane="bottomRight" state="frozen"/>
      <selection pane="topRight" activeCell="B1" sqref="B1"/>
      <selection pane="bottomLeft" activeCell="A5" sqref="A5"/>
      <selection pane="bottomRight" activeCell="P17" sqref="P17"/>
    </sheetView>
  </sheetViews>
  <sheetFormatPr defaultRowHeight="14.4" outlineLevelCol="1" x14ac:dyDescent="0.3"/>
  <cols>
    <col min="1" max="1" width="64.5546875" customWidth="1"/>
    <col min="2" max="2" width="10.5546875" hidden="1" customWidth="1" outlineLevel="1"/>
    <col min="3" max="3" width="13.5546875" hidden="1" customWidth="1" outlineLevel="1"/>
    <col min="4" max="4" width="14.109375" customWidth="1" collapsed="1"/>
    <col min="5" max="8" width="14.109375" customWidth="1"/>
    <col min="9" max="9" width="11.88671875" hidden="1" customWidth="1" outlineLevel="1"/>
    <col min="10" max="10" width="20" style="1" customWidth="1" collapsed="1"/>
    <col min="11" max="11" width="3.5546875" customWidth="1"/>
    <col min="12" max="12" width="13.88671875" style="3" customWidth="1"/>
    <col min="13" max="13" width="47.109375" customWidth="1"/>
    <col min="14" max="14" width="11.5546875" customWidth="1"/>
  </cols>
  <sheetData>
    <row r="1" spans="1:14" ht="18" x14ac:dyDescent="0.35">
      <c r="A1" s="32" t="s">
        <v>23</v>
      </c>
    </row>
    <row r="2" spans="1:14" x14ac:dyDescent="0.3">
      <c r="A2" s="37" t="s">
        <v>24</v>
      </c>
    </row>
    <row r="3" spans="1:14" ht="27" customHeight="1" x14ac:dyDescent="0.3">
      <c r="A3" s="30" t="s">
        <v>25</v>
      </c>
      <c r="B3" s="6" t="s">
        <v>26</v>
      </c>
      <c r="C3" s="6" t="s">
        <v>27</v>
      </c>
      <c r="D3" s="6" t="s">
        <v>0</v>
      </c>
      <c r="E3" s="6" t="s">
        <v>1</v>
      </c>
      <c r="F3" s="6" t="s">
        <v>2</v>
      </c>
      <c r="G3" s="6" t="s">
        <v>3</v>
      </c>
      <c r="H3" s="6" t="s">
        <v>4</v>
      </c>
      <c r="I3" s="6" t="s">
        <v>110</v>
      </c>
      <c r="J3" s="31" t="s">
        <v>28</v>
      </c>
      <c r="K3" s="10"/>
      <c r="L3" s="8" t="s">
        <v>29</v>
      </c>
      <c r="M3" s="11" t="s">
        <v>30</v>
      </c>
    </row>
    <row r="4" spans="1:14" x14ac:dyDescent="0.3">
      <c r="A4" t="s">
        <v>31</v>
      </c>
      <c r="B4" s="95"/>
      <c r="C4" s="95"/>
      <c r="D4" s="95"/>
      <c r="E4" s="95"/>
      <c r="F4" s="95"/>
      <c r="G4" s="95"/>
      <c r="H4" s="95"/>
      <c r="I4" s="95"/>
      <c r="J4" s="23">
        <v>500</v>
      </c>
      <c r="K4" s="7"/>
      <c r="L4" s="9">
        <v>20</v>
      </c>
      <c r="M4" s="12"/>
      <c r="N4" s="89">
        <v>1000</v>
      </c>
    </row>
    <row r="5" spans="1:14" x14ac:dyDescent="0.3">
      <c r="A5" t="s">
        <v>33</v>
      </c>
      <c r="B5" s="95"/>
      <c r="C5" s="95"/>
      <c r="D5" s="95"/>
      <c r="E5" s="95"/>
      <c r="F5" s="95"/>
      <c r="G5" s="95"/>
      <c r="H5" s="95"/>
      <c r="I5" s="95"/>
      <c r="J5" s="23">
        <v>10</v>
      </c>
      <c r="K5" s="7"/>
      <c r="L5" s="9">
        <v>20</v>
      </c>
      <c r="M5" s="12"/>
      <c r="N5" s="89">
        <v>20</v>
      </c>
    </row>
    <row r="6" spans="1:14" x14ac:dyDescent="0.3">
      <c r="A6" t="s">
        <v>34</v>
      </c>
      <c r="B6" s="95"/>
      <c r="C6" s="95"/>
      <c r="D6" s="95"/>
      <c r="E6" s="95"/>
      <c r="F6" s="95"/>
      <c r="G6" s="95"/>
      <c r="H6" s="95"/>
      <c r="I6" s="95"/>
      <c r="J6" s="23">
        <v>10</v>
      </c>
      <c r="K6" s="7"/>
      <c r="L6" s="9">
        <v>20</v>
      </c>
      <c r="M6" s="12"/>
      <c r="N6" s="89">
        <v>20</v>
      </c>
    </row>
    <row r="7" spans="1:14" x14ac:dyDescent="0.3">
      <c r="A7" t="s">
        <v>35</v>
      </c>
      <c r="B7" s="95"/>
      <c r="C7" s="95"/>
      <c r="D7" s="95"/>
      <c r="E7" s="95"/>
      <c r="F7" s="95"/>
      <c r="G7" s="95"/>
      <c r="H7" s="95"/>
      <c r="I7" s="95"/>
      <c r="J7" s="23">
        <v>10</v>
      </c>
      <c r="K7" s="7"/>
      <c r="L7" s="9">
        <v>20</v>
      </c>
      <c r="M7" s="12"/>
      <c r="N7" s="89">
        <v>20</v>
      </c>
    </row>
    <row r="8" spans="1:14" x14ac:dyDescent="0.3">
      <c r="A8" t="s">
        <v>36</v>
      </c>
      <c r="B8" s="95"/>
      <c r="C8" s="95"/>
      <c r="D8" s="95"/>
      <c r="E8" s="95"/>
      <c r="F8" s="95"/>
      <c r="G8" s="95"/>
      <c r="H8" s="95"/>
      <c r="I8" s="95"/>
      <c r="J8" s="23">
        <v>50</v>
      </c>
      <c r="K8" s="7"/>
      <c r="L8" s="9">
        <v>8</v>
      </c>
      <c r="M8" s="12"/>
      <c r="N8" s="89">
        <v>50</v>
      </c>
    </row>
    <row r="9" spans="1:14" x14ac:dyDescent="0.3">
      <c r="A9" t="s">
        <v>37</v>
      </c>
      <c r="B9" s="95"/>
      <c r="C9" s="95"/>
      <c r="D9" s="95"/>
      <c r="E9" s="95"/>
      <c r="F9" s="95"/>
      <c r="G9" s="95"/>
      <c r="H9" s="95"/>
      <c r="I9" s="95"/>
      <c r="J9" s="23">
        <v>0</v>
      </c>
      <c r="K9" s="7"/>
      <c r="L9" s="9">
        <v>8</v>
      </c>
      <c r="M9" s="12"/>
      <c r="N9" s="89">
        <v>1</v>
      </c>
    </row>
    <row r="10" spans="1:14" x14ac:dyDescent="0.3">
      <c r="A10" t="s">
        <v>38</v>
      </c>
      <c r="B10" s="95"/>
      <c r="C10" s="95"/>
      <c r="D10" s="95"/>
      <c r="E10" s="95"/>
      <c r="F10" s="95"/>
      <c r="G10" s="95"/>
      <c r="H10" s="95"/>
      <c r="I10" s="95"/>
      <c r="J10" s="23">
        <v>0</v>
      </c>
      <c r="K10" s="7"/>
      <c r="L10" s="9">
        <v>8</v>
      </c>
      <c r="M10" s="12"/>
      <c r="N10" s="89">
        <v>1</v>
      </c>
    </row>
    <row r="11" spans="1:14" x14ac:dyDescent="0.3">
      <c r="A11" s="4"/>
      <c r="B11" s="3"/>
      <c r="C11" s="3"/>
      <c r="J11" s="23">
        <v>580</v>
      </c>
      <c r="L11" s="35"/>
      <c r="N11" s="35" t="s">
        <v>19</v>
      </c>
    </row>
    <row r="12" spans="1:14" x14ac:dyDescent="0.3">
      <c r="A12" s="4" t="s">
        <v>39</v>
      </c>
      <c r="B12" s="3"/>
      <c r="C12" s="3"/>
      <c r="J12" s="24"/>
      <c r="L12" s="36"/>
    </row>
    <row r="13" spans="1:14" x14ac:dyDescent="0.3">
      <c r="A13" t="s">
        <v>31</v>
      </c>
      <c r="B13" s="91"/>
      <c r="C13" s="91"/>
      <c r="D13" s="91"/>
      <c r="E13" s="91"/>
      <c r="F13" s="91"/>
      <c r="G13" s="91"/>
      <c r="H13" s="91"/>
      <c r="I13" s="91"/>
      <c r="J13" s="33"/>
      <c r="L13"/>
      <c r="M13" t="s">
        <v>40</v>
      </c>
      <c r="N13" s="91"/>
    </row>
    <row r="14" spans="1:14" x14ac:dyDescent="0.3">
      <c r="A14" t="s">
        <v>33</v>
      </c>
      <c r="B14" s="91"/>
      <c r="C14" s="91"/>
      <c r="D14" s="91"/>
      <c r="E14" s="91"/>
      <c r="F14" s="91"/>
      <c r="G14" s="91"/>
      <c r="H14" s="91"/>
      <c r="I14" s="91"/>
      <c r="J14" s="33"/>
      <c r="L14"/>
      <c r="M14" t="s">
        <v>40</v>
      </c>
      <c r="N14" s="91"/>
    </row>
    <row r="15" spans="1:14" x14ac:dyDescent="0.3">
      <c r="A15" t="s">
        <v>34</v>
      </c>
      <c r="B15" s="91"/>
      <c r="C15" s="91"/>
      <c r="D15" s="91"/>
      <c r="E15" s="91"/>
      <c r="F15" s="91"/>
      <c r="G15" s="91"/>
      <c r="H15" s="91"/>
      <c r="I15" s="91"/>
      <c r="J15" s="33"/>
      <c r="L15"/>
      <c r="M15" t="s">
        <v>40</v>
      </c>
      <c r="N15" s="91"/>
    </row>
    <row r="16" spans="1:14" x14ac:dyDescent="0.3">
      <c r="A16" t="s">
        <v>35</v>
      </c>
      <c r="B16" s="91"/>
      <c r="C16" s="91"/>
      <c r="D16" s="91"/>
      <c r="E16" s="91"/>
      <c r="F16" s="91"/>
      <c r="G16" s="91"/>
      <c r="H16" s="91"/>
      <c r="I16" s="91"/>
      <c r="J16" s="33"/>
      <c r="L16"/>
      <c r="M16" t="s">
        <v>40</v>
      </c>
      <c r="N16" s="91"/>
    </row>
    <row r="17" spans="1:16" x14ac:dyDescent="0.3">
      <c r="A17" t="s">
        <v>36</v>
      </c>
      <c r="B17" s="91"/>
      <c r="C17" s="91"/>
      <c r="D17" s="91"/>
      <c r="E17" s="91"/>
      <c r="F17" s="91"/>
      <c r="G17" s="91"/>
      <c r="H17" s="91"/>
      <c r="I17" s="91"/>
      <c r="J17" s="33"/>
      <c r="L17"/>
      <c r="M17" t="s">
        <v>40</v>
      </c>
      <c r="N17" s="91"/>
      <c r="O17" s="91"/>
      <c r="P17" s="98"/>
    </row>
    <row r="18" spans="1:16" x14ac:dyDescent="0.3">
      <c r="A18" t="s">
        <v>37</v>
      </c>
      <c r="B18" s="91"/>
      <c r="C18" s="91"/>
      <c r="D18" s="91"/>
      <c r="E18" s="91"/>
      <c r="F18" s="91"/>
      <c r="G18" s="91"/>
      <c r="H18" s="91"/>
      <c r="I18" s="91"/>
      <c r="J18" s="33"/>
      <c r="L18"/>
      <c r="M18" t="s">
        <v>40</v>
      </c>
      <c r="N18" s="91"/>
    </row>
    <row r="19" spans="1:16" x14ac:dyDescent="0.3">
      <c r="A19" t="s">
        <v>38</v>
      </c>
      <c r="B19" s="91"/>
      <c r="C19" s="91"/>
      <c r="D19" s="91"/>
      <c r="E19" s="91"/>
      <c r="F19" s="91"/>
      <c r="G19" s="91"/>
      <c r="H19" s="91"/>
      <c r="I19" s="91"/>
      <c r="J19" s="33"/>
      <c r="L19"/>
      <c r="M19" t="s">
        <v>40</v>
      </c>
      <c r="N19" s="91"/>
    </row>
    <row r="20" spans="1:16" x14ac:dyDescent="0.3">
      <c r="A20" s="4"/>
      <c r="B20" s="3"/>
      <c r="C20" s="3"/>
      <c r="J20" s="24"/>
    </row>
    <row r="21" spans="1:16" x14ac:dyDescent="0.3">
      <c r="A21" s="78" t="s">
        <v>41</v>
      </c>
      <c r="B21" s="3"/>
      <c r="C21" s="3"/>
      <c r="D21" s="6" t="s">
        <v>0</v>
      </c>
      <c r="E21" s="6" t="s">
        <v>1</v>
      </c>
      <c r="F21" s="6" t="s">
        <v>2</v>
      </c>
      <c r="G21" s="6" t="s">
        <v>3</v>
      </c>
      <c r="H21" s="6" t="s">
        <v>4</v>
      </c>
      <c r="I21" s="6"/>
      <c r="J21" s="31" t="s">
        <v>28</v>
      </c>
      <c r="L21" s="3" t="s">
        <v>42</v>
      </c>
    </row>
    <row r="22" spans="1:16" x14ac:dyDescent="0.3">
      <c r="A22" t="s">
        <v>31</v>
      </c>
      <c r="B22" s="21">
        <v>0</v>
      </c>
      <c r="C22" s="21">
        <v>0</v>
      </c>
      <c r="D22" s="91"/>
      <c r="E22" s="91"/>
      <c r="F22" s="91"/>
      <c r="G22" s="91"/>
      <c r="H22" s="91"/>
      <c r="I22" s="91"/>
      <c r="J22" s="92"/>
      <c r="L22" t="s">
        <v>43</v>
      </c>
    </row>
    <row r="23" spans="1:16" x14ac:dyDescent="0.3">
      <c r="A23" t="s">
        <v>33</v>
      </c>
      <c r="B23" s="21">
        <v>0</v>
      </c>
      <c r="C23" s="21">
        <v>0</v>
      </c>
      <c r="D23" s="91"/>
      <c r="E23" s="91"/>
      <c r="F23" s="91"/>
      <c r="G23" s="91"/>
      <c r="H23" s="91"/>
      <c r="I23" s="91"/>
      <c r="J23" s="92"/>
      <c r="L23" t="s">
        <v>43</v>
      </c>
    </row>
    <row r="24" spans="1:16" x14ac:dyDescent="0.3">
      <c r="A24" t="s">
        <v>34</v>
      </c>
      <c r="B24" s="21">
        <v>0</v>
      </c>
      <c r="C24" s="21">
        <v>0</v>
      </c>
      <c r="D24" s="91"/>
      <c r="E24" s="91"/>
      <c r="F24" s="91"/>
      <c r="G24" s="91"/>
      <c r="H24" s="91"/>
      <c r="I24" s="91"/>
      <c r="J24" s="92"/>
      <c r="L24" t="s">
        <v>43</v>
      </c>
    </row>
    <row r="25" spans="1:16" x14ac:dyDescent="0.3">
      <c r="A25" t="s">
        <v>35</v>
      </c>
      <c r="B25" s="21">
        <v>0</v>
      </c>
      <c r="C25" s="21">
        <v>0</v>
      </c>
      <c r="D25" s="91"/>
      <c r="E25" s="91"/>
      <c r="F25" s="91"/>
      <c r="G25" s="91"/>
      <c r="H25" s="91"/>
      <c r="I25" s="91"/>
      <c r="J25" s="92"/>
      <c r="L25" t="s">
        <v>43</v>
      </c>
      <c r="M25" s="34">
        <v>7000000</v>
      </c>
    </row>
    <row r="26" spans="1:16" x14ac:dyDescent="0.3">
      <c r="A26" t="s">
        <v>36</v>
      </c>
      <c r="B26" s="21">
        <v>0</v>
      </c>
      <c r="C26" s="21">
        <v>0</v>
      </c>
      <c r="D26" s="91"/>
      <c r="E26" s="91"/>
      <c r="F26" s="91"/>
      <c r="G26" s="91"/>
      <c r="H26" s="91"/>
      <c r="I26" s="91"/>
      <c r="J26" s="92"/>
      <c r="L26" t="s">
        <v>44</v>
      </c>
      <c r="M26" s="34"/>
    </row>
    <row r="27" spans="1:16" x14ac:dyDescent="0.3">
      <c r="A27" t="s">
        <v>37</v>
      </c>
      <c r="B27" s="21">
        <v>0</v>
      </c>
      <c r="C27" s="21">
        <v>0</v>
      </c>
      <c r="D27" s="91"/>
      <c r="E27" s="91"/>
      <c r="F27" s="91"/>
      <c r="G27" s="91"/>
      <c r="H27" s="91"/>
      <c r="I27" s="91"/>
      <c r="J27" s="92"/>
      <c r="L27" t="s">
        <v>44</v>
      </c>
    </row>
    <row r="28" spans="1:16" x14ac:dyDescent="0.3">
      <c r="A28" t="s">
        <v>38</v>
      </c>
      <c r="B28" s="21">
        <v>0</v>
      </c>
      <c r="C28" s="21">
        <v>0</v>
      </c>
      <c r="D28" s="91"/>
      <c r="E28" s="91"/>
      <c r="F28" s="91"/>
      <c r="G28" s="91"/>
      <c r="H28" s="91"/>
      <c r="I28" s="91"/>
      <c r="J28" s="92"/>
      <c r="L28" t="s">
        <v>44</v>
      </c>
      <c r="M28" s="34">
        <v>250000</v>
      </c>
    </row>
    <row r="29" spans="1:16" ht="15" thickBot="1" x14ac:dyDescent="0.35">
      <c r="A29" s="5" t="s">
        <v>45</v>
      </c>
      <c r="B29" s="20">
        <v>0</v>
      </c>
      <c r="C29" s="20">
        <v>0</v>
      </c>
      <c r="D29" s="17">
        <v>1970000</v>
      </c>
      <c r="E29" s="17">
        <v>1560000</v>
      </c>
      <c r="F29" s="17">
        <v>1240000</v>
      </c>
      <c r="G29" s="17">
        <v>1240000</v>
      </c>
      <c r="H29" s="17">
        <v>1240000</v>
      </c>
      <c r="I29" s="17">
        <v>0</v>
      </c>
      <c r="J29" s="26">
        <v>7250000</v>
      </c>
      <c r="M29" s="34">
        <v>7250000</v>
      </c>
    </row>
    <row r="30" spans="1:16" x14ac:dyDescent="0.3">
      <c r="A30" s="4"/>
      <c r="B30" s="3"/>
      <c r="C30" s="3"/>
      <c r="D30" s="34"/>
      <c r="E30" s="34"/>
      <c r="F30" s="34"/>
      <c r="G30" s="34"/>
      <c r="H30" s="34"/>
      <c r="I30" s="34">
        <v>0</v>
      </c>
      <c r="J30" s="24"/>
    </row>
    <row r="31" spans="1:16" x14ac:dyDescent="0.3">
      <c r="A31" s="4" t="s">
        <v>46</v>
      </c>
      <c r="B31" s="13"/>
      <c r="C31" s="13"/>
      <c r="D31" s="13"/>
      <c r="E31" s="13"/>
      <c r="F31" s="13"/>
      <c r="G31" s="13"/>
      <c r="H31" s="13"/>
      <c r="I31" s="13"/>
      <c r="J31" s="24"/>
    </row>
    <row r="32" spans="1:16" x14ac:dyDescent="0.3">
      <c r="A32" t="s">
        <v>31</v>
      </c>
      <c r="B32" s="22">
        <v>0</v>
      </c>
      <c r="C32" s="22">
        <v>0</v>
      </c>
      <c r="D32" s="93"/>
      <c r="E32" s="93"/>
      <c r="F32" s="93"/>
      <c r="G32" s="93"/>
      <c r="H32" s="93"/>
      <c r="I32" s="93"/>
      <c r="J32" s="86">
        <v>500</v>
      </c>
    </row>
    <row r="33" spans="1:13" x14ac:dyDescent="0.3">
      <c r="A33" t="s">
        <v>33</v>
      </c>
      <c r="B33" s="22">
        <v>0</v>
      </c>
      <c r="C33" s="22">
        <v>0</v>
      </c>
      <c r="D33" s="93"/>
      <c r="E33" s="93"/>
      <c r="F33" s="93"/>
      <c r="G33" s="93"/>
      <c r="H33" s="93"/>
      <c r="I33" s="93"/>
      <c r="J33" s="86">
        <v>9</v>
      </c>
    </row>
    <row r="34" spans="1:13" x14ac:dyDescent="0.3">
      <c r="A34" t="s">
        <v>34</v>
      </c>
      <c r="B34" s="22">
        <v>0</v>
      </c>
      <c r="C34" s="22">
        <v>0</v>
      </c>
      <c r="D34" s="93"/>
      <c r="E34" s="93"/>
      <c r="F34" s="93"/>
      <c r="G34" s="93"/>
      <c r="H34" s="93"/>
      <c r="I34" s="93"/>
      <c r="J34" s="86">
        <v>9</v>
      </c>
    </row>
    <row r="35" spans="1:13" x14ac:dyDescent="0.3">
      <c r="A35" t="s">
        <v>35</v>
      </c>
      <c r="B35" s="22">
        <v>0</v>
      </c>
      <c r="C35" s="22">
        <v>0</v>
      </c>
      <c r="D35" s="93"/>
      <c r="E35" s="93"/>
      <c r="F35" s="93"/>
      <c r="G35" s="93"/>
      <c r="H35" s="93"/>
      <c r="I35" s="93"/>
      <c r="J35" s="86">
        <v>9</v>
      </c>
    </row>
    <row r="36" spans="1:13" x14ac:dyDescent="0.3">
      <c r="A36" t="s">
        <v>36</v>
      </c>
      <c r="B36" s="22">
        <v>0</v>
      </c>
      <c r="C36" s="22">
        <v>0</v>
      </c>
      <c r="D36" s="93"/>
      <c r="E36" s="93"/>
      <c r="F36" s="93"/>
      <c r="G36" s="93"/>
      <c r="H36" s="93"/>
      <c r="I36" s="93"/>
      <c r="J36" s="86">
        <v>50</v>
      </c>
    </row>
    <row r="37" spans="1:13" x14ac:dyDescent="0.3">
      <c r="A37" t="s">
        <v>37</v>
      </c>
      <c r="B37" s="22">
        <v>0</v>
      </c>
      <c r="C37" s="22">
        <v>0</v>
      </c>
      <c r="D37" s="87">
        <v>0</v>
      </c>
      <c r="E37" s="85">
        <v>0</v>
      </c>
      <c r="F37" s="85">
        <v>0</v>
      </c>
      <c r="G37" s="85">
        <v>0</v>
      </c>
      <c r="H37" s="85">
        <v>0</v>
      </c>
      <c r="I37" s="85">
        <v>0</v>
      </c>
      <c r="J37" s="88">
        <v>0</v>
      </c>
    </row>
    <row r="38" spans="1:13" x14ac:dyDescent="0.3">
      <c r="A38" t="s">
        <v>38</v>
      </c>
      <c r="B38" s="22">
        <v>0</v>
      </c>
      <c r="C38" s="22">
        <v>0</v>
      </c>
      <c r="D38" s="87">
        <v>0</v>
      </c>
      <c r="E38" s="85">
        <v>0</v>
      </c>
      <c r="F38" s="85">
        <v>0</v>
      </c>
      <c r="G38" s="85">
        <v>0</v>
      </c>
      <c r="H38" s="85">
        <v>0</v>
      </c>
      <c r="I38" s="85">
        <v>0</v>
      </c>
      <c r="J38" s="88">
        <v>0</v>
      </c>
    </row>
    <row r="39" spans="1:13" x14ac:dyDescent="0.3">
      <c r="A39" s="4"/>
      <c r="B39" s="13"/>
      <c r="C39" s="13"/>
      <c r="D39" s="13"/>
      <c r="E39" s="13"/>
      <c r="F39" s="13"/>
      <c r="G39" s="13"/>
      <c r="H39" s="13"/>
      <c r="I39" s="13"/>
      <c r="J39" s="23"/>
    </row>
    <row r="40" spans="1:13" x14ac:dyDescent="0.3">
      <c r="A40" s="4" t="s">
        <v>47</v>
      </c>
      <c r="B40" s="81">
        <v>0</v>
      </c>
      <c r="C40" s="3"/>
      <c r="D40" s="79">
        <v>1</v>
      </c>
      <c r="J40" s="24"/>
    </row>
    <row r="41" spans="1:13" x14ac:dyDescent="0.3">
      <c r="A41" t="s">
        <v>31</v>
      </c>
      <c r="B41" s="15">
        <v>0</v>
      </c>
      <c r="C41" s="15">
        <v>0</v>
      </c>
      <c r="D41" s="15">
        <v>0</v>
      </c>
      <c r="E41" s="15">
        <v>0</v>
      </c>
      <c r="F41" s="15">
        <v>0</v>
      </c>
      <c r="G41" s="15">
        <v>0</v>
      </c>
      <c r="H41" s="15">
        <v>0</v>
      </c>
      <c r="I41" s="15">
        <v>0</v>
      </c>
      <c r="J41" s="24"/>
      <c r="L41" s="15">
        <v>66</v>
      </c>
      <c r="M41" t="s">
        <v>48</v>
      </c>
    </row>
    <row r="42" spans="1:13" x14ac:dyDescent="0.3">
      <c r="A42" t="s">
        <v>33</v>
      </c>
      <c r="B42" s="15">
        <v>0</v>
      </c>
      <c r="C42" s="15">
        <v>0</v>
      </c>
      <c r="D42" s="15">
        <v>0</v>
      </c>
      <c r="E42" s="15">
        <v>0</v>
      </c>
      <c r="F42" s="15">
        <v>0</v>
      </c>
      <c r="G42" s="15">
        <v>0</v>
      </c>
      <c r="H42" s="15">
        <v>0</v>
      </c>
      <c r="I42" s="15">
        <v>0</v>
      </c>
      <c r="J42" s="24"/>
      <c r="L42" s="18">
        <v>1000</v>
      </c>
      <c r="M42" t="s">
        <v>49</v>
      </c>
    </row>
    <row r="43" spans="1:13" x14ac:dyDescent="0.3">
      <c r="A43" t="s">
        <v>34</v>
      </c>
      <c r="B43" s="15">
        <v>0</v>
      </c>
      <c r="C43" s="15">
        <v>0</v>
      </c>
      <c r="D43" s="15">
        <v>0</v>
      </c>
      <c r="E43" s="15">
        <v>0</v>
      </c>
      <c r="F43" s="15">
        <v>0</v>
      </c>
      <c r="G43" s="15">
        <v>0</v>
      </c>
      <c r="H43" s="15">
        <v>0</v>
      </c>
      <c r="I43" s="15">
        <v>0</v>
      </c>
      <c r="J43" s="24"/>
      <c r="L43" s="15">
        <v>5000</v>
      </c>
      <c r="M43" t="s">
        <v>50</v>
      </c>
    </row>
    <row r="44" spans="1:13" x14ac:dyDescent="0.3">
      <c r="A44" t="s">
        <v>35</v>
      </c>
      <c r="B44" s="15">
        <v>0</v>
      </c>
      <c r="C44" s="15">
        <v>0</v>
      </c>
      <c r="D44" s="15">
        <v>0</v>
      </c>
      <c r="E44" s="15">
        <v>0</v>
      </c>
      <c r="F44" s="15">
        <v>0</v>
      </c>
      <c r="G44" s="15">
        <v>0</v>
      </c>
      <c r="H44" s="15">
        <v>0</v>
      </c>
      <c r="I44" s="15">
        <v>0</v>
      </c>
      <c r="J44" s="24"/>
      <c r="L44" s="15">
        <v>5000</v>
      </c>
      <c r="M44" t="s">
        <v>50</v>
      </c>
    </row>
    <row r="45" spans="1:13" x14ac:dyDescent="0.3">
      <c r="A45" t="s">
        <v>36</v>
      </c>
      <c r="B45" s="15">
        <v>0</v>
      </c>
      <c r="C45" s="15">
        <v>0</v>
      </c>
      <c r="D45" s="15">
        <v>0</v>
      </c>
      <c r="E45" s="15">
        <v>0</v>
      </c>
      <c r="F45" s="15">
        <v>0</v>
      </c>
      <c r="G45" s="15">
        <v>0</v>
      </c>
      <c r="H45" s="15">
        <v>0</v>
      </c>
      <c r="I45" s="15">
        <v>0</v>
      </c>
      <c r="J45" s="24"/>
      <c r="L45" s="18">
        <v>1120</v>
      </c>
      <c r="M45" t="s">
        <v>51</v>
      </c>
    </row>
    <row r="46" spans="1:13" x14ac:dyDescent="0.3">
      <c r="A46" t="s">
        <v>37</v>
      </c>
      <c r="B46" s="15">
        <v>0</v>
      </c>
      <c r="C46" s="15">
        <v>0</v>
      </c>
      <c r="D46" s="15">
        <v>0</v>
      </c>
      <c r="E46" s="15">
        <v>0</v>
      </c>
      <c r="F46" s="15">
        <v>0</v>
      </c>
      <c r="G46" s="15">
        <v>0</v>
      </c>
      <c r="H46" s="15">
        <v>0</v>
      </c>
      <c r="I46" s="15">
        <v>0</v>
      </c>
      <c r="J46" s="24"/>
      <c r="L46" s="15">
        <v>5000</v>
      </c>
      <c r="M46" t="s">
        <v>50</v>
      </c>
    </row>
    <row r="47" spans="1:13" x14ac:dyDescent="0.3">
      <c r="A47" t="s">
        <v>38</v>
      </c>
      <c r="B47" s="15">
        <v>0</v>
      </c>
      <c r="C47" s="15">
        <v>0</v>
      </c>
      <c r="D47" s="15">
        <v>0</v>
      </c>
      <c r="E47" s="15">
        <v>0</v>
      </c>
      <c r="F47" s="15">
        <v>0</v>
      </c>
      <c r="G47" s="15">
        <v>0</v>
      </c>
      <c r="H47" s="15">
        <v>0</v>
      </c>
      <c r="I47" s="15">
        <v>0</v>
      </c>
      <c r="J47" s="24"/>
      <c r="L47" s="15">
        <v>7500</v>
      </c>
      <c r="M47" t="s">
        <v>52</v>
      </c>
    </row>
    <row r="48" spans="1:13" x14ac:dyDescent="0.3">
      <c r="A48" s="4"/>
      <c r="B48" s="3"/>
      <c r="C48" s="3"/>
      <c r="J48" s="24"/>
    </row>
    <row r="49" spans="1:13" x14ac:dyDescent="0.3">
      <c r="A49" s="4" t="s">
        <v>53</v>
      </c>
      <c r="B49" s="3"/>
      <c r="C49" s="3"/>
      <c r="J49" s="24"/>
    </row>
    <row r="50" spans="1:13" x14ac:dyDescent="0.3">
      <c r="A50" t="s">
        <v>31</v>
      </c>
      <c r="B50" s="16">
        <v>0</v>
      </c>
      <c r="C50" s="16">
        <v>0</v>
      </c>
      <c r="D50" s="16">
        <v>0</v>
      </c>
      <c r="E50" s="16">
        <v>0</v>
      </c>
      <c r="F50" s="16">
        <v>0</v>
      </c>
      <c r="G50" s="16">
        <v>0</v>
      </c>
      <c r="H50" s="16">
        <v>0</v>
      </c>
      <c r="I50" s="16">
        <v>0</v>
      </c>
      <c r="J50" s="25">
        <v>0</v>
      </c>
      <c r="L50" t="s">
        <v>43</v>
      </c>
    </row>
    <row r="51" spans="1:13" x14ac:dyDescent="0.3">
      <c r="A51" t="s">
        <v>33</v>
      </c>
      <c r="B51" s="16">
        <v>0</v>
      </c>
      <c r="C51" s="16">
        <v>0</v>
      </c>
      <c r="D51" s="16">
        <v>0</v>
      </c>
      <c r="E51" s="16">
        <v>0</v>
      </c>
      <c r="F51" s="16">
        <v>0</v>
      </c>
      <c r="G51" s="16">
        <v>0</v>
      </c>
      <c r="H51" s="16">
        <v>0</v>
      </c>
      <c r="I51" s="16">
        <v>0</v>
      </c>
      <c r="J51" s="25">
        <v>0</v>
      </c>
      <c r="L51" t="s">
        <v>43</v>
      </c>
    </row>
    <row r="52" spans="1:13" x14ac:dyDescent="0.3">
      <c r="A52" t="s">
        <v>34</v>
      </c>
      <c r="B52" s="16">
        <v>0</v>
      </c>
      <c r="C52" s="16">
        <v>0</v>
      </c>
      <c r="D52" s="16">
        <v>0</v>
      </c>
      <c r="E52" s="16">
        <v>0</v>
      </c>
      <c r="F52" s="16">
        <v>0</v>
      </c>
      <c r="G52" s="16">
        <v>0</v>
      </c>
      <c r="H52" s="16">
        <v>0</v>
      </c>
      <c r="I52" s="16">
        <v>0</v>
      </c>
      <c r="J52" s="25">
        <v>0</v>
      </c>
      <c r="L52" t="s">
        <v>43</v>
      </c>
    </row>
    <row r="53" spans="1:13" x14ac:dyDescent="0.3">
      <c r="A53" t="s">
        <v>35</v>
      </c>
      <c r="B53" s="16">
        <v>0</v>
      </c>
      <c r="C53" s="16">
        <v>0</v>
      </c>
      <c r="D53" s="16">
        <v>0</v>
      </c>
      <c r="E53" s="16">
        <v>0</v>
      </c>
      <c r="F53" s="16">
        <v>0</v>
      </c>
      <c r="G53" s="16">
        <v>0</v>
      </c>
      <c r="H53" s="16">
        <v>0</v>
      </c>
      <c r="I53" s="16">
        <v>0</v>
      </c>
      <c r="J53" s="25">
        <v>0</v>
      </c>
      <c r="L53" t="s">
        <v>43</v>
      </c>
    </row>
    <row r="54" spans="1:13" x14ac:dyDescent="0.3">
      <c r="A54" t="s">
        <v>36</v>
      </c>
      <c r="B54" s="16">
        <v>0</v>
      </c>
      <c r="C54" s="16">
        <v>0</v>
      </c>
      <c r="D54" s="16">
        <v>0</v>
      </c>
      <c r="E54" s="16">
        <v>0</v>
      </c>
      <c r="F54" s="16">
        <v>0</v>
      </c>
      <c r="G54" s="16">
        <v>0</v>
      </c>
      <c r="H54" s="16">
        <v>0</v>
      </c>
      <c r="I54" s="16">
        <v>0</v>
      </c>
      <c r="J54" s="25">
        <v>0</v>
      </c>
      <c r="L54" t="s">
        <v>44</v>
      </c>
    </row>
    <row r="55" spans="1:13" x14ac:dyDescent="0.3">
      <c r="A55" t="s">
        <v>37</v>
      </c>
      <c r="B55" s="16">
        <v>0</v>
      </c>
      <c r="C55" s="16">
        <v>0</v>
      </c>
      <c r="D55" s="16">
        <v>0</v>
      </c>
      <c r="E55" s="16">
        <v>0</v>
      </c>
      <c r="F55" s="16">
        <v>0</v>
      </c>
      <c r="G55" s="16">
        <v>0</v>
      </c>
      <c r="H55" s="16">
        <v>0</v>
      </c>
      <c r="I55" s="16">
        <v>0</v>
      </c>
      <c r="J55" s="25">
        <v>0</v>
      </c>
      <c r="L55" t="s">
        <v>44</v>
      </c>
    </row>
    <row r="56" spans="1:13" x14ac:dyDescent="0.3">
      <c r="A56" t="s">
        <v>38</v>
      </c>
      <c r="B56" s="16">
        <v>0</v>
      </c>
      <c r="C56" s="16">
        <v>0</v>
      </c>
      <c r="D56" s="16">
        <v>0</v>
      </c>
      <c r="E56" s="16">
        <v>0</v>
      </c>
      <c r="F56" s="16">
        <v>0</v>
      </c>
      <c r="G56" s="16">
        <v>0</v>
      </c>
      <c r="H56" s="16">
        <v>0</v>
      </c>
      <c r="I56" s="16">
        <v>0</v>
      </c>
      <c r="J56" s="25">
        <v>0</v>
      </c>
      <c r="L56" t="s">
        <v>44</v>
      </c>
    </row>
    <row r="57" spans="1:13" ht="15" thickBot="1" x14ac:dyDescent="0.35">
      <c r="A57" s="5" t="s">
        <v>54</v>
      </c>
      <c r="B57" s="17">
        <v>0</v>
      </c>
      <c r="C57" s="17">
        <v>0</v>
      </c>
      <c r="D57" s="17">
        <v>0</v>
      </c>
      <c r="E57" s="17">
        <v>0</v>
      </c>
      <c r="F57" s="17">
        <v>0</v>
      </c>
      <c r="G57" s="17">
        <v>0</v>
      </c>
      <c r="H57" s="17">
        <v>0</v>
      </c>
      <c r="I57" s="17">
        <v>0</v>
      </c>
      <c r="J57" s="26">
        <v>0</v>
      </c>
      <c r="M57" t="s">
        <v>55</v>
      </c>
    </row>
    <row r="58" spans="1:13" x14ac:dyDescent="0.3">
      <c r="A58" s="4"/>
      <c r="B58" s="13"/>
      <c r="C58" s="13"/>
      <c r="D58" s="13"/>
      <c r="E58" s="13"/>
      <c r="F58" s="13"/>
      <c r="G58" s="13"/>
      <c r="H58" s="13"/>
      <c r="I58" s="13"/>
      <c r="J58" s="27"/>
    </row>
    <row r="59" spans="1:13" x14ac:dyDescent="0.3">
      <c r="A59" s="4" t="s">
        <v>56</v>
      </c>
      <c r="B59" s="3"/>
      <c r="C59" s="3"/>
      <c r="J59" s="24"/>
    </row>
    <row r="60" spans="1:13" x14ac:dyDescent="0.3">
      <c r="A60" t="s">
        <v>57</v>
      </c>
      <c r="B60" s="15"/>
      <c r="C60" s="15"/>
      <c r="D60" s="15">
        <v>675000</v>
      </c>
      <c r="E60" s="15">
        <v>675000</v>
      </c>
      <c r="F60" s="15">
        <v>675000</v>
      </c>
      <c r="G60" s="15">
        <v>675000</v>
      </c>
      <c r="H60" s="15">
        <v>675000</v>
      </c>
      <c r="I60" s="15">
        <v>675000</v>
      </c>
      <c r="J60" s="25">
        <v>3375000</v>
      </c>
      <c r="L60" t="s">
        <v>43</v>
      </c>
      <c r="M60" t="s">
        <v>40</v>
      </c>
    </row>
    <row r="61" spans="1:13" x14ac:dyDescent="0.3">
      <c r="A61" t="s">
        <v>58</v>
      </c>
      <c r="B61" s="15"/>
      <c r="C61" s="15"/>
      <c r="D61" s="15"/>
      <c r="E61" s="15"/>
      <c r="F61" s="15"/>
      <c r="G61" s="15"/>
      <c r="H61" s="15"/>
      <c r="I61" s="15"/>
      <c r="J61" s="25">
        <v>0</v>
      </c>
      <c r="L61"/>
    </row>
    <row r="62" spans="1:13" x14ac:dyDescent="0.3">
      <c r="B62" s="19"/>
      <c r="C62" s="19"/>
      <c r="D62" s="19"/>
      <c r="E62" s="19"/>
      <c r="F62" s="19"/>
      <c r="G62" s="19"/>
      <c r="H62" s="19"/>
      <c r="I62" s="19"/>
      <c r="J62" s="28"/>
      <c r="L62"/>
    </row>
    <row r="63" spans="1:13" s="14" customFormat="1" ht="15" thickBot="1" x14ac:dyDescent="0.35">
      <c r="A63" s="14" t="s">
        <v>59</v>
      </c>
      <c r="B63" s="17">
        <v>0</v>
      </c>
      <c r="C63" s="17">
        <v>0</v>
      </c>
      <c r="D63" s="17">
        <v>675000</v>
      </c>
      <c r="E63" s="17">
        <v>675000</v>
      </c>
      <c r="F63" s="17">
        <v>675000</v>
      </c>
      <c r="G63" s="17">
        <v>675000</v>
      </c>
      <c r="H63" s="17">
        <v>675000</v>
      </c>
      <c r="I63" s="17">
        <v>675000</v>
      </c>
      <c r="J63" s="29">
        <v>3375000</v>
      </c>
    </row>
    <row r="64" spans="1:13" x14ac:dyDescent="0.3">
      <c r="J64" s="24"/>
    </row>
    <row r="65" spans="1:13" s="14" customFormat="1" ht="15" thickBot="1" x14ac:dyDescent="0.35">
      <c r="A65" s="14" t="s">
        <v>60</v>
      </c>
      <c r="B65" s="17"/>
      <c r="C65" s="17"/>
      <c r="D65" s="17">
        <v>2645000</v>
      </c>
      <c r="E65" s="17">
        <v>2235000</v>
      </c>
      <c r="F65" s="17">
        <v>1915000</v>
      </c>
      <c r="G65" s="17">
        <v>1915000</v>
      </c>
      <c r="H65" s="17">
        <v>1915000</v>
      </c>
      <c r="I65" s="17">
        <v>675000</v>
      </c>
      <c r="J65" s="29">
        <v>10625000</v>
      </c>
    </row>
    <row r="66" spans="1:13" x14ac:dyDescent="0.3">
      <c r="A66" t="s">
        <v>61</v>
      </c>
      <c r="J66" s="80">
        <v>10625000</v>
      </c>
    </row>
    <row r="67" spans="1:13" x14ac:dyDescent="0.3">
      <c r="A67" s="43" t="s">
        <v>62</v>
      </c>
      <c r="B67" s="44"/>
      <c r="C67" s="44"/>
      <c r="D67" s="44"/>
      <c r="E67" s="44"/>
      <c r="F67" s="44"/>
      <c r="G67" s="44"/>
      <c r="H67" s="44"/>
      <c r="I67" s="44"/>
      <c r="J67" s="45"/>
    </row>
    <row r="68" spans="1:13" x14ac:dyDescent="0.3">
      <c r="A68" s="1"/>
      <c r="J68" s="24"/>
    </row>
    <row r="69" spans="1:13" x14ac:dyDescent="0.3">
      <c r="A69" s="4" t="s">
        <v>63</v>
      </c>
      <c r="B69" s="13"/>
      <c r="C69" s="13"/>
      <c r="D69" s="13"/>
      <c r="E69" s="13"/>
      <c r="F69" s="13"/>
      <c r="G69" s="13"/>
      <c r="H69" s="13"/>
      <c r="I69" s="13"/>
      <c r="J69" s="23"/>
    </row>
    <row r="70" spans="1:13" x14ac:dyDescent="0.3">
      <c r="A70" t="s">
        <v>31</v>
      </c>
      <c r="B70" s="42"/>
      <c r="C70" s="42"/>
      <c r="D70" s="42">
        <v>0.02</v>
      </c>
      <c r="E70" s="42">
        <v>0.02</v>
      </c>
      <c r="F70" s="42">
        <v>0.02</v>
      </c>
      <c r="G70" s="42">
        <v>0.02</v>
      </c>
      <c r="H70" s="42">
        <v>0.02</v>
      </c>
      <c r="I70" s="42">
        <v>0.02</v>
      </c>
      <c r="J70" s="66"/>
      <c r="L70" s="77">
        <v>7.3</v>
      </c>
      <c r="M70" t="s">
        <v>64</v>
      </c>
    </row>
    <row r="71" spans="1:13" x14ac:dyDescent="0.3">
      <c r="A71" t="s">
        <v>33</v>
      </c>
      <c r="B71" s="42"/>
      <c r="C71" s="42"/>
      <c r="D71" s="42">
        <v>0.02</v>
      </c>
      <c r="E71" s="42">
        <v>0.02</v>
      </c>
      <c r="F71" s="42">
        <v>0.02</v>
      </c>
      <c r="G71" s="42">
        <v>0.02</v>
      </c>
      <c r="H71" s="42">
        <v>0.02</v>
      </c>
      <c r="I71" s="42">
        <v>0.02</v>
      </c>
      <c r="J71" s="66"/>
      <c r="L71" s="77">
        <v>7.3</v>
      </c>
      <c r="M71" t="s">
        <v>64</v>
      </c>
    </row>
    <row r="72" spans="1:13" x14ac:dyDescent="0.3">
      <c r="A72" t="s">
        <v>34</v>
      </c>
      <c r="B72" s="42"/>
      <c r="C72" s="42"/>
      <c r="D72" s="42">
        <v>0.02</v>
      </c>
      <c r="E72" s="42">
        <v>0.02</v>
      </c>
      <c r="F72" s="42">
        <v>0.02</v>
      </c>
      <c r="G72" s="42">
        <v>0.02</v>
      </c>
      <c r="H72" s="42">
        <v>0.02</v>
      </c>
      <c r="I72" s="42">
        <v>0.02</v>
      </c>
      <c r="J72" s="66"/>
      <c r="L72" s="77">
        <v>7.3</v>
      </c>
      <c r="M72" t="s">
        <v>64</v>
      </c>
    </row>
    <row r="73" spans="1:13" x14ac:dyDescent="0.3">
      <c r="A73" t="s">
        <v>35</v>
      </c>
      <c r="B73" s="42"/>
      <c r="C73" s="42"/>
      <c r="D73" s="42">
        <v>0.02</v>
      </c>
      <c r="E73" s="42">
        <v>0.02</v>
      </c>
      <c r="F73" s="42">
        <v>0.02</v>
      </c>
      <c r="G73" s="42">
        <v>0.02</v>
      </c>
      <c r="H73" s="42">
        <v>0.02</v>
      </c>
      <c r="I73" s="42">
        <v>0.02</v>
      </c>
      <c r="J73" s="66"/>
      <c r="L73" s="77">
        <v>7.3</v>
      </c>
      <c r="M73" t="s">
        <v>64</v>
      </c>
    </row>
    <row r="74" spans="1:13" x14ac:dyDescent="0.3">
      <c r="A74" t="s">
        <v>36</v>
      </c>
      <c r="B74" s="42"/>
      <c r="C74" s="42"/>
      <c r="D74" s="42">
        <v>0.5</v>
      </c>
      <c r="E74" s="42">
        <v>0.5</v>
      </c>
      <c r="F74" s="42">
        <v>0.5</v>
      </c>
      <c r="G74" s="42">
        <v>0.5</v>
      </c>
      <c r="H74" s="42">
        <v>0.5</v>
      </c>
      <c r="I74" s="42">
        <v>0.5</v>
      </c>
      <c r="J74" s="66"/>
      <c r="L74" s="77">
        <v>182.5</v>
      </c>
      <c r="M74" t="s">
        <v>64</v>
      </c>
    </row>
    <row r="75" spans="1:13" x14ac:dyDescent="0.3">
      <c r="A75" t="s">
        <v>37</v>
      </c>
      <c r="B75" s="42"/>
      <c r="C75" s="42"/>
      <c r="D75" s="42">
        <v>0.03</v>
      </c>
      <c r="E75" s="42">
        <v>0.03</v>
      </c>
      <c r="F75" s="42">
        <v>0.03</v>
      </c>
      <c r="G75" s="42">
        <v>0.03</v>
      </c>
      <c r="H75" s="42">
        <v>0.03</v>
      </c>
      <c r="I75" s="42">
        <v>0.03</v>
      </c>
      <c r="J75" s="66"/>
      <c r="L75" s="77">
        <v>10.95</v>
      </c>
      <c r="M75" t="s">
        <v>64</v>
      </c>
    </row>
    <row r="76" spans="1:13" x14ac:dyDescent="0.3">
      <c r="A76" t="s">
        <v>38</v>
      </c>
      <c r="B76" s="42"/>
      <c r="C76" s="42"/>
      <c r="D76" s="42">
        <v>0.03</v>
      </c>
      <c r="E76" s="42">
        <v>0.03</v>
      </c>
      <c r="F76" s="42">
        <v>0.03</v>
      </c>
      <c r="G76" s="42">
        <v>0.03</v>
      </c>
      <c r="H76" s="42">
        <v>0.03</v>
      </c>
      <c r="I76" s="42">
        <v>0.03</v>
      </c>
      <c r="J76" s="66"/>
      <c r="L76" s="77">
        <v>10.95</v>
      </c>
      <c r="M76" t="s">
        <v>64</v>
      </c>
    </row>
    <row r="77" spans="1:13" x14ac:dyDescent="0.3">
      <c r="J77" s="24"/>
    </row>
    <row r="78" spans="1:13" x14ac:dyDescent="0.3">
      <c r="A78" s="4" t="s">
        <v>65</v>
      </c>
      <c r="J78" s="23"/>
    </row>
    <row r="79" spans="1:13" x14ac:dyDescent="0.3">
      <c r="A79" t="s">
        <v>31</v>
      </c>
      <c r="B79" s="42"/>
      <c r="C79" s="42"/>
      <c r="D79" s="9">
        <v>12</v>
      </c>
      <c r="E79" s="9">
        <v>12</v>
      </c>
      <c r="F79" s="9">
        <v>12</v>
      </c>
      <c r="G79" s="9">
        <v>12</v>
      </c>
      <c r="H79" s="9">
        <v>12</v>
      </c>
      <c r="I79" s="9">
        <v>12</v>
      </c>
      <c r="J79" s="23"/>
      <c r="L79" s="13">
        <v>12</v>
      </c>
      <c r="M79" t="s">
        <v>66</v>
      </c>
    </row>
    <row r="80" spans="1:13" x14ac:dyDescent="0.3">
      <c r="A80" t="s">
        <v>33</v>
      </c>
      <c r="B80" s="42"/>
      <c r="C80" s="42"/>
      <c r="D80" s="9">
        <v>24</v>
      </c>
      <c r="E80" s="9">
        <v>24</v>
      </c>
      <c r="F80" s="9">
        <v>24</v>
      </c>
      <c r="G80" s="9">
        <v>24</v>
      </c>
      <c r="H80" s="9">
        <v>24</v>
      </c>
      <c r="I80" s="9">
        <v>24</v>
      </c>
      <c r="J80" s="23"/>
      <c r="L80" s="13">
        <v>24</v>
      </c>
      <c r="M80" t="s">
        <v>67</v>
      </c>
    </row>
    <row r="81" spans="1:13" x14ac:dyDescent="0.3">
      <c r="A81" t="s">
        <v>34</v>
      </c>
      <c r="B81" s="42"/>
      <c r="C81" s="42"/>
      <c r="D81" s="9">
        <v>24</v>
      </c>
      <c r="E81" s="9">
        <v>24</v>
      </c>
      <c r="F81" s="9">
        <v>24</v>
      </c>
      <c r="G81" s="9">
        <v>24</v>
      </c>
      <c r="H81" s="9">
        <v>24</v>
      </c>
      <c r="I81" s="9">
        <v>24</v>
      </c>
      <c r="J81" s="23"/>
      <c r="L81" s="13">
        <v>24</v>
      </c>
      <c r="M81" t="s">
        <v>67</v>
      </c>
    </row>
    <row r="82" spans="1:13" x14ac:dyDescent="0.3">
      <c r="A82" t="s">
        <v>35</v>
      </c>
      <c r="B82" s="42"/>
      <c r="C82" s="42"/>
      <c r="D82" s="9">
        <v>24</v>
      </c>
      <c r="E82" s="9">
        <v>24</v>
      </c>
      <c r="F82" s="9">
        <v>24</v>
      </c>
      <c r="G82" s="9">
        <v>24</v>
      </c>
      <c r="H82" s="9">
        <v>24</v>
      </c>
      <c r="I82" s="9">
        <v>24</v>
      </c>
      <c r="J82" s="23"/>
      <c r="L82" s="13">
        <v>24</v>
      </c>
      <c r="M82" t="s">
        <v>67</v>
      </c>
    </row>
    <row r="83" spans="1:13" x14ac:dyDescent="0.3">
      <c r="A83" t="s">
        <v>36</v>
      </c>
      <c r="B83" s="42"/>
      <c r="C83" s="42"/>
      <c r="D83" s="9">
        <v>12</v>
      </c>
      <c r="E83" s="9">
        <v>12</v>
      </c>
      <c r="F83" s="9">
        <v>12</v>
      </c>
      <c r="G83" s="9">
        <v>12</v>
      </c>
      <c r="H83" s="9">
        <v>12</v>
      </c>
      <c r="I83" s="9">
        <v>12</v>
      </c>
      <c r="J83" s="23"/>
      <c r="L83" s="13">
        <v>12</v>
      </c>
      <c r="M83" t="s">
        <v>66</v>
      </c>
    </row>
    <row r="84" spans="1:13" x14ac:dyDescent="0.3">
      <c r="A84" t="s">
        <v>37</v>
      </c>
      <c r="B84" s="42"/>
      <c r="C84" s="42"/>
      <c r="D84" s="9">
        <v>12</v>
      </c>
      <c r="E84" s="9">
        <v>12</v>
      </c>
      <c r="F84" s="9">
        <v>12</v>
      </c>
      <c r="G84" s="9">
        <v>12</v>
      </c>
      <c r="H84" s="9">
        <v>12</v>
      </c>
      <c r="I84" s="9">
        <v>12</v>
      </c>
      <c r="J84" s="23"/>
      <c r="L84" s="13">
        <v>12</v>
      </c>
      <c r="M84" t="s">
        <v>68</v>
      </c>
    </row>
    <row r="85" spans="1:13" x14ac:dyDescent="0.3">
      <c r="A85" t="s">
        <v>38</v>
      </c>
      <c r="B85" s="42"/>
      <c r="C85" s="42"/>
      <c r="D85" s="9">
        <v>12</v>
      </c>
      <c r="E85" s="9">
        <v>12</v>
      </c>
      <c r="F85" s="9">
        <v>12</v>
      </c>
      <c r="G85" s="9">
        <v>12</v>
      </c>
      <c r="H85" s="9">
        <v>12</v>
      </c>
      <c r="I85" s="9">
        <v>12</v>
      </c>
      <c r="J85" s="23"/>
      <c r="L85" s="13">
        <v>12</v>
      </c>
      <c r="M85" t="s">
        <v>68</v>
      </c>
    </row>
    <row r="86" spans="1:13" x14ac:dyDescent="0.3">
      <c r="A86" s="4"/>
      <c r="B86" s="13"/>
      <c r="C86" s="13"/>
      <c r="D86" s="13"/>
      <c r="E86" s="13"/>
      <c r="F86" s="13"/>
      <c r="G86" s="13"/>
      <c r="H86" s="13"/>
      <c r="I86" s="13"/>
      <c r="J86" s="23"/>
    </row>
    <row r="87" spans="1:13" x14ac:dyDescent="0.3">
      <c r="A87" s="4" t="s">
        <v>69</v>
      </c>
      <c r="B87" s="13"/>
      <c r="C87" s="13"/>
      <c r="D87" s="13"/>
      <c r="E87" s="13"/>
      <c r="F87" s="13"/>
      <c r="G87" s="13"/>
      <c r="H87" s="13"/>
      <c r="I87" s="13"/>
      <c r="J87" s="23"/>
    </row>
    <row r="88" spans="1:13" x14ac:dyDescent="0.3">
      <c r="A88" t="s">
        <v>31</v>
      </c>
      <c r="B88" s="42"/>
      <c r="C88" s="42"/>
      <c r="D88" s="41">
        <v>1</v>
      </c>
      <c r="E88" s="41">
        <v>1</v>
      </c>
      <c r="F88" s="41">
        <v>1</v>
      </c>
      <c r="G88" s="41">
        <v>1</v>
      </c>
      <c r="H88" s="41">
        <v>1</v>
      </c>
      <c r="I88" s="41">
        <v>1</v>
      </c>
      <c r="J88" s="23"/>
      <c r="M88" t="s">
        <v>40</v>
      </c>
    </row>
    <row r="89" spans="1:13" x14ac:dyDescent="0.3">
      <c r="A89" t="s">
        <v>33</v>
      </c>
      <c r="B89" s="42"/>
      <c r="C89" s="42"/>
      <c r="D89" s="41">
        <v>3</v>
      </c>
      <c r="E89" s="41">
        <v>3</v>
      </c>
      <c r="F89" s="41">
        <v>3</v>
      </c>
      <c r="G89" s="41">
        <v>3</v>
      </c>
      <c r="H89" s="41">
        <v>3</v>
      </c>
      <c r="I89" s="41">
        <v>3</v>
      </c>
      <c r="J89" s="23"/>
      <c r="M89" t="s">
        <v>40</v>
      </c>
    </row>
    <row r="90" spans="1:13" x14ac:dyDescent="0.3">
      <c r="A90" t="s">
        <v>34</v>
      </c>
      <c r="B90" s="42"/>
      <c r="C90" s="42"/>
      <c r="D90" s="41">
        <v>100</v>
      </c>
      <c r="E90" s="41">
        <v>100</v>
      </c>
      <c r="F90" s="41">
        <v>100</v>
      </c>
      <c r="G90" s="41">
        <v>100</v>
      </c>
      <c r="H90" s="41">
        <v>100</v>
      </c>
      <c r="I90" s="41">
        <v>100</v>
      </c>
      <c r="J90" s="23"/>
      <c r="M90" t="s">
        <v>40</v>
      </c>
    </row>
    <row r="91" spans="1:13" x14ac:dyDescent="0.3">
      <c r="A91" t="s">
        <v>35</v>
      </c>
      <c r="B91" s="42"/>
      <c r="C91" s="42"/>
      <c r="D91" s="41">
        <v>50</v>
      </c>
      <c r="E91" s="41">
        <v>50</v>
      </c>
      <c r="F91" s="41">
        <v>50</v>
      </c>
      <c r="G91" s="41">
        <v>50</v>
      </c>
      <c r="H91" s="41">
        <v>50</v>
      </c>
      <c r="I91" s="41">
        <v>50</v>
      </c>
      <c r="J91" s="23"/>
      <c r="M91" t="s">
        <v>40</v>
      </c>
    </row>
    <row r="92" spans="1:13" x14ac:dyDescent="0.3">
      <c r="A92" t="s">
        <v>36</v>
      </c>
      <c r="B92" s="42"/>
      <c r="C92" s="42"/>
      <c r="D92" s="41">
        <v>0.1</v>
      </c>
      <c r="E92" s="41">
        <v>0.1</v>
      </c>
      <c r="F92" s="41">
        <v>0.1</v>
      </c>
      <c r="G92" s="41">
        <v>0.1</v>
      </c>
      <c r="H92" s="41">
        <v>0.1</v>
      </c>
      <c r="I92" s="41">
        <v>0.1</v>
      </c>
      <c r="J92" s="23"/>
      <c r="M92" t="s">
        <v>40</v>
      </c>
    </row>
    <row r="93" spans="1:13" x14ac:dyDescent="0.3">
      <c r="A93" t="s">
        <v>37</v>
      </c>
      <c r="B93" s="42"/>
      <c r="C93" s="42"/>
      <c r="D93" s="41"/>
      <c r="E93" s="41"/>
      <c r="F93" s="41"/>
      <c r="G93" s="41"/>
      <c r="H93" s="41"/>
      <c r="I93" s="41"/>
      <c r="J93" s="23"/>
    </row>
    <row r="94" spans="1:13" x14ac:dyDescent="0.3">
      <c r="A94" t="s">
        <v>38</v>
      </c>
      <c r="B94" s="42"/>
      <c r="C94" s="42"/>
      <c r="D94" s="41"/>
      <c r="E94" s="41"/>
      <c r="F94" s="41"/>
      <c r="G94" s="41"/>
      <c r="H94" s="41"/>
      <c r="I94" s="41"/>
      <c r="J94" s="23"/>
    </row>
    <row r="95" spans="1:13" x14ac:dyDescent="0.3">
      <c r="A95" s="4"/>
      <c r="B95" s="13"/>
      <c r="C95" s="13"/>
      <c r="D95" s="13"/>
      <c r="E95" s="13"/>
      <c r="F95" s="51"/>
      <c r="G95" s="13"/>
      <c r="H95" s="13"/>
      <c r="I95" s="13"/>
      <c r="J95" s="23"/>
    </row>
    <row r="96" spans="1:13" x14ac:dyDescent="0.3">
      <c r="A96" s="4" t="s">
        <v>70</v>
      </c>
      <c r="B96" s="13"/>
      <c r="C96" s="13"/>
      <c r="D96" s="13"/>
      <c r="E96" s="13"/>
      <c r="F96" s="13"/>
      <c r="G96" s="13"/>
      <c r="H96" s="13"/>
      <c r="I96" s="13"/>
      <c r="J96" s="23"/>
    </row>
    <row r="97" spans="1:13" x14ac:dyDescent="0.3">
      <c r="A97" t="s">
        <v>31</v>
      </c>
      <c r="B97" s="13"/>
      <c r="C97" s="13"/>
      <c r="D97" s="13">
        <v>87.6</v>
      </c>
      <c r="E97" s="13">
        <v>87.6</v>
      </c>
      <c r="F97" s="13">
        <v>87.6</v>
      </c>
      <c r="G97" s="13">
        <v>87.6</v>
      </c>
      <c r="H97" s="13">
        <v>87.6</v>
      </c>
      <c r="I97" s="13">
        <v>87.6</v>
      </c>
      <c r="J97" s="23"/>
      <c r="L97" s="50"/>
      <c r="M97" t="s">
        <v>40</v>
      </c>
    </row>
    <row r="98" spans="1:13" x14ac:dyDescent="0.3">
      <c r="A98" t="s">
        <v>33</v>
      </c>
      <c r="B98" s="13"/>
      <c r="C98" s="13"/>
      <c r="D98" s="13">
        <v>525.59999999999991</v>
      </c>
      <c r="E98" s="13">
        <v>525.59999999999991</v>
      </c>
      <c r="F98" s="13">
        <v>525.59999999999991</v>
      </c>
      <c r="G98" s="13">
        <v>525.59999999999991</v>
      </c>
      <c r="H98" s="13">
        <v>525.59999999999991</v>
      </c>
      <c r="I98" s="13">
        <v>525.59999999999991</v>
      </c>
      <c r="J98" s="23"/>
      <c r="L98" s="50"/>
      <c r="M98" t="s">
        <v>40</v>
      </c>
    </row>
    <row r="99" spans="1:13" x14ac:dyDescent="0.3">
      <c r="A99" t="s">
        <v>34</v>
      </c>
      <c r="B99" s="13"/>
      <c r="C99" s="13"/>
      <c r="D99" s="13">
        <v>17520</v>
      </c>
      <c r="E99" s="13">
        <v>17520</v>
      </c>
      <c r="F99" s="13">
        <v>17520</v>
      </c>
      <c r="G99" s="13">
        <v>17520</v>
      </c>
      <c r="H99" s="13">
        <v>17520</v>
      </c>
      <c r="I99" s="13">
        <v>17520</v>
      </c>
      <c r="J99" s="23"/>
      <c r="L99" s="50"/>
      <c r="M99" t="s">
        <v>40</v>
      </c>
    </row>
    <row r="100" spans="1:13" x14ac:dyDescent="0.3">
      <c r="A100" t="s">
        <v>35</v>
      </c>
      <c r="B100" s="13"/>
      <c r="C100" s="13"/>
      <c r="D100" s="13">
        <v>8760</v>
      </c>
      <c r="E100" s="13">
        <v>8760</v>
      </c>
      <c r="F100" s="13">
        <v>8760</v>
      </c>
      <c r="G100" s="13">
        <v>8760</v>
      </c>
      <c r="H100" s="13">
        <v>8760</v>
      </c>
      <c r="I100" s="13">
        <v>8760</v>
      </c>
      <c r="J100" s="23"/>
      <c r="L100" s="50"/>
      <c r="M100" t="s">
        <v>40</v>
      </c>
    </row>
    <row r="101" spans="1:13" x14ac:dyDescent="0.3">
      <c r="A101" t="s">
        <v>36</v>
      </c>
      <c r="B101" s="13"/>
      <c r="C101" s="13"/>
      <c r="D101" s="13">
        <v>219</v>
      </c>
      <c r="E101" s="13">
        <v>219</v>
      </c>
      <c r="F101" s="13">
        <v>219</v>
      </c>
      <c r="G101" s="13">
        <v>219</v>
      </c>
      <c r="H101" s="13">
        <v>219</v>
      </c>
      <c r="I101" s="13">
        <v>219</v>
      </c>
      <c r="J101" s="23"/>
      <c r="L101" s="50"/>
      <c r="M101" t="s">
        <v>40</v>
      </c>
    </row>
    <row r="102" spans="1:13" x14ac:dyDescent="0.3">
      <c r="A102" t="s">
        <v>37</v>
      </c>
      <c r="B102" s="13"/>
      <c r="C102" s="13"/>
      <c r="D102" s="13">
        <v>0</v>
      </c>
      <c r="E102" s="13">
        <v>0</v>
      </c>
      <c r="F102" s="13">
        <v>0</v>
      </c>
      <c r="G102" s="13">
        <v>0</v>
      </c>
      <c r="H102" s="13">
        <v>0</v>
      </c>
      <c r="I102" s="13">
        <v>0</v>
      </c>
      <c r="J102" s="23"/>
    </row>
    <row r="103" spans="1:13" x14ac:dyDescent="0.3">
      <c r="A103" t="s">
        <v>38</v>
      </c>
      <c r="B103" s="13"/>
      <c r="C103" s="13"/>
      <c r="D103" s="13">
        <v>0</v>
      </c>
      <c r="E103" s="13">
        <v>0</v>
      </c>
      <c r="F103" s="13">
        <v>0</v>
      </c>
      <c r="G103" s="13">
        <v>0</v>
      </c>
      <c r="H103" s="13">
        <v>0</v>
      </c>
      <c r="I103" s="13">
        <v>0</v>
      </c>
      <c r="J103" s="23"/>
    </row>
    <row r="104" spans="1:13" x14ac:dyDescent="0.3">
      <c r="A104" s="4"/>
      <c r="B104" s="13"/>
      <c r="C104" s="13"/>
      <c r="D104" s="13"/>
      <c r="E104" s="13"/>
      <c r="F104" s="13"/>
      <c r="G104" s="13"/>
      <c r="H104" s="13"/>
      <c r="I104" s="13"/>
      <c r="J104" s="23"/>
    </row>
    <row r="105" spans="1:13" x14ac:dyDescent="0.3">
      <c r="A105" s="4" t="s">
        <v>71</v>
      </c>
      <c r="B105" s="13"/>
      <c r="C105" s="13"/>
      <c r="D105" s="13"/>
      <c r="E105" s="13"/>
      <c r="F105" s="13"/>
      <c r="G105" s="13"/>
      <c r="H105" s="13"/>
      <c r="I105" s="13"/>
      <c r="J105" s="23"/>
    </row>
    <row r="106" spans="1:13" x14ac:dyDescent="0.3">
      <c r="A106" t="s">
        <v>31</v>
      </c>
      <c r="B106" s="13">
        <v>0</v>
      </c>
      <c r="C106" s="13">
        <v>0</v>
      </c>
      <c r="D106" s="13">
        <v>13140</v>
      </c>
      <c r="E106" s="13">
        <v>35040</v>
      </c>
      <c r="F106" s="13">
        <v>43800</v>
      </c>
      <c r="G106" s="13">
        <v>43800</v>
      </c>
      <c r="H106" s="13">
        <v>43800</v>
      </c>
      <c r="I106" s="13">
        <v>43800</v>
      </c>
      <c r="J106" s="23"/>
      <c r="L106" s="7"/>
      <c r="M106" t="s">
        <v>40</v>
      </c>
    </row>
    <row r="107" spans="1:13" x14ac:dyDescent="0.3">
      <c r="A107" t="s">
        <v>33</v>
      </c>
      <c r="B107" s="13">
        <v>0</v>
      </c>
      <c r="C107" s="13">
        <v>0</v>
      </c>
      <c r="D107" s="13">
        <v>525.59999999999991</v>
      </c>
      <c r="E107" s="13">
        <v>1576.7999999999997</v>
      </c>
      <c r="F107" s="13">
        <v>2627.9999999999995</v>
      </c>
      <c r="G107" s="13">
        <v>3679.1999999999994</v>
      </c>
      <c r="H107" s="13">
        <v>4730.3999999999996</v>
      </c>
      <c r="I107" s="13">
        <v>5255.9999999999991</v>
      </c>
      <c r="J107" s="23"/>
      <c r="L107" s="7"/>
      <c r="M107" t="s">
        <v>40</v>
      </c>
    </row>
    <row r="108" spans="1:13" x14ac:dyDescent="0.3">
      <c r="A108" t="s">
        <v>34</v>
      </c>
      <c r="B108" s="13">
        <v>0</v>
      </c>
      <c r="C108" s="13">
        <v>0</v>
      </c>
      <c r="D108" s="13">
        <v>17520</v>
      </c>
      <c r="E108" s="13">
        <v>52560</v>
      </c>
      <c r="F108" s="13">
        <v>87600</v>
      </c>
      <c r="G108" s="13">
        <v>122640</v>
      </c>
      <c r="H108" s="13">
        <v>157680</v>
      </c>
      <c r="I108" s="13">
        <v>175200</v>
      </c>
      <c r="J108" s="23"/>
      <c r="L108" s="7"/>
      <c r="M108" t="s">
        <v>40</v>
      </c>
    </row>
    <row r="109" spans="1:13" x14ac:dyDescent="0.3">
      <c r="A109" t="s">
        <v>35</v>
      </c>
      <c r="B109" s="13">
        <v>0</v>
      </c>
      <c r="C109" s="13">
        <v>0</v>
      </c>
      <c r="D109" s="13">
        <v>8760</v>
      </c>
      <c r="E109" s="13">
        <v>26280</v>
      </c>
      <c r="F109" s="13">
        <v>43800</v>
      </c>
      <c r="G109" s="13">
        <v>61320</v>
      </c>
      <c r="H109" s="13">
        <v>78840</v>
      </c>
      <c r="I109" s="13">
        <v>87600</v>
      </c>
      <c r="J109" s="23"/>
      <c r="L109" s="7"/>
      <c r="M109" t="s">
        <v>40</v>
      </c>
    </row>
    <row r="110" spans="1:13" x14ac:dyDescent="0.3">
      <c r="A110" t="s">
        <v>36</v>
      </c>
      <c r="B110" s="13">
        <v>0</v>
      </c>
      <c r="C110" s="13">
        <v>0</v>
      </c>
      <c r="D110" s="13">
        <v>5475</v>
      </c>
      <c r="E110" s="13">
        <v>10950</v>
      </c>
      <c r="F110" s="13">
        <v>10950</v>
      </c>
      <c r="G110" s="13">
        <v>10950</v>
      </c>
      <c r="H110" s="13">
        <v>10950</v>
      </c>
      <c r="I110" s="13">
        <v>10950</v>
      </c>
      <c r="J110" s="23"/>
      <c r="M110" t="s">
        <v>40</v>
      </c>
    </row>
    <row r="111" spans="1:13" x14ac:dyDescent="0.3">
      <c r="A111" t="s">
        <v>37</v>
      </c>
      <c r="B111" s="13">
        <v>0</v>
      </c>
      <c r="C111" s="13">
        <v>0</v>
      </c>
      <c r="D111" s="13">
        <v>0</v>
      </c>
      <c r="E111" s="13">
        <v>0</v>
      </c>
      <c r="F111" s="13">
        <v>0</v>
      </c>
      <c r="G111" s="13">
        <v>0</v>
      </c>
      <c r="H111" s="13">
        <v>0</v>
      </c>
      <c r="I111" s="13">
        <v>0</v>
      </c>
      <c r="J111" s="23"/>
    </row>
    <row r="112" spans="1:13" x14ac:dyDescent="0.3">
      <c r="A112" t="s">
        <v>38</v>
      </c>
      <c r="B112" s="13">
        <v>0</v>
      </c>
      <c r="C112" s="13">
        <v>0</v>
      </c>
      <c r="D112" s="13">
        <v>0</v>
      </c>
      <c r="E112" s="13">
        <v>0</v>
      </c>
      <c r="F112" s="13">
        <v>0</v>
      </c>
      <c r="G112" s="13">
        <v>0</v>
      </c>
      <c r="H112" s="13">
        <v>0</v>
      </c>
      <c r="I112" s="13">
        <v>0</v>
      </c>
      <c r="J112" s="23"/>
    </row>
    <row r="113" spans="1:13" x14ac:dyDescent="0.3">
      <c r="B113" s="13"/>
      <c r="C113" s="13"/>
      <c r="D113" s="13"/>
      <c r="E113" s="13"/>
      <c r="F113" s="13"/>
      <c r="G113" s="13"/>
      <c r="H113" s="13"/>
      <c r="I113" s="13"/>
      <c r="J113" s="23"/>
    </row>
    <row r="114" spans="1:13" x14ac:dyDescent="0.3">
      <c r="A114" s="43" t="s">
        <v>72</v>
      </c>
      <c r="B114" s="44"/>
      <c r="C114" s="44"/>
      <c r="D114" s="44"/>
      <c r="E114" s="44"/>
      <c r="F114" s="44"/>
      <c r="G114" s="44"/>
      <c r="H114" s="44"/>
      <c r="I114" s="44"/>
      <c r="J114" s="45"/>
    </row>
    <row r="115" spans="1:13" x14ac:dyDescent="0.3">
      <c r="A115" s="4"/>
      <c r="B115" s="13"/>
      <c r="C115" s="13"/>
      <c r="D115" s="13"/>
      <c r="E115" s="13"/>
      <c r="F115" s="13"/>
      <c r="G115" s="13"/>
      <c r="H115" s="13"/>
      <c r="I115" s="13"/>
      <c r="J115" s="23"/>
    </row>
    <row r="116" spans="1:13" s="38" customFormat="1" x14ac:dyDescent="0.3">
      <c r="A116" s="38" t="s">
        <v>73</v>
      </c>
      <c r="B116" s="21"/>
      <c r="C116" s="21"/>
      <c r="D116" s="21"/>
      <c r="E116" s="21"/>
      <c r="F116" s="21"/>
      <c r="G116" s="21"/>
      <c r="H116" s="21"/>
      <c r="I116" s="21"/>
      <c r="J116" s="39"/>
      <c r="L116" s="40"/>
    </row>
    <row r="117" spans="1:13" x14ac:dyDescent="0.3">
      <c r="A117" s="38" t="s">
        <v>20</v>
      </c>
      <c r="B117" s="53">
        <v>0</v>
      </c>
      <c r="C117" s="53">
        <v>32.072982679180882</v>
      </c>
      <c r="D117" s="53">
        <v>32.072982679180882</v>
      </c>
      <c r="E117" s="53">
        <v>32.072982679180882</v>
      </c>
      <c r="F117" s="53">
        <v>32.072982679180882</v>
      </c>
      <c r="G117" s="53">
        <v>32.072982679180882</v>
      </c>
      <c r="H117" s="53">
        <v>32.072982679180882</v>
      </c>
      <c r="I117" s="53">
        <v>32.072982679180882</v>
      </c>
      <c r="J117" s="39"/>
      <c r="K117" s="38"/>
      <c r="L117" s="40"/>
      <c r="M117" t="s">
        <v>74</v>
      </c>
    </row>
    <row r="118" spans="1:13" x14ac:dyDescent="0.3">
      <c r="A118" s="55" t="s">
        <v>21</v>
      </c>
      <c r="B118" s="63">
        <v>0</v>
      </c>
      <c r="C118" s="63">
        <v>65.633185017770757</v>
      </c>
      <c r="D118" s="63">
        <v>65.633185017770757</v>
      </c>
      <c r="E118" s="63">
        <v>65.633185017770757</v>
      </c>
      <c r="F118" s="63">
        <v>65.633185017770757</v>
      </c>
      <c r="G118" s="63">
        <v>65.633185017770757</v>
      </c>
      <c r="H118" s="63">
        <v>65.633185017770757</v>
      </c>
      <c r="I118" s="63">
        <v>65.633185017770757</v>
      </c>
      <c r="J118" s="39"/>
      <c r="K118" s="38"/>
      <c r="L118" s="40"/>
      <c r="M118" t="s">
        <v>74</v>
      </c>
    </row>
    <row r="119" spans="1:13" x14ac:dyDescent="0.3">
      <c r="A119" s="38" t="s">
        <v>75</v>
      </c>
      <c r="B119" s="53">
        <v>0</v>
      </c>
      <c r="C119" s="53">
        <v>52.679178717934363</v>
      </c>
      <c r="D119" s="53">
        <v>52.679178717934363</v>
      </c>
      <c r="E119" s="53">
        <v>52.679178717934363</v>
      </c>
      <c r="F119" s="53">
        <v>52.679178717934363</v>
      </c>
      <c r="G119" s="53">
        <v>52.679178717934363</v>
      </c>
      <c r="H119" s="53">
        <v>52.679178717934363</v>
      </c>
      <c r="I119" s="53">
        <v>52.679178717934363</v>
      </c>
      <c r="J119" s="39"/>
      <c r="K119" s="38"/>
      <c r="L119" s="40"/>
      <c r="M119" t="s">
        <v>74</v>
      </c>
    </row>
    <row r="120" spans="1:13" s="38" customFormat="1" x14ac:dyDescent="0.3">
      <c r="B120" s="21"/>
      <c r="C120" s="21"/>
      <c r="D120" s="21"/>
      <c r="E120" s="21"/>
      <c r="F120" s="21"/>
      <c r="G120" s="21"/>
      <c r="H120" s="21"/>
      <c r="I120" s="21"/>
      <c r="J120" s="39"/>
      <c r="L120" s="40"/>
    </row>
    <row r="121" spans="1:13" x14ac:dyDescent="0.3">
      <c r="A121" s="4" t="s">
        <v>76</v>
      </c>
      <c r="J121" s="24"/>
    </row>
    <row r="122" spans="1:13" x14ac:dyDescent="0.3">
      <c r="A122" t="s">
        <v>31</v>
      </c>
      <c r="B122" s="46">
        <v>0</v>
      </c>
      <c r="C122" s="46">
        <v>0</v>
      </c>
      <c r="D122" s="46">
        <v>692204.40835365758</v>
      </c>
      <c r="E122" s="46">
        <v>1845878.4222764201</v>
      </c>
      <c r="F122" s="46">
        <v>2307348.0278455252</v>
      </c>
      <c r="G122" s="46">
        <v>2307348.0278455252</v>
      </c>
      <c r="H122" s="46">
        <v>2307348.0278455252</v>
      </c>
      <c r="I122" s="46">
        <v>2307348.0278455252</v>
      </c>
      <c r="J122" s="23">
        <v>9460126.9141666535</v>
      </c>
    </row>
    <row r="123" spans="1:13" x14ac:dyDescent="0.3">
      <c r="A123" t="s">
        <v>33</v>
      </c>
      <c r="B123" s="46">
        <v>0</v>
      </c>
      <c r="C123" s="46">
        <v>0</v>
      </c>
      <c r="D123" s="46">
        <v>27688.176334146297</v>
      </c>
      <c r="E123" s="46">
        <v>83064.529002438896</v>
      </c>
      <c r="F123" s="46">
        <v>138440.88167073147</v>
      </c>
      <c r="G123" s="46">
        <v>193817.23433902409</v>
      </c>
      <c r="H123" s="46">
        <v>249193.5870073167</v>
      </c>
      <c r="I123" s="46">
        <v>276881.76334146294</v>
      </c>
      <c r="J123" s="23">
        <v>692204.40835365746</v>
      </c>
    </row>
    <row r="124" spans="1:13" x14ac:dyDescent="0.3">
      <c r="A124" t="s">
        <v>77</v>
      </c>
      <c r="B124" s="46">
        <v>0</v>
      </c>
      <c r="C124" s="46">
        <v>0</v>
      </c>
      <c r="D124" s="46">
        <v>922939.21113821003</v>
      </c>
      <c r="E124" s="46">
        <v>2768817.6334146303</v>
      </c>
      <c r="F124" s="46">
        <v>4614696.0556910504</v>
      </c>
      <c r="G124" s="46">
        <v>6460574.47796747</v>
      </c>
      <c r="H124" s="46">
        <v>8306452.9002438905</v>
      </c>
      <c r="I124" s="46">
        <v>9229392.1113821007</v>
      </c>
      <c r="J124" s="23">
        <v>23073480.27845525</v>
      </c>
    </row>
    <row r="125" spans="1:13" x14ac:dyDescent="0.3">
      <c r="A125" t="s">
        <v>78</v>
      </c>
      <c r="B125" s="46">
        <v>0</v>
      </c>
      <c r="C125" s="46">
        <v>0</v>
      </c>
      <c r="D125" s="46">
        <v>461469.60556910501</v>
      </c>
      <c r="E125" s="46">
        <v>1384408.8167073152</v>
      </c>
      <c r="F125" s="46">
        <v>2307348.0278455252</v>
      </c>
      <c r="G125" s="46">
        <v>3230287.238983735</v>
      </c>
      <c r="H125" s="46">
        <v>4153226.4501219452</v>
      </c>
      <c r="I125" s="46">
        <v>4614696.0556910504</v>
      </c>
      <c r="J125" s="23">
        <v>11536740.139227625</v>
      </c>
    </row>
    <row r="126" spans="1:13" x14ac:dyDescent="0.3">
      <c r="A126" t="s">
        <v>79</v>
      </c>
      <c r="B126" s="46">
        <v>0</v>
      </c>
      <c r="C126" s="46">
        <v>0</v>
      </c>
      <c r="D126" s="46">
        <v>288418.50348069065</v>
      </c>
      <c r="E126" s="46">
        <v>576837.0069613813</v>
      </c>
      <c r="F126" s="46">
        <v>576837.0069613813</v>
      </c>
      <c r="G126" s="46">
        <v>576837.0069613813</v>
      </c>
      <c r="H126" s="46">
        <v>576837.0069613813</v>
      </c>
      <c r="I126" s="46">
        <v>576837.0069613813</v>
      </c>
      <c r="J126" s="23">
        <v>2595766.5313262157</v>
      </c>
      <c r="M126" t="s">
        <v>80</v>
      </c>
    </row>
    <row r="127" spans="1:13" x14ac:dyDescent="0.3">
      <c r="A127" t="s">
        <v>37</v>
      </c>
      <c r="B127" s="46">
        <v>0</v>
      </c>
      <c r="C127" s="46">
        <v>0</v>
      </c>
      <c r="D127" s="46">
        <v>0</v>
      </c>
      <c r="E127" s="46">
        <v>0</v>
      </c>
      <c r="F127" s="46">
        <v>0</v>
      </c>
      <c r="G127" s="46">
        <v>0</v>
      </c>
      <c r="H127" s="46">
        <v>0</v>
      </c>
      <c r="I127" s="46">
        <v>0</v>
      </c>
      <c r="J127" s="23">
        <v>0</v>
      </c>
    </row>
    <row r="128" spans="1:13" x14ac:dyDescent="0.3">
      <c r="A128" t="s">
        <v>38</v>
      </c>
      <c r="B128" s="46">
        <v>0</v>
      </c>
      <c r="C128" s="46">
        <v>0</v>
      </c>
      <c r="D128" s="46">
        <v>0</v>
      </c>
      <c r="E128" s="46">
        <v>0</v>
      </c>
      <c r="F128" s="46">
        <v>0</v>
      </c>
      <c r="G128" s="46">
        <v>0</v>
      </c>
      <c r="H128" s="46">
        <v>0</v>
      </c>
      <c r="I128" s="46">
        <v>0</v>
      </c>
      <c r="J128" s="23">
        <v>0</v>
      </c>
    </row>
    <row r="129" spans="1:13" s="1" customFormat="1" ht="15" thickBot="1" x14ac:dyDescent="0.35">
      <c r="A129" s="5" t="s">
        <v>81</v>
      </c>
      <c r="B129" s="47">
        <v>0</v>
      </c>
      <c r="C129" s="47">
        <v>0</v>
      </c>
      <c r="D129" s="47">
        <v>2392719.9048758093</v>
      </c>
      <c r="E129" s="47">
        <v>6659006.4083621856</v>
      </c>
      <c r="F129" s="47">
        <v>9944670.0000142138</v>
      </c>
      <c r="G129" s="47">
        <v>12768863.986097137</v>
      </c>
      <c r="H129" s="47">
        <v>15593057.972180057</v>
      </c>
      <c r="I129" s="47">
        <v>17005154.965221521</v>
      </c>
      <c r="J129" s="48">
        <v>47358318.271529406</v>
      </c>
      <c r="L129" s="49"/>
      <c r="M129" t="s">
        <v>82</v>
      </c>
    </row>
    <row r="130" spans="1:13" s="1" customFormat="1" x14ac:dyDescent="0.3">
      <c r="A130" s="4"/>
      <c r="B130" s="64"/>
      <c r="C130" s="64"/>
      <c r="D130" s="64"/>
      <c r="E130" s="64"/>
      <c r="F130" s="64"/>
      <c r="G130" s="64"/>
      <c r="H130" s="13"/>
      <c r="I130" s="13"/>
      <c r="J130" s="23"/>
      <c r="L130" s="49"/>
      <c r="M130"/>
    </row>
    <row r="131" spans="1:13" s="1" customFormat="1" x14ac:dyDescent="0.3">
      <c r="A131" s="4" t="s">
        <v>83</v>
      </c>
      <c r="B131"/>
      <c r="C131"/>
      <c r="D131"/>
      <c r="E131"/>
      <c r="F131"/>
      <c r="G131"/>
      <c r="H131"/>
      <c r="I131"/>
      <c r="J131" s="24"/>
      <c r="L131" s="49"/>
      <c r="M131"/>
    </row>
    <row r="132" spans="1:13" s="1" customFormat="1" x14ac:dyDescent="0.3">
      <c r="A132" t="s">
        <v>31</v>
      </c>
      <c r="B132" s="46"/>
      <c r="C132" s="46"/>
      <c r="D132" s="46">
        <v>212204.40835365758</v>
      </c>
      <c r="E132" s="46">
        <v>1525878.4222764201</v>
      </c>
      <c r="F132" s="46">
        <v>2307348.0278455252</v>
      </c>
      <c r="G132" s="46">
        <v>2307348.0278455252</v>
      </c>
      <c r="H132" s="46">
        <v>2307348.0278455252</v>
      </c>
      <c r="I132" s="46">
        <v>2307348.0278455252</v>
      </c>
      <c r="J132" s="23">
        <v>8660126.9141666517</v>
      </c>
      <c r="L132" s="49"/>
      <c r="M132"/>
    </row>
    <row r="133" spans="1:13" s="1" customFormat="1" x14ac:dyDescent="0.3">
      <c r="A133" t="s">
        <v>33</v>
      </c>
      <c r="B133" s="46"/>
      <c r="C133" s="46"/>
      <c r="D133" s="46">
        <v>-292311.82366585371</v>
      </c>
      <c r="E133" s="46">
        <v>-236935.47099756112</v>
      </c>
      <c r="F133" s="46">
        <v>-181559.11832926853</v>
      </c>
      <c r="G133" s="46">
        <v>-126182.76566097591</v>
      </c>
      <c r="H133" s="46">
        <v>-70806.412992683297</v>
      </c>
      <c r="I133" s="46">
        <v>276881.76334146294</v>
      </c>
      <c r="J133" s="23">
        <v>-907795.59164634254</v>
      </c>
      <c r="L133" s="49"/>
      <c r="M133"/>
    </row>
    <row r="134" spans="1:13" s="1" customFormat="1" x14ac:dyDescent="0.3">
      <c r="A134" t="s">
        <v>77</v>
      </c>
      <c r="B134" s="46"/>
      <c r="C134" s="46"/>
      <c r="D134" s="46">
        <v>322939.21113821003</v>
      </c>
      <c r="E134" s="46">
        <v>2168817.6334146303</v>
      </c>
      <c r="F134" s="46">
        <v>4014696.0556910504</v>
      </c>
      <c r="G134" s="46">
        <v>5860574.47796747</v>
      </c>
      <c r="H134" s="46">
        <v>7706452.9002438905</v>
      </c>
      <c r="I134" s="46">
        <v>9229392.1113821007</v>
      </c>
      <c r="J134" s="23">
        <v>20073480.27845525</v>
      </c>
      <c r="L134" s="49"/>
      <c r="M134"/>
    </row>
    <row r="135" spans="1:13" s="1" customFormat="1" x14ac:dyDescent="0.3">
      <c r="A135" t="s">
        <v>78</v>
      </c>
      <c r="B135" s="46"/>
      <c r="C135" s="46"/>
      <c r="D135" s="46">
        <v>141469.60556910501</v>
      </c>
      <c r="E135" s="46">
        <v>1064408.8167073152</v>
      </c>
      <c r="F135" s="46">
        <v>1987348.0278455252</v>
      </c>
      <c r="G135" s="46">
        <v>2910287.238983735</v>
      </c>
      <c r="H135" s="46">
        <v>3833226.4501219452</v>
      </c>
      <c r="I135" s="46">
        <v>4614696.0556910504</v>
      </c>
      <c r="J135" s="23">
        <v>9936740.139227625</v>
      </c>
      <c r="L135" s="49"/>
      <c r="M135"/>
    </row>
    <row r="136" spans="1:13" s="1" customFormat="1" x14ac:dyDescent="0.3">
      <c r="A136" t="s">
        <v>79</v>
      </c>
      <c r="B136" s="46"/>
      <c r="C136" s="46"/>
      <c r="D136" s="46">
        <v>38418.503480690648</v>
      </c>
      <c r="E136" s="46">
        <v>576837.0069613813</v>
      </c>
      <c r="F136" s="46">
        <v>576837.0069613813</v>
      </c>
      <c r="G136" s="46">
        <v>576837.0069613813</v>
      </c>
      <c r="H136" s="46">
        <v>576837.0069613813</v>
      </c>
      <c r="I136" s="46">
        <v>576837.0069613813</v>
      </c>
      <c r="J136" s="23">
        <v>2345766.5313262157</v>
      </c>
      <c r="L136" s="49"/>
      <c r="M136"/>
    </row>
    <row r="137" spans="1:13" s="1" customFormat="1" x14ac:dyDescent="0.3">
      <c r="A137" t="s">
        <v>84</v>
      </c>
      <c r="B137" s="46"/>
      <c r="C137" s="46"/>
      <c r="D137" s="46">
        <v>0</v>
      </c>
      <c r="E137" s="46">
        <v>0</v>
      </c>
      <c r="F137" s="46">
        <v>0</v>
      </c>
      <c r="G137" s="46">
        <v>0</v>
      </c>
      <c r="H137" s="46">
        <v>0</v>
      </c>
      <c r="I137" s="46">
        <v>0</v>
      </c>
      <c r="J137" s="23">
        <v>0</v>
      </c>
      <c r="L137" s="49"/>
      <c r="M137"/>
    </row>
    <row r="138" spans="1:13" s="1" customFormat="1" x14ac:dyDescent="0.3">
      <c r="A138" t="s">
        <v>38</v>
      </c>
      <c r="B138" s="46"/>
      <c r="C138" s="46"/>
      <c r="D138" s="46">
        <v>0</v>
      </c>
      <c r="E138" s="46">
        <v>0</v>
      </c>
      <c r="F138" s="46">
        <v>0</v>
      </c>
      <c r="G138" s="46">
        <v>0</v>
      </c>
      <c r="H138" s="46">
        <v>0</v>
      </c>
      <c r="I138" s="46">
        <v>0</v>
      </c>
      <c r="J138" s="23">
        <v>0</v>
      </c>
      <c r="L138" s="49"/>
      <c r="M138"/>
    </row>
    <row r="139" spans="1:13" s="1" customFormat="1" ht="15" thickBot="1" x14ac:dyDescent="0.35">
      <c r="A139" s="5" t="s">
        <v>85</v>
      </c>
      <c r="B139" s="47">
        <v>0</v>
      </c>
      <c r="C139" s="47">
        <v>0</v>
      </c>
      <c r="D139" s="47">
        <v>422719.90487580956</v>
      </c>
      <c r="E139" s="47">
        <v>5099006.4083621856</v>
      </c>
      <c r="F139" s="47">
        <v>8704670.0000142138</v>
      </c>
      <c r="G139" s="47">
        <v>11528863.986097135</v>
      </c>
      <c r="H139" s="47">
        <v>14353057.972180057</v>
      </c>
      <c r="I139" s="47">
        <v>17005154.965221521</v>
      </c>
      <c r="J139" s="48">
        <v>40108318.271529406</v>
      </c>
      <c r="L139" s="49"/>
      <c r="M139"/>
    </row>
    <row r="140" spans="1:13" s="1" customFormat="1" x14ac:dyDescent="0.3">
      <c r="A140" s="4"/>
      <c r="B140" s="64"/>
      <c r="C140" s="64"/>
      <c r="D140" s="64"/>
      <c r="E140" s="64"/>
      <c r="F140" s="64"/>
      <c r="G140" s="64"/>
      <c r="H140" s="64"/>
      <c r="I140" s="64"/>
      <c r="J140" s="65"/>
      <c r="L140" s="49"/>
      <c r="M140"/>
    </row>
    <row r="141" spans="1:13" x14ac:dyDescent="0.3">
      <c r="A141" t="s">
        <v>86</v>
      </c>
      <c r="B141" s="13"/>
      <c r="C141" s="13"/>
      <c r="D141" s="13">
        <v>-675000</v>
      </c>
      <c r="E141" s="13">
        <v>-675000</v>
      </c>
      <c r="F141" s="13">
        <v>-675000</v>
      </c>
      <c r="G141" s="13">
        <v>-675000</v>
      </c>
      <c r="H141" s="13">
        <v>-675000</v>
      </c>
      <c r="I141" s="13">
        <v>-675000</v>
      </c>
      <c r="J141" s="66">
        <v>-3375000</v>
      </c>
    </row>
    <row r="142" spans="1:13" x14ac:dyDescent="0.3">
      <c r="D142" s="7"/>
      <c r="H142" s="13"/>
      <c r="I142" s="13"/>
      <c r="J142" s="23"/>
    </row>
    <row r="143" spans="1:13" s="1" customFormat="1" ht="15" thickBot="1" x14ac:dyDescent="0.35">
      <c r="A143" s="5" t="s">
        <v>87</v>
      </c>
      <c r="B143" s="47"/>
      <c r="C143" s="47"/>
      <c r="D143" s="47">
        <v>-252280.09512419067</v>
      </c>
      <c r="E143" s="47">
        <v>4424006.4083621856</v>
      </c>
      <c r="F143" s="47">
        <v>8029670.0000142138</v>
      </c>
      <c r="G143" s="47">
        <v>10853863.986097137</v>
      </c>
      <c r="H143" s="47">
        <v>13678057.972180057</v>
      </c>
      <c r="I143" s="47">
        <v>16330154.965221521</v>
      </c>
      <c r="J143" s="48">
        <v>36733318.271529406</v>
      </c>
      <c r="L143" s="68">
        <v>0</v>
      </c>
      <c r="M143" s="67" t="s">
        <v>88</v>
      </c>
    </row>
    <row r="144" spans="1:13" x14ac:dyDescent="0.3">
      <c r="D144" s="7"/>
    </row>
    <row r="145" spans="1:9" x14ac:dyDescent="0.3">
      <c r="A145" s="4" t="s">
        <v>89</v>
      </c>
    </row>
    <row r="146" spans="1:9" x14ac:dyDescent="0.3">
      <c r="A146" s="12" t="s">
        <v>90</v>
      </c>
      <c r="B146" s="96" t="s">
        <v>91</v>
      </c>
      <c r="C146" s="96"/>
      <c r="D146" s="96"/>
      <c r="E146" s="96"/>
      <c r="F146" s="96"/>
      <c r="G146" s="96"/>
      <c r="H146" s="96"/>
      <c r="I146" s="82"/>
    </row>
    <row r="147" spans="1:9" x14ac:dyDescent="0.3">
      <c r="A147" s="12" t="s">
        <v>92</v>
      </c>
      <c r="B147" s="96" t="s">
        <v>93</v>
      </c>
      <c r="C147" s="96"/>
      <c r="D147" s="96"/>
      <c r="E147" s="96"/>
      <c r="F147" s="96"/>
      <c r="G147" s="96"/>
      <c r="H147" s="96"/>
      <c r="I147" s="82"/>
    </row>
    <row r="148" spans="1:9" ht="13.35" customHeight="1" x14ac:dyDescent="0.3">
      <c r="A148" s="12" t="s">
        <v>94</v>
      </c>
      <c r="B148" s="96" t="s">
        <v>95</v>
      </c>
      <c r="C148" s="96"/>
      <c r="D148" s="96"/>
      <c r="E148" s="96"/>
      <c r="F148" s="96"/>
      <c r="G148" s="96"/>
      <c r="H148" s="96"/>
      <c r="I148" s="82"/>
    </row>
    <row r="149" spans="1:9" ht="44.4" customHeight="1" x14ac:dyDescent="0.3">
      <c r="A149" s="12" t="s">
        <v>96</v>
      </c>
      <c r="B149" s="97" t="s">
        <v>97</v>
      </c>
      <c r="C149" s="97"/>
      <c r="D149" s="97"/>
      <c r="E149" s="97"/>
      <c r="F149" s="97"/>
      <c r="G149" s="97"/>
      <c r="H149" s="97"/>
      <c r="I149" s="83"/>
    </row>
    <row r="150" spans="1:9" ht="45.6" customHeight="1" x14ac:dyDescent="0.3">
      <c r="A150" s="12" t="s">
        <v>98</v>
      </c>
      <c r="B150" s="97" t="s">
        <v>99</v>
      </c>
      <c r="C150" s="97"/>
      <c r="D150" s="97"/>
      <c r="E150" s="97"/>
      <c r="F150" s="97"/>
      <c r="G150" s="97"/>
      <c r="H150" s="97"/>
      <c r="I150" s="83"/>
    </row>
    <row r="151" spans="1:9" x14ac:dyDescent="0.3">
      <c r="A151" s="12" t="s">
        <v>100</v>
      </c>
      <c r="B151" s="96" t="s">
        <v>101</v>
      </c>
      <c r="C151" s="96"/>
      <c r="D151" s="96"/>
      <c r="E151" s="96"/>
      <c r="F151" s="96"/>
      <c r="G151" s="96"/>
      <c r="H151" s="96"/>
      <c r="I151" s="82"/>
    </row>
    <row r="152" spans="1:9" x14ac:dyDescent="0.3">
      <c r="A152" s="12" t="s">
        <v>102</v>
      </c>
      <c r="B152" s="96" t="s">
        <v>103</v>
      </c>
      <c r="C152" s="96"/>
      <c r="D152" s="96"/>
      <c r="E152" s="96"/>
      <c r="F152" s="96"/>
      <c r="G152" s="96"/>
      <c r="H152" s="96"/>
      <c r="I152" s="82"/>
    </row>
    <row r="153" spans="1:9" x14ac:dyDescent="0.3">
      <c r="A153" s="12" t="s">
        <v>104</v>
      </c>
      <c r="B153" s="96" t="s">
        <v>105</v>
      </c>
      <c r="C153" s="96"/>
      <c r="D153" s="96"/>
      <c r="E153" s="96"/>
      <c r="F153" s="96"/>
      <c r="G153" s="96"/>
      <c r="H153" s="96"/>
      <c r="I153" s="82"/>
    </row>
    <row r="154" spans="1:9" x14ac:dyDescent="0.3">
      <c r="A154" s="12" t="s">
        <v>106</v>
      </c>
      <c r="B154" s="96" t="s">
        <v>107</v>
      </c>
      <c r="C154" s="96"/>
      <c r="D154" s="96"/>
      <c r="E154" s="96"/>
      <c r="F154" s="96"/>
      <c r="G154" s="96"/>
      <c r="H154" s="96"/>
      <c r="I154" s="82"/>
    </row>
  </sheetData>
  <mergeCells count="9">
    <mergeCell ref="B152:H152"/>
    <mergeCell ref="B153:H153"/>
    <mergeCell ref="B154:H154"/>
    <mergeCell ref="B146:H146"/>
    <mergeCell ref="B147:H147"/>
    <mergeCell ref="B148:H148"/>
    <mergeCell ref="B149:H149"/>
    <mergeCell ref="B150:H150"/>
    <mergeCell ref="B151:H151"/>
  </mergeCells>
  <pageMargins left="0.7" right="0.7" top="0.75" bottom="0.75" header="0.3" footer="0.3"/>
  <pageSetup paperSize="9" scale="8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AA36-9B4E-423E-AEAD-A684CE3CBF0F}">
  <sheetPr>
    <pageSetUpPr fitToPage="1"/>
  </sheetPr>
  <dimension ref="A1:P154"/>
  <sheetViews>
    <sheetView zoomScale="80" zoomScaleNormal="80" workbookViewId="0">
      <pane xSplit="1" ySplit="3" topLeftCell="B4" activePane="bottomRight" state="frozen"/>
      <selection pane="topRight" activeCell="B1" sqref="B1"/>
      <selection pane="bottomLeft" activeCell="A5" sqref="A5"/>
      <selection pane="bottomRight" activeCell="P31" sqref="P31"/>
    </sheetView>
  </sheetViews>
  <sheetFormatPr defaultRowHeight="14.4" outlineLevelCol="1" x14ac:dyDescent="0.3"/>
  <cols>
    <col min="1" max="1" width="64.5546875" customWidth="1"/>
    <col min="2" max="2" width="10.5546875" hidden="1" customWidth="1" outlineLevel="1"/>
    <col min="3" max="3" width="13.5546875" hidden="1" customWidth="1" outlineLevel="1"/>
    <col min="4" max="4" width="11.88671875" bestFit="1" customWidth="1" collapsed="1"/>
    <col min="5" max="8" width="11.88671875" bestFit="1" customWidth="1"/>
    <col min="9" max="9" width="11.88671875" hidden="1" customWidth="1" outlineLevel="1"/>
    <col min="10" max="10" width="13" style="1" bestFit="1" customWidth="1" collapsed="1"/>
    <col min="11" max="11" width="0.6640625" customWidth="1"/>
    <col min="12" max="12" width="17.21875" style="3" bestFit="1" customWidth="1"/>
    <col min="13" max="13" width="47.109375" customWidth="1"/>
    <col min="14" max="14" width="11.5546875" customWidth="1"/>
  </cols>
  <sheetData>
    <row r="1" spans="1:14" ht="18" x14ac:dyDescent="0.35">
      <c r="A1" s="32" t="s">
        <v>108</v>
      </c>
    </row>
    <row r="2" spans="1:14" x14ac:dyDescent="0.3">
      <c r="A2" s="37" t="s">
        <v>24</v>
      </c>
    </row>
    <row r="3" spans="1:14" ht="27" customHeight="1" x14ac:dyDescent="0.3">
      <c r="A3" s="30" t="s">
        <v>25</v>
      </c>
      <c r="B3" s="6" t="s">
        <v>26</v>
      </c>
      <c r="C3" s="6" t="s">
        <v>27</v>
      </c>
      <c r="D3" s="6" t="s">
        <v>0</v>
      </c>
      <c r="E3" s="6" t="s">
        <v>1</v>
      </c>
      <c r="F3" s="6" t="s">
        <v>2</v>
      </c>
      <c r="G3" s="6" t="s">
        <v>3</v>
      </c>
      <c r="H3" s="6" t="s">
        <v>4</v>
      </c>
      <c r="I3" s="6" t="s">
        <v>110</v>
      </c>
      <c r="J3" s="31" t="s">
        <v>28</v>
      </c>
      <c r="K3" s="10"/>
      <c r="L3" s="8" t="s">
        <v>29</v>
      </c>
      <c r="M3" s="11" t="s">
        <v>30</v>
      </c>
    </row>
    <row r="4" spans="1:14" x14ac:dyDescent="0.3">
      <c r="A4" t="s">
        <v>31</v>
      </c>
      <c r="B4" s="95"/>
      <c r="C4" s="95"/>
      <c r="D4" s="95"/>
      <c r="E4" s="95"/>
      <c r="F4" s="95"/>
      <c r="G4" s="95"/>
      <c r="H4" s="95"/>
      <c r="I4" s="95"/>
      <c r="J4" s="86">
        <v>1000</v>
      </c>
      <c r="K4" s="7"/>
      <c r="L4" s="9">
        <v>20</v>
      </c>
      <c r="M4" s="12" t="s">
        <v>32</v>
      </c>
      <c r="N4" s="89">
        <v>1000</v>
      </c>
    </row>
    <row r="5" spans="1:14" x14ac:dyDescent="0.3">
      <c r="A5" t="s">
        <v>33</v>
      </c>
      <c r="B5" s="95"/>
      <c r="C5" s="95"/>
      <c r="D5" s="95"/>
      <c r="E5" s="95"/>
      <c r="F5" s="95"/>
      <c r="G5" s="95"/>
      <c r="H5" s="95"/>
      <c r="I5" s="95"/>
      <c r="J5" s="86">
        <v>20</v>
      </c>
      <c r="K5" s="7"/>
      <c r="L5" s="9">
        <v>20</v>
      </c>
      <c r="M5" s="12"/>
      <c r="N5" s="89">
        <v>20</v>
      </c>
    </row>
    <row r="6" spans="1:14" x14ac:dyDescent="0.3">
      <c r="A6" t="s">
        <v>34</v>
      </c>
      <c r="B6" s="95"/>
      <c r="C6" s="95"/>
      <c r="D6" s="95"/>
      <c r="E6" s="95"/>
      <c r="F6" s="95"/>
      <c r="G6" s="95"/>
      <c r="H6" s="95"/>
      <c r="I6" s="95"/>
      <c r="J6" s="86">
        <v>20</v>
      </c>
      <c r="K6" s="7"/>
      <c r="L6" s="9">
        <v>20</v>
      </c>
      <c r="M6" s="12"/>
      <c r="N6" s="89">
        <v>20</v>
      </c>
    </row>
    <row r="7" spans="1:14" x14ac:dyDescent="0.3">
      <c r="A7" t="s">
        <v>35</v>
      </c>
      <c r="B7" s="95"/>
      <c r="C7" s="95"/>
      <c r="D7" s="95"/>
      <c r="E7" s="95"/>
      <c r="F7" s="95"/>
      <c r="G7" s="95"/>
      <c r="H7" s="95"/>
      <c r="I7" s="95"/>
      <c r="J7" s="86">
        <v>20</v>
      </c>
      <c r="K7" s="7"/>
      <c r="L7" s="9">
        <v>20</v>
      </c>
      <c r="M7" s="12"/>
      <c r="N7" s="89">
        <v>20</v>
      </c>
    </row>
    <row r="8" spans="1:14" x14ac:dyDescent="0.3">
      <c r="A8" t="s">
        <v>36</v>
      </c>
      <c r="B8" s="95"/>
      <c r="C8" s="95"/>
      <c r="D8" s="95"/>
      <c r="E8" s="95"/>
      <c r="F8" s="95"/>
      <c r="G8" s="95"/>
      <c r="H8" s="95"/>
      <c r="I8" s="95"/>
      <c r="J8" s="86">
        <v>50</v>
      </c>
      <c r="K8" s="7"/>
      <c r="L8" s="9">
        <v>8</v>
      </c>
      <c r="M8" s="12"/>
      <c r="N8" s="89">
        <v>50</v>
      </c>
    </row>
    <row r="9" spans="1:14" x14ac:dyDescent="0.3">
      <c r="A9" t="s">
        <v>37</v>
      </c>
      <c r="B9" s="95"/>
      <c r="C9" s="95"/>
      <c r="D9" s="95"/>
      <c r="E9" s="95"/>
      <c r="F9" s="95"/>
      <c r="G9" s="95"/>
      <c r="H9" s="95"/>
      <c r="I9" s="95"/>
      <c r="J9" s="86">
        <v>1</v>
      </c>
      <c r="K9" s="7"/>
      <c r="L9" s="9">
        <v>8</v>
      </c>
      <c r="M9" s="12"/>
      <c r="N9" s="89">
        <v>1</v>
      </c>
    </row>
    <row r="10" spans="1:14" x14ac:dyDescent="0.3">
      <c r="A10" t="s">
        <v>38</v>
      </c>
      <c r="B10" s="95"/>
      <c r="C10" s="95"/>
      <c r="D10" s="95"/>
      <c r="E10" s="95"/>
      <c r="F10" s="95"/>
      <c r="G10" s="95"/>
      <c r="H10" s="95"/>
      <c r="I10" s="95"/>
      <c r="J10" s="86">
        <v>1</v>
      </c>
      <c r="K10" s="7"/>
      <c r="L10" s="9">
        <v>8</v>
      </c>
      <c r="M10" s="12"/>
      <c r="N10" s="89">
        <v>1</v>
      </c>
    </row>
    <row r="11" spans="1:14" x14ac:dyDescent="0.3">
      <c r="A11" s="4"/>
      <c r="B11" s="3"/>
      <c r="C11" s="3"/>
      <c r="J11" s="86">
        <v>1112</v>
      </c>
      <c r="L11" s="35"/>
      <c r="N11" s="35" t="s">
        <v>19</v>
      </c>
    </row>
    <row r="12" spans="1:14" x14ac:dyDescent="0.3">
      <c r="A12" s="4" t="s">
        <v>39</v>
      </c>
      <c r="B12" s="3"/>
      <c r="C12" s="3"/>
      <c r="J12" s="24"/>
      <c r="L12" s="36"/>
    </row>
    <row r="13" spans="1:14" x14ac:dyDescent="0.3">
      <c r="A13" t="s">
        <v>31</v>
      </c>
      <c r="B13" s="91"/>
      <c r="C13" s="91"/>
      <c r="D13" s="91"/>
      <c r="E13" s="91"/>
      <c r="F13" s="91"/>
      <c r="G13" s="91"/>
      <c r="H13" s="91"/>
      <c r="I13" s="91"/>
      <c r="J13" s="33"/>
      <c r="K13" s="33"/>
      <c r="L13" s="33"/>
      <c r="M13" t="s">
        <v>40</v>
      </c>
      <c r="N13" s="91"/>
    </row>
    <row r="14" spans="1:14" x14ac:dyDescent="0.3">
      <c r="A14" t="s">
        <v>33</v>
      </c>
      <c r="B14" s="91"/>
      <c r="C14" s="91"/>
      <c r="D14" s="91"/>
      <c r="E14" s="91"/>
      <c r="F14" s="91"/>
      <c r="G14" s="91"/>
      <c r="H14" s="91"/>
      <c r="I14" s="91"/>
      <c r="J14" s="33"/>
      <c r="K14" s="33"/>
      <c r="L14" s="33"/>
      <c r="M14" t="s">
        <v>40</v>
      </c>
      <c r="N14" s="91"/>
    </row>
    <row r="15" spans="1:14" x14ac:dyDescent="0.3">
      <c r="A15" t="s">
        <v>34</v>
      </c>
      <c r="B15" s="91"/>
      <c r="C15" s="91"/>
      <c r="D15" s="91"/>
      <c r="E15" s="91"/>
      <c r="F15" s="91"/>
      <c r="G15" s="91"/>
      <c r="H15" s="91"/>
      <c r="I15" s="91"/>
      <c r="J15" s="33"/>
      <c r="K15" s="33"/>
      <c r="L15" s="33"/>
      <c r="M15" t="s">
        <v>40</v>
      </c>
      <c r="N15" s="91"/>
    </row>
    <row r="16" spans="1:14" x14ac:dyDescent="0.3">
      <c r="A16" t="s">
        <v>35</v>
      </c>
      <c r="B16" s="91"/>
      <c r="C16" s="91"/>
      <c r="D16" s="91"/>
      <c r="E16" s="91"/>
      <c r="F16" s="91"/>
      <c r="G16" s="91"/>
      <c r="H16" s="91"/>
      <c r="I16" s="91"/>
      <c r="J16" s="33"/>
      <c r="K16" s="33"/>
      <c r="L16" s="33"/>
      <c r="M16" t="s">
        <v>40</v>
      </c>
      <c r="N16" s="91"/>
    </row>
    <row r="17" spans="1:16" x14ac:dyDescent="0.3">
      <c r="A17" t="s">
        <v>36</v>
      </c>
      <c r="B17" s="91"/>
      <c r="C17" s="91"/>
      <c r="D17" s="91"/>
      <c r="E17" s="91"/>
      <c r="F17" s="91"/>
      <c r="G17" s="91"/>
      <c r="H17" s="91"/>
      <c r="I17" s="91"/>
      <c r="J17" s="33"/>
      <c r="K17" s="33"/>
      <c r="L17" s="33"/>
      <c r="M17" t="s">
        <v>40</v>
      </c>
      <c r="N17" s="91"/>
      <c r="O17" s="91"/>
      <c r="P17" s="98"/>
    </row>
    <row r="18" spans="1:16" x14ac:dyDescent="0.3">
      <c r="A18" t="s">
        <v>37</v>
      </c>
      <c r="B18" s="91"/>
      <c r="C18" s="91"/>
      <c r="D18" s="91"/>
      <c r="E18" s="91"/>
      <c r="F18" s="91"/>
      <c r="G18" s="91"/>
      <c r="H18" s="91"/>
      <c r="I18" s="91"/>
      <c r="J18" s="33"/>
      <c r="K18" s="33"/>
      <c r="L18" s="33"/>
      <c r="M18" t="s">
        <v>40</v>
      </c>
      <c r="N18" s="91"/>
    </row>
    <row r="19" spans="1:16" x14ac:dyDescent="0.3">
      <c r="A19" t="s">
        <v>38</v>
      </c>
      <c r="B19" s="91"/>
      <c r="C19" s="91"/>
      <c r="D19" s="91"/>
      <c r="E19" s="91"/>
      <c r="F19" s="91"/>
      <c r="G19" s="91"/>
      <c r="H19" s="91"/>
      <c r="I19" s="91"/>
      <c r="J19" s="33"/>
      <c r="K19" s="33"/>
      <c r="L19" s="33"/>
      <c r="M19" t="s">
        <v>40</v>
      </c>
      <c r="N19" s="91"/>
    </row>
    <row r="20" spans="1:16" x14ac:dyDescent="0.3">
      <c r="A20" s="4"/>
      <c r="B20" s="3"/>
      <c r="C20" s="3"/>
      <c r="J20" s="24"/>
    </row>
    <row r="21" spans="1:16" x14ac:dyDescent="0.3">
      <c r="A21" s="78" t="s">
        <v>41</v>
      </c>
      <c r="B21" s="3"/>
      <c r="C21" s="3"/>
      <c r="D21" s="6" t="s">
        <v>0</v>
      </c>
      <c r="E21" s="6" t="s">
        <v>1</v>
      </c>
      <c r="F21" s="6" t="s">
        <v>2</v>
      </c>
      <c r="G21" s="6" t="s">
        <v>3</v>
      </c>
      <c r="H21" s="6" t="s">
        <v>4</v>
      </c>
      <c r="I21" s="6"/>
      <c r="J21" s="31" t="s">
        <v>28</v>
      </c>
      <c r="L21" s="3" t="s">
        <v>42</v>
      </c>
    </row>
    <row r="22" spans="1:16" x14ac:dyDescent="0.3">
      <c r="A22" t="s">
        <v>31</v>
      </c>
      <c r="B22" s="21">
        <v>0</v>
      </c>
      <c r="C22" s="21">
        <v>0</v>
      </c>
      <c r="D22" s="91"/>
      <c r="E22" s="91"/>
      <c r="F22" s="91"/>
      <c r="G22" s="91"/>
      <c r="H22" s="91"/>
      <c r="I22" s="91"/>
      <c r="J22" s="92"/>
      <c r="L22" t="s">
        <v>43</v>
      </c>
    </row>
    <row r="23" spans="1:16" x14ac:dyDescent="0.3">
      <c r="A23" t="s">
        <v>33</v>
      </c>
      <c r="B23" s="21">
        <v>0</v>
      </c>
      <c r="C23" s="21">
        <v>0</v>
      </c>
      <c r="D23" s="91"/>
      <c r="E23" s="91"/>
      <c r="F23" s="91"/>
      <c r="G23" s="91"/>
      <c r="H23" s="91"/>
      <c r="I23" s="91"/>
      <c r="J23" s="92"/>
      <c r="L23" t="s">
        <v>43</v>
      </c>
    </row>
    <row r="24" spans="1:16" x14ac:dyDescent="0.3">
      <c r="A24" t="s">
        <v>34</v>
      </c>
      <c r="B24" s="21">
        <v>0</v>
      </c>
      <c r="C24" s="21">
        <v>0</v>
      </c>
      <c r="D24" s="91"/>
      <c r="E24" s="91"/>
      <c r="F24" s="91"/>
      <c r="G24" s="91"/>
      <c r="H24" s="91"/>
      <c r="I24" s="91"/>
      <c r="J24" s="92"/>
      <c r="L24" t="s">
        <v>43</v>
      </c>
    </row>
    <row r="25" spans="1:16" x14ac:dyDescent="0.3">
      <c r="A25" t="s">
        <v>35</v>
      </c>
      <c r="B25" s="21">
        <v>0</v>
      </c>
      <c r="C25" s="21">
        <v>0</v>
      </c>
      <c r="D25" s="91"/>
      <c r="E25" s="91"/>
      <c r="F25" s="91"/>
      <c r="G25" s="91"/>
      <c r="H25" s="91"/>
      <c r="I25" s="91"/>
      <c r="J25" s="92"/>
      <c r="L25" t="s">
        <v>43</v>
      </c>
      <c r="M25" s="34">
        <v>14000000</v>
      </c>
    </row>
    <row r="26" spans="1:16" x14ac:dyDescent="0.3">
      <c r="A26" t="s">
        <v>36</v>
      </c>
      <c r="B26" s="21">
        <v>0</v>
      </c>
      <c r="C26" s="21">
        <v>0</v>
      </c>
      <c r="D26" s="91"/>
      <c r="E26" s="91"/>
      <c r="F26" s="91"/>
      <c r="G26" s="91"/>
      <c r="H26" s="91"/>
      <c r="I26" s="91"/>
      <c r="J26" s="92"/>
      <c r="L26" t="s">
        <v>44</v>
      </c>
      <c r="M26" s="34"/>
    </row>
    <row r="27" spans="1:16" x14ac:dyDescent="0.3">
      <c r="A27" t="s">
        <v>37</v>
      </c>
      <c r="B27" s="21">
        <v>0</v>
      </c>
      <c r="C27" s="21">
        <v>0</v>
      </c>
      <c r="D27" s="91"/>
      <c r="E27" s="91"/>
      <c r="F27" s="91"/>
      <c r="G27" s="91"/>
      <c r="H27" s="91"/>
      <c r="I27" s="91"/>
      <c r="J27" s="92"/>
      <c r="L27" t="s">
        <v>44</v>
      </c>
    </row>
    <row r="28" spans="1:16" x14ac:dyDescent="0.3">
      <c r="A28" t="s">
        <v>38</v>
      </c>
      <c r="B28" s="21">
        <v>0</v>
      </c>
      <c r="C28" s="21">
        <v>0</v>
      </c>
      <c r="D28" s="91"/>
      <c r="E28" s="91"/>
      <c r="F28" s="91"/>
      <c r="G28" s="91"/>
      <c r="H28" s="91"/>
      <c r="I28" s="91"/>
      <c r="J28" s="92"/>
      <c r="L28" t="s">
        <v>44</v>
      </c>
      <c r="M28" s="34">
        <v>1131375</v>
      </c>
    </row>
    <row r="29" spans="1:16" ht="15" thickBot="1" x14ac:dyDescent="0.35">
      <c r="A29" s="5" t="s">
        <v>45</v>
      </c>
      <c r="B29" s="20">
        <v>0</v>
      </c>
      <c r="C29" s="20">
        <v>0</v>
      </c>
      <c r="D29" s="17">
        <v>4411375</v>
      </c>
      <c r="E29" s="17">
        <v>3420000</v>
      </c>
      <c r="F29" s="17">
        <v>2640000</v>
      </c>
      <c r="G29" s="17">
        <v>2330000</v>
      </c>
      <c r="H29" s="17">
        <v>2330000</v>
      </c>
      <c r="I29" s="17">
        <v>0</v>
      </c>
      <c r="J29" s="26">
        <v>15131375</v>
      </c>
      <c r="M29" s="34">
        <v>15131375</v>
      </c>
    </row>
    <row r="30" spans="1:16" x14ac:dyDescent="0.3">
      <c r="A30" s="4"/>
      <c r="B30" s="3"/>
      <c r="C30" s="3"/>
      <c r="D30" s="34"/>
      <c r="E30" s="34"/>
      <c r="F30" s="34"/>
      <c r="G30" s="34"/>
      <c r="H30" s="34"/>
      <c r="I30" s="34"/>
      <c r="J30" s="80"/>
    </row>
    <row r="31" spans="1:16" x14ac:dyDescent="0.3">
      <c r="A31" s="4" t="s">
        <v>46</v>
      </c>
      <c r="B31" s="13"/>
      <c r="C31" s="13"/>
      <c r="D31" s="13"/>
      <c r="E31" s="13"/>
      <c r="F31" s="13"/>
      <c r="G31" s="13"/>
      <c r="H31" s="13"/>
      <c r="I31" s="13"/>
      <c r="J31" s="24"/>
    </row>
    <row r="32" spans="1:16" x14ac:dyDescent="0.3">
      <c r="A32" t="s">
        <v>31</v>
      </c>
      <c r="B32" s="22">
        <v>0</v>
      </c>
      <c r="C32" s="22">
        <v>0</v>
      </c>
      <c r="D32" s="93"/>
      <c r="E32" s="93"/>
      <c r="F32" s="93"/>
      <c r="G32" s="93"/>
      <c r="H32" s="93"/>
      <c r="I32" s="93"/>
      <c r="J32" s="86">
        <v>1000</v>
      </c>
    </row>
    <row r="33" spans="1:13" x14ac:dyDescent="0.3">
      <c r="A33" t="s">
        <v>33</v>
      </c>
      <c r="B33" s="22">
        <v>0</v>
      </c>
      <c r="C33" s="22">
        <v>0</v>
      </c>
      <c r="D33" s="93"/>
      <c r="E33" s="93"/>
      <c r="F33" s="93"/>
      <c r="G33" s="93"/>
      <c r="H33" s="93"/>
      <c r="I33" s="93"/>
      <c r="J33" s="86">
        <v>18</v>
      </c>
    </row>
    <row r="34" spans="1:13" x14ac:dyDescent="0.3">
      <c r="A34" t="s">
        <v>34</v>
      </c>
      <c r="B34" s="22">
        <v>0</v>
      </c>
      <c r="C34" s="22">
        <v>0</v>
      </c>
      <c r="D34" s="93"/>
      <c r="E34" s="93"/>
      <c r="F34" s="93"/>
      <c r="G34" s="93"/>
      <c r="H34" s="93"/>
      <c r="I34" s="93"/>
      <c r="J34" s="86">
        <v>18.25</v>
      </c>
    </row>
    <row r="35" spans="1:13" x14ac:dyDescent="0.3">
      <c r="A35" t="s">
        <v>35</v>
      </c>
      <c r="B35" s="22">
        <v>0</v>
      </c>
      <c r="C35" s="22">
        <v>0</v>
      </c>
      <c r="D35" s="93"/>
      <c r="E35" s="93"/>
      <c r="F35" s="93"/>
      <c r="G35" s="93"/>
      <c r="H35" s="93"/>
      <c r="I35" s="93"/>
      <c r="J35" s="86">
        <v>18</v>
      </c>
    </row>
    <row r="36" spans="1:13" x14ac:dyDescent="0.3">
      <c r="A36" t="s">
        <v>36</v>
      </c>
      <c r="B36" s="22">
        <v>0</v>
      </c>
      <c r="C36" s="22">
        <v>0</v>
      </c>
      <c r="D36" s="93"/>
      <c r="E36" s="93"/>
      <c r="F36" s="93"/>
      <c r="G36" s="93"/>
      <c r="H36" s="93"/>
      <c r="I36" s="93"/>
      <c r="J36" s="86">
        <v>50</v>
      </c>
    </row>
    <row r="37" spans="1:13" x14ac:dyDescent="0.3">
      <c r="A37" t="s">
        <v>37</v>
      </c>
      <c r="B37" s="22">
        <v>0</v>
      </c>
      <c r="C37" s="22">
        <v>0</v>
      </c>
      <c r="D37" s="94"/>
      <c r="E37" s="93"/>
      <c r="F37" s="93"/>
      <c r="G37" s="93"/>
      <c r="H37" s="93"/>
      <c r="I37" s="93"/>
      <c r="J37" s="90">
        <v>1</v>
      </c>
    </row>
    <row r="38" spans="1:13" x14ac:dyDescent="0.3">
      <c r="A38" t="s">
        <v>38</v>
      </c>
      <c r="B38" s="22">
        <v>0</v>
      </c>
      <c r="C38" s="22">
        <v>0</v>
      </c>
      <c r="D38" s="94"/>
      <c r="E38" s="93"/>
      <c r="F38" s="93"/>
      <c r="G38" s="93"/>
      <c r="H38" s="93"/>
      <c r="I38" s="93"/>
      <c r="J38" s="90">
        <v>1</v>
      </c>
    </row>
    <row r="39" spans="1:13" x14ac:dyDescent="0.3">
      <c r="A39" s="4"/>
      <c r="B39" s="13"/>
      <c r="C39" s="13"/>
      <c r="D39" s="13"/>
      <c r="E39" s="13"/>
      <c r="F39" s="13"/>
      <c r="G39" s="13"/>
      <c r="H39" s="13"/>
      <c r="I39" s="13"/>
      <c r="J39" s="23"/>
    </row>
    <row r="40" spans="1:13" x14ac:dyDescent="0.3">
      <c r="A40" s="4" t="s">
        <v>47</v>
      </c>
      <c r="B40" s="81">
        <v>0</v>
      </c>
      <c r="C40" s="3"/>
      <c r="D40" s="79">
        <v>1</v>
      </c>
      <c r="J40" s="24"/>
    </row>
    <row r="41" spans="1:13" x14ac:dyDescent="0.3">
      <c r="A41" t="s">
        <v>31</v>
      </c>
      <c r="B41" s="15">
        <v>0</v>
      </c>
      <c r="C41" s="15">
        <v>0</v>
      </c>
      <c r="D41" s="15">
        <v>0</v>
      </c>
      <c r="E41" s="15">
        <v>0</v>
      </c>
      <c r="F41" s="15">
        <v>0</v>
      </c>
      <c r="G41" s="15">
        <v>0</v>
      </c>
      <c r="H41" s="15">
        <v>0</v>
      </c>
      <c r="I41" s="15">
        <v>0</v>
      </c>
      <c r="J41" s="24"/>
      <c r="L41" s="15">
        <v>66</v>
      </c>
      <c r="M41" t="s">
        <v>48</v>
      </c>
    </row>
    <row r="42" spans="1:13" x14ac:dyDescent="0.3">
      <c r="A42" t="s">
        <v>33</v>
      </c>
      <c r="B42" s="15">
        <v>0</v>
      </c>
      <c r="C42" s="15">
        <v>0</v>
      </c>
      <c r="D42" s="15">
        <v>0</v>
      </c>
      <c r="E42" s="15">
        <v>0</v>
      </c>
      <c r="F42" s="15">
        <v>0</v>
      </c>
      <c r="G42" s="15">
        <v>0</v>
      </c>
      <c r="H42" s="15">
        <v>0</v>
      </c>
      <c r="I42" s="15">
        <v>0</v>
      </c>
      <c r="J42" s="24"/>
      <c r="L42" s="18">
        <v>1000</v>
      </c>
      <c r="M42" t="s">
        <v>49</v>
      </c>
    </row>
    <row r="43" spans="1:13" x14ac:dyDescent="0.3">
      <c r="A43" t="s">
        <v>34</v>
      </c>
      <c r="B43" s="15">
        <v>0</v>
      </c>
      <c r="C43" s="15">
        <v>0</v>
      </c>
      <c r="D43" s="15">
        <v>0</v>
      </c>
      <c r="E43" s="15">
        <v>0</v>
      </c>
      <c r="F43" s="15">
        <v>0</v>
      </c>
      <c r="G43" s="15">
        <v>0</v>
      </c>
      <c r="H43" s="15">
        <v>0</v>
      </c>
      <c r="I43" s="15">
        <v>0</v>
      </c>
      <c r="J43" s="24"/>
      <c r="L43" s="15">
        <v>5000</v>
      </c>
      <c r="M43" t="s">
        <v>50</v>
      </c>
    </row>
    <row r="44" spans="1:13" x14ac:dyDescent="0.3">
      <c r="A44" t="s">
        <v>35</v>
      </c>
      <c r="B44" s="15">
        <v>0</v>
      </c>
      <c r="C44" s="15">
        <v>0</v>
      </c>
      <c r="D44" s="15">
        <v>0</v>
      </c>
      <c r="E44" s="15">
        <v>0</v>
      </c>
      <c r="F44" s="15">
        <v>0</v>
      </c>
      <c r="G44" s="15">
        <v>0</v>
      </c>
      <c r="H44" s="15">
        <v>0</v>
      </c>
      <c r="I44" s="15">
        <v>0</v>
      </c>
      <c r="J44" s="24"/>
      <c r="L44" s="15">
        <v>5000</v>
      </c>
      <c r="M44" t="s">
        <v>50</v>
      </c>
    </row>
    <row r="45" spans="1:13" x14ac:dyDescent="0.3">
      <c r="A45" t="s">
        <v>36</v>
      </c>
      <c r="B45" s="15">
        <v>0</v>
      </c>
      <c r="C45" s="15">
        <v>0</v>
      </c>
      <c r="D45" s="15">
        <v>0</v>
      </c>
      <c r="E45" s="15">
        <v>0</v>
      </c>
      <c r="F45" s="15">
        <v>0</v>
      </c>
      <c r="G45" s="15">
        <v>0</v>
      </c>
      <c r="H45" s="15">
        <v>0</v>
      </c>
      <c r="I45" s="15">
        <v>0</v>
      </c>
      <c r="J45" s="24"/>
      <c r="L45" s="18">
        <v>1120</v>
      </c>
      <c r="M45" t="s">
        <v>51</v>
      </c>
    </row>
    <row r="46" spans="1:13" x14ac:dyDescent="0.3">
      <c r="A46" t="s">
        <v>37</v>
      </c>
      <c r="B46" s="15">
        <v>0</v>
      </c>
      <c r="C46" s="15">
        <v>0</v>
      </c>
      <c r="D46" s="15">
        <v>0</v>
      </c>
      <c r="E46" s="15">
        <v>0</v>
      </c>
      <c r="F46" s="15">
        <v>0</v>
      </c>
      <c r="G46" s="15">
        <v>0</v>
      </c>
      <c r="H46" s="15">
        <v>0</v>
      </c>
      <c r="I46" s="15">
        <v>0</v>
      </c>
      <c r="J46" s="24"/>
      <c r="L46" s="15">
        <v>5000</v>
      </c>
      <c r="M46" t="s">
        <v>50</v>
      </c>
    </row>
    <row r="47" spans="1:13" x14ac:dyDescent="0.3">
      <c r="A47" t="s">
        <v>38</v>
      </c>
      <c r="B47" s="15">
        <v>0</v>
      </c>
      <c r="C47" s="15">
        <v>0</v>
      </c>
      <c r="D47" s="15">
        <v>0</v>
      </c>
      <c r="E47" s="15">
        <v>0</v>
      </c>
      <c r="F47" s="15">
        <v>0</v>
      </c>
      <c r="G47" s="15">
        <v>0</v>
      </c>
      <c r="H47" s="15">
        <v>0</v>
      </c>
      <c r="I47" s="15">
        <v>0</v>
      </c>
      <c r="J47" s="24"/>
      <c r="L47" s="15">
        <v>7500</v>
      </c>
      <c r="M47" t="s">
        <v>52</v>
      </c>
    </row>
    <row r="48" spans="1:13" x14ac:dyDescent="0.3">
      <c r="A48" s="4"/>
      <c r="B48" s="3"/>
      <c r="C48" s="3"/>
      <c r="J48" s="24"/>
    </row>
    <row r="49" spans="1:13" x14ac:dyDescent="0.3">
      <c r="A49" s="4" t="s">
        <v>53</v>
      </c>
      <c r="B49" s="3"/>
      <c r="C49" s="3"/>
      <c r="J49" s="24"/>
    </row>
    <row r="50" spans="1:13" x14ac:dyDescent="0.3">
      <c r="A50" t="s">
        <v>31</v>
      </c>
      <c r="B50" s="16">
        <v>0</v>
      </c>
      <c r="C50" s="16">
        <v>0</v>
      </c>
      <c r="D50" s="16">
        <v>0</v>
      </c>
      <c r="E50" s="16">
        <v>0</v>
      </c>
      <c r="F50" s="16">
        <v>0</v>
      </c>
      <c r="G50" s="16">
        <v>0</v>
      </c>
      <c r="H50" s="16">
        <v>0</v>
      </c>
      <c r="I50" s="16">
        <v>0</v>
      </c>
      <c r="J50" s="25">
        <v>0</v>
      </c>
      <c r="L50" t="s">
        <v>43</v>
      </c>
    </row>
    <row r="51" spans="1:13" x14ac:dyDescent="0.3">
      <c r="A51" t="s">
        <v>33</v>
      </c>
      <c r="B51" s="16">
        <v>0</v>
      </c>
      <c r="C51" s="16">
        <v>0</v>
      </c>
      <c r="D51" s="16">
        <v>0</v>
      </c>
      <c r="E51" s="16">
        <v>0</v>
      </c>
      <c r="F51" s="16">
        <v>0</v>
      </c>
      <c r="G51" s="16">
        <v>0</v>
      </c>
      <c r="H51" s="16">
        <v>0</v>
      </c>
      <c r="I51" s="16">
        <v>0</v>
      </c>
      <c r="J51" s="25">
        <v>0</v>
      </c>
      <c r="L51" t="s">
        <v>43</v>
      </c>
    </row>
    <row r="52" spans="1:13" x14ac:dyDescent="0.3">
      <c r="A52" t="s">
        <v>34</v>
      </c>
      <c r="B52" s="16">
        <v>0</v>
      </c>
      <c r="C52" s="16">
        <v>0</v>
      </c>
      <c r="D52" s="16">
        <v>0</v>
      </c>
      <c r="E52" s="16">
        <v>0</v>
      </c>
      <c r="F52" s="16">
        <v>0</v>
      </c>
      <c r="G52" s="16">
        <v>0</v>
      </c>
      <c r="H52" s="16">
        <v>0</v>
      </c>
      <c r="I52" s="16">
        <v>0</v>
      </c>
      <c r="J52" s="25">
        <v>0</v>
      </c>
      <c r="L52" t="s">
        <v>43</v>
      </c>
    </row>
    <row r="53" spans="1:13" x14ac:dyDescent="0.3">
      <c r="A53" t="s">
        <v>35</v>
      </c>
      <c r="B53" s="16">
        <v>0</v>
      </c>
      <c r="C53" s="16">
        <v>0</v>
      </c>
      <c r="D53" s="16">
        <v>0</v>
      </c>
      <c r="E53" s="16">
        <v>0</v>
      </c>
      <c r="F53" s="16">
        <v>0</v>
      </c>
      <c r="G53" s="16">
        <v>0</v>
      </c>
      <c r="H53" s="16">
        <v>0</v>
      </c>
      <c r="I53" s="16">
        <v>0</v>
      </c>
      <c r="J53" s="25">
        <v>0</v>
      </c>
      <c r="L53" t="s">
        <v>43</v>
      </c>
    </row>
    <row r="54" spans="1:13" x14ac:dyDescent="0.3">
      <c r="A54" t="s">
        <v>36</v>
      </c>
      <c r="B54" s="16">
        <v>0</v>
      </c>
      <c r="C54" s="16">
        <v>0</v>
      </c>
      <c r="D54" s="16">
        <v>0</v>
      </c>
      <c r="E54" s="16">
        <v>0</v>
      </c>
      <c r="F54" s="16">
        <v>0</v>
      </c>
      <c r="G54" s="16">
        <v>0</v>
      </c>
      <c r="H54" s="16">
        <v>0</v>
      </c>
      <c r="I54" s="16">
        <v>0</v>
      </c>
      <c r="J54" s="25">
        <v>0</v>
      </c>
      <c r="L54" t="s">
        <v>44</v>
      </c>
    </row>
    <row r="55" spans="1:13" x14ac:dyDescent="0.3">
      <c r="A55" t="s">
        <v>37</v>
      </c>
      <c r="B55" s="16">
        <v>0</v>
      </c>
      <c r="C55" s="16">
        <v>0</v>
      </c>
      <c r="D55" s="16">
        <v>0</v>
      </c>
      <c r="E55" s="16">
        <v>0</v>
      </c>
      <c r="F55" s="16">
        <v>0</v>
      </c>
      <c r="G55" s="16">
        <v>0</v>
      </c>
      <c r="H55" s="16">
        <v>0</v>
      </c>
      <c r="I55" s="16">
        <v>0</v>
      </c>
      <c r="J55" s="25">
        <v>0</v>
      </c>
      <c r="L55" t="s">
        <v>44</v>
      </c>
    </row>
    <row r="56" spans="1:13" x14ac:dyDescent="0.3">
      <c r="A56" t="s">
        <v>38</v>
      </c>
      <c r="B56" s="16">
        <v>0</v>
      </c>
      <c r="C56" s="16">
        <v>0</v>
      </c>
      <c r="D56" s="16">
        <v>0</v>
      </c>
      <c r="E56" s="16">
        <v>0</v>
      </c>
      <c r="F56" s="16">
        <v>0</v>
      </c>
      <c r="G56" s="16">
        <v>0</v>
      </c>
      <c r="H56" s="16">
        <v>0</v>
      </c>
      <c r="I56" s="16">
        <v>0</v>
      </c>
      <c r="J56" s="25">
        <v>0</v>
      </c>
      <c r="L56" t="s">
        <v>44</v>
      </c>
    </row>
    <row r="57" spans="1:13" ht="15" thickBot="1" x14ac:dyDescent="0.35">
      <c r="A57" s="5" t="s">
        <v>54</v>
      </c>
      <c r="B57" s="17">
        <v>0</v>
      </c>
      <c r="C57" s="17">
        <v>0</v>
      </c>
      <c r="D57" s="17">
        <v>0</v>
      </c>
      <c r="E57" s="17">
        <v>0</v>
      </c>
      <c r="F57" s="17">
        <v>0</v>
      </c>
      <c r="G57" s="17">
        <v>0</v>
      </c>
      <c r="H57" s="17">
        <v>0</v>
      </c>
      <c r="I57" s="17">
        <v>0</v>
      </c>
      <c r="J57" s="26">
        <v>0</v>
      </c>
      <c r="M57" t="s">
        <v>111</v>
      </c>
    </row>
    <row r="58" spans="1:13" x14ac:dyDescent="0.3">
      <c r="A58" s="4"/>
      <c r="B58" s="13"/>
      <c r="C58" s="13"/>
      <c r="D58" s="13"/>
      <c r="E58" s="13"/>
      <c r="F58" s="13"/>
      <c r="G58" s="13"/>
      <c r="H58" s="13"/>
      <c r="I58" s="13"/>
      <c r="J58" s="27"/>
    </row>
    <row r="59" spans="1:13" x14ac:dyDescent="0.3">
      <c r="A59" s="4" t="s">
        <v>56</v>
      </c>
      <c r="B59" s="3"/>
      <c r="C59" s="3"/>
      <c r="J59" s="24"/>
    </row>
    <row r="60" spans="1:13" x14ac:dyDescent="0.3">
      <c r="A60" t="s">
        <v>57</v>
      </c>
      <c r="B60" s="15"/>
      <c r="C60" s="15"/>
      <c r="D60" s="15">
        <v>675000</v>
      </c>
      <c r="E60" s="15">
        <v>675000</v>
      </c>
      <c r="F60" s="15">
        <v>675000</v>
      </c>
      <c r="G60" s="15">
        <v>675000</v>
      </c>
      <c r="H60" s="15">
        <v>675000</v>
      </c>
      <c r="I60" s="15">
        <v>675000</v>
      </c>
      <c r="J60" s="25">
        <v>3375000</v>
      </c>
      <c r="L60" t="s">
        <v>43</v>
      </c>
      <c r="M60" t="s">
        <v>40</v>
      </c>
    </row>
    <row r="61" spans="1:13" x14ac:dyDescent="0.3">
      <c r="A61" t="s">
        <v>58</v>
      </c>
      <c r="B61" s="15"/>
      <c r="C61" s="15"/>
      <c r="D61" s="15"/>
      <c r="E61" s="15"/>
      <c r="F61" s="15"/>
      <c r="G61" s="15"/>
      <c r="H61" s="15"/>
      <c r="I61" s="15"/>
      <c r="J61" s="25">
        <v>0</v>
      </c>
      <c r="L61"/>
    </row>
    <row r="62" spans="1:13" x14ac:dyDescent="0.3">
      <c r="B62" s="19"/>
      <c r="C62" s="19"/>
      <c r="D62" s="19"/>
      <c r="E62" s="19"/>
      <c r="F62" s="19"/>
      <c r="G62" s="19"/>
      <c r="H62" s="19"/>
      <c r="I62" s="19"/>
      <c r="J62" s="28"/>
      <c r="L62"/>
    </row>
    <row r="63" spans="1:13" s="14" customFormat="1" ht="15" thickBot="1" x14ac:dyDescent="0.35">
      <c r="A63" s="14" t="s">
        <v>59</v>
      </c>
      <c r="B63" s="17">
        <v>0</v>
      </c>
      <c r="C63" s="17">
        <v>0</v>
      </c>
      <c r="D63" s="17">
        <v>675000</v>
      </c>
      <c r="E63" s="17">
        <v>675000</v>
      </c>
      <c r="F63" s="17">
        <v>675000</v>
      </c>
      <c r="G63" s="17">
        <v>675000</v>
      </c>
      <c r="H63" s="17">
        <v>675000</v>
      </c>
      <c r="I63" s="17">
        <v>675000</v>
      </c>
      <c r="J63" s="29">
        <v>3375000</v>
      </c>
    </row>
    <row r="64" spans="1:13" x14ac:dyDescent="0.3">
      <c r="J64" s="24"/>
    </row>
    <row r="65" spans="1:14" s="14" customFormat="1" ht="15" thickBot="1" x14ac:dyDescent="0.35">
      <c r="A65" s="14" t="s">
        <v>60</v>
      </c>
      <c r="B65" s="17"/>
      <c r="C65" s="17"/>
      <c r="D65" s="17">
        <v>5086375</v>
      </c>
      <c r="E65" s="17">
        <v>4095000</v>
      </c>
      <c r="F65" s="17">
        <v>3315000</v>
      </c>
      <c r="G65" s="17">
        <v>3005000</v>
      </c>
      <c r="H65" s="17">
        <v>3005000</v>
      </c>
      <c r="I65" s="17">
        <v>675000</v>
      </c>
      <c r="J65" s="29">
        <v>18506375</v>
      </c>
    </row>
    <row r="66" spans="1:14" x14ac:dyDescent="0.3">
      <c r="A66" t="s">
        <v>61</v>
      </c>
      <c r="J66" s="80">
        <v>18506375</v>
      </c>
    </row>
    <row r="67" spans="1:14" x14ac:dyDescent="0.3">
      <c r="A67" s="43" t="s">
        <v>62</v>
      </c>
      <c r="B67" s="44"/>
      <c r="C67" s="44"/>
      <c r="D67" s="44"/>
      <c r="E67" s="44"/>
      <c r="F67" s="44"/>
      <c r="G67" s="44"/>
      <c r="H67" s="44"/>
      <c r="I67" s="44"/>
      <c r="J67" s="45"/>
    </row>
    <row r="68" spans="1:14" x14ac:dyDescent="0.3">
      <c r="A68" s="1"/>
      <c r="J68" s="24"/>
    </row>
    <row r="69" spans="1:14" x14ac:dyDescent="0.3">
      <c r="A69" s="4" t="s">
        <v>63</v>
      </c>
      <c r="B69" s="13"/>
      <c r="C69" s="13"/>
      <c r="D69" s="13"/>
      <c r="E69" s="13"/>
      <c r="F69" s="13"/>
      <c r="G69" s="13"/>
      <c r="H69" s="13"/>
      <c r="I69" s="13"/>
      <c r="J69" s="23"/>
    </row>
    <row r="70" spans="1:14" x14ac:dyDescent="0.3">
      <c r="A70" t="s">
        <v>31</v>
      </c>
      <c r="B70" s="42"/>
      <c r="C70" s="42"/>
      <c r="D70" s="42">
        <v>0.02</v>
      </c>
      <c r="E70" s="42">
        <v>0.02</v>
      </c>
      <c r="F70" s="42">
        <v>0.02</v>
      </c>
      <c r="G70" s="42">
        <v>0.02</v>
      </c>
      <c r="H70" s="42">
        <v>0.02</v>
      </c>
      <c r="I70" s="42">
        <v>0.02</v>
      </c>
      <c r="J70" s="66"/>
      <c r="L70" s="84">
        <v>7.3</v>
      </c>
      <c r="M70" t="s">
        <v>64</v>
      </c>
    </row>
    <row r="71" spans="1:14" x14ac:dyDescent="0.3">
      <c r="A71" t="s">
        <v>33</v>
      </c>
      <c r="B71" s="42"/>
      <c r="C71" s="42"/>
      <c r="D71" s="42">
        <v>0.02</v>
      </c>
      <c r="E71" s="42">
        <v>0.02</v>
      </c>
      <c r="F71" s="42">
        <v>0.02</v>
      </c>
      <c r="G71" s="42">
        <v>0.02</v>
      </c>
      <c r="H71" s="42">
        <v>0.02</v>
      </c>
      <c r="I71" s="42">
        <v>0.02</v>
      </c>
      <c r="J71" s="66"/>
      <c r="L71" s="84">
        <v>7.3</v>
      </c>
      <c r="M71" t="s">
        <v>64</v>
      </c>
    </row>
    <row r="72" spans="1:14" x14ac:dyDescent="0.3">
      <c r="A72" t="s">
        <v>34</v>
      </c>
      <c r="B72" s="42"/>
      <c r="C72" s="42"/>
      <c r="D72" s="42">
        <v>0.02</v>
      </c>
      <c r="E72" s="42">
        <v>0.02</v>
      </c>
      <c r="F72" s="42">
        <v>0.02</v>
      </c>
      <c r="G72" s="42">
        <v>0.02</v>
      </c>
      <c r="H72" s="42">
        <v>0.02</v>
      </c>
      <c r="I72" s="42">
        <v>0.02</v>
      </c>
      <c r="J72" s="66"/>
      <c r="L72" s="84">
        <v>7.3</v>
      </c>
      <c r="M72" t="s">
        <v>64</v>
      </c>
    </row>
    <row r="73" spans="1:14" x14ac:dyDescent="0.3">
      <c r="A73" t="s">
        <v>35</v>
      </c>
      <c r="B73" s="42"/>
      <c r="C73" s="42"/>
      <c r="D73" s="42">
        <v>0.02</v>
      </c>
      <c r="E73" s="42">
        <v>0.02</v>
      </c>
      <c r="F73" s="42">
        <v>0.02</v>
      </c>
      <c r="G73" s="42">
        <v>0.02</v>
      </c>
      <c r="H73" s="42">
        <v>0.02</v>
      </c>
      <c r="I73" s="42">
        <v>0.02</v>
      </c>
      <c r="J73" s="66"/>
      <c r="L73" s="84">
        <v>7.3</v>
      </c>
      <c r="M73" t="s">
        <v>64</v>
      </c>
    </row>
    <row r="74" spans="1:14" x14ac:dyDescent="0.3">
      <c r="A74" t="s">
        <v>36</v>
      </c>
      <c r="B74" s="42"/>
      <c r="C74" s="42"/>
      <c r="D74" s="42">
        <v>0.5</v>
      </c>
      <c r="E74" s="42">
        <v>0.5</v>
      </c>
      <c r="F74" s="42">
        <v>0.5</v>
      </c>
      <c r="G74" s="42">
        <v>0.5</v>
      </c>
      <c r="H74" s="42">
        <v>0.5</v>
      </c>
      <c r="I74" s="42">
        <v>0.5</v>
      </c>
      <c r="J74" s="66"/>
      <c r="L74" s="84">
        <v>182.5</v>
      </c>
      <c r="M74" t="s">
        <v>64</v>
      </c>
    </row>
    <row r="75" spans="1:14" x14ac:dyDescent="0.3">
      <c r="A75" t="s">
        <v>37</v>
      </c>
      <c r="B75" s="42"/>
      <c r="C75" s="42"/>
      <c r="D75" s="42">
        <v>0.03</v>
      </c>
      <c r="E75" s="42">
        <v>0.03</v>
      </c>
      <c r="F75" s="42">
        <v>0.03</v>
      </c>
      <c r="G75" s="42">
        <v>0.03</v>
      </c>
      <c r="H75" s="42">
        <v>0.03</v>
      </c>
      <c r="I75" s="42">
        <v>0.03</v>
      </c>
      <c r="J75" s="66"/>
      <c r="L75" s="84">
        <v>10.95</v>
      </c>
      <c r="M75" t="s">
        <v>64</v>
      </c>
    </row>
    <row r="76" spans="1:14" x14ac:dyDescent="0.3">
      <c r="A76" t="s">
        <v>38</v>
      </c>
      <c r="B76" s="42"/>
      <c r="C76" s="42"/>
      <c r="D76" s="42">
        <v>0.03</v>
      </c>
      <c r="E76" s="42">
        <v>0.03</v>
      </c>
      <c r="F76" s="42">
        <v>0.03</v>
      </c>
      <c r="G76" s="42">
        <v>0.03</v>
      </c>
      <c r="H76" s="42">
        <v>0.03</v>
      </c>
      <c r="I76" s="42">
        <v>0.03</v>
      </c>
      <c r="J76" s="66"/>
      <c r="L76" s="84">
        <v>10.95</v>
      </c>
      <c r="M76" t="s">
        <v>64</v>
      </c>
    </row>
    <row r="77" spans="1:14" x14ac:dyDescent="0.3">
      <c r="J77" s="24"/>
    </row>
    <row r="78" spans="1:14" x14ac:dyDescent="0.3">
      <c r="A78" s="4" t="s">
        <v>65</v>
      </c>
      <c r="J78" s="23"/>
    </row>
    <row r="79" spans="1:14" x14ac:dyDescent="0.3">
      <c r="A79" t="s">
        <v>31</v>
      </c>
      <c r="B79" s="42"/>
      <c r="C79" s="42"/>
      <c r="D79" s="9">
        <v>12</v>
      </c>
      <c r="E79" s="9">
        <v>12</v>
      </c>
      <c r="F79" s="9">
        <v>12</v>
      </c>
      <c r="G79" s="9">
        <v>12</v>
      </c>
      <c r="H79" s="9">
        <v>12</v>
      </c>
      <c r="I79" s="9">
        <v>12</v>
      </c>
      <c r="J79" s="23"/>
      <c r="L79" s="13">
        <v>12</v>
      </c>
      <c r="M79" t="s">
        <v>66</v>
      </c>
      <c r="N79" s="2">
        <v>87.6</v>
      </c>
    </row>
    <row r="80" spans="1:14" x14ac:dyDescent="0.3">
      <c r="A80" t="s">
        <v>33</v>
      </c>
      <c r="B80" s="42"/>
      <c r="C80" s="42"/>
      <c r="D80" s="9">
        <v>24</v>
      </c>
      <c r="E80" s="9">
        <v>24</v>
      </c>
      <c r="F80" s="9">
        <v>24</v>
      </c>
      <c r="G80" s="9">
        <v>24</v>
      </c>
      <c r="H80" s="9">
        <v>24</v>
      </c>
      <c r="I80" s="9">
        <v>24</v>
      </c>
      <c r="J80" s="23"/>
      <c r="L80" s="13">
        <v>24</v>
      </c>
      <c r="M80" t="s">
        <v>67</v>
      </c>
      <c r="N80" s="2">
        <v>175.2</v>
      </c>
    </row>
    <row r="81" spans="1:14" x14ac:dyDescent="0.3">
      <c r="A81" t="s">
        <v>34</v>
      </c>
      <c r="B81" s="42"/>
      <c r="C81" s="42"/>
      <c r="D81" s="9">
        <v>24</v>
      </c>
      <c r="E81" s="9">
        <v>24</v>
      </c>
      <c r="F81" s="9">
        <v>24</v>
      </c>
      <c r="G81" s="9">
        <v>24</v>
      </c>
      <c r="H81" s="9">
        <v>24</v>
      </c>
      <c r="I81" s="9">
        <v>24</v>
      </c>
      <c r="J81" s="23"/>
      <c r="L81" s="13">
        <v>24</v>
      </c>
      <c r="M81" t="s">
        <v>67</v>
      </c>
      <c r="N81" s="2">
        <v>175.2</v>
      </c>
    </row>
    <row r="82" spans="1:14" x14ac:dyDescent="0.3">
      <c r="A82" t="s">
        <v>35</v>
      </c>
      <c r="B82" s="42"/>
      <c r="C82" s="42"/>
      <c r="D82" s="9">
        <v>24</v>
      </c>
      <c r="E82" s="9">
        <v>24</v>
      </c>
      <c r="F82" s="9">
        <v>24</v>
      </c>
      <c r="G82" s="9">
        <v>24</v>
      </c>
      <c r="H82" s="9">
        <v>24</v>
      </c>
      <c r="I82" s="9">
        <v>24</v>
      </c>
      <c r="J82" s="23"/>
      <c r="L82" s="13">
        <v>24</v>
      </c>
      <c r="M82" t="s">
        <v>67</v>
      </c>
      <c r="N82" s="2">
        <v>175.2</v>
      </c>
    </row>
    <row r="83" spans="1:14" x14ac:dyDescent="0.3">
      <c r="A83" t="s">
        <v>36</v>
      </c>
      <c r="B83" s="42"/>
      <c r="C83" s="42"/>
      <c r="D83" s="9">
        <v>12</v>
      </c>
      <c r="E83" s="9">
        <v>12</v>
      </c>
      <c r="F83" s="9">
        <v>12</v>
      </c>
      <c r="G83" s="9">
        <v>12</v>
      </c>
      <c r="H83" s="9">
        <v>12</v>
      </c>
      <c r="I83" s="9">
        <v>12</v>
      </c>
      <c r="J83" s="23"/>
      <c r="L83" s="13">
        <v>12</v>
      </c>
      <c r="M83" t="s">
        <v>66</v>
      </c>
      <c r="N83" s="2"/>
    </row>
    <row r="84" spans="1:14" x14ac:dyDescent="0.3">
      <c r="A84" t="s">
        <v>37</v>
      </c>
      <c r="B84" s="42"/>
      <c r="C84" s="42"/>
      <c r="D84" s="9">
        <v>12</v>
      </c>
      <c r="E84" s="9">
        <v>12</v>
      </c>
      <c r="F84" s="9">
        <v>12</v>
      </c>
      <c r="G84" s="9">
        <v>12</v>
      </c>
      <c r="H84" s="9">
        <v>12</v>
      </c>
      <c r="I84" s="9">
        <v>12</v>
      </c>
      <c r="J84" s="23"/>
      <c r="L84" s="13">
        <v>12</v>
      </c>
      <c r="M84" t="s">
        <v>68</v>
      </c>
    </row>
    <row r="85" spans="1:14" x14ac:dyDescent="0.3">
      <c r="A85" t="s">
        <v>38</v>
      </c>
      <c r="B85" s="42"/>
      <c r="C85" s="42"/>
      <c r="D85" s="9">
        <v>12</v>
      </c>
      <c r="E85" s="9">
        <v>12</v>
      </c>
      <c r="F85" s="9">
        <v>12</v>
      </c>
      <c r="G85" s="9">
        <v>12</v>
      </c>
      <c r="H85" s="9">
        <v>12</v>
      </c>
      <c r="I85" s="9">
        <v>12</v>
      </c>
      <c r="J85" s="23"/>
      <c r="L85" s="13">
        <v>12</v>
      </c>
      <c r="M85" t="s">
        <v>68</v>
      </c>
    </row>
    <row r="86" spans="1:14" x14ac:dyDescent="0.3">
      <c r="A86" s="4"/>
      <c r="B86" s="13"/>
      <c r="C86" s="13"/>
      <c r="D86" s="13"/>
      <c r="E86" s="13"/>
      <c r="F86" s="13"/>
      <c r="G86" s="13"/>
      <c r="H86" s="13"/>
      <c r="I86" s="13"/>
      <c r="J86" s="23"/>
    </row>
    <row r="87" spans="1:14" x14ac:dyDescent="0.3">
      <c r="A87" s="4" t="s">
        <v>69</v>
      </c>
      <c r="B87" s="13"/>
      <c r="C87" s="13"/>
      <c r="D87" s="13"/>
      <c r="E87" s="13"/>
      <c r="F87" s="13"/>
      <c r="G87" s="13"/>
      <c r="H87" s="13"/>
      <c r="I87" s="13"/>
      <c r="J87" s="23"/>
    </row>
    <row r="88" spans="1:14" x14ac:dyDescent="0.3">
      <c r="A88" t="s">
        <v>31</v>
      </c>
      <c r="B88" s="42"/>
      <c r="C88" s="42"/>
      <c r="D88" s="41">
        <v>1</v>
      </c>
      <c r="E88" s="41">
        <v>1</v>
      </c>
      <c r="F88" s="41">
        <v>1</v>
      </c>
      <c r="G88" s="41">
        <v>1</v>
      </c>
      <c r="H88" s="41">
        <v>1</v>
      </c>
      <c r="I88" s="41">
        <v>1</v>
      </c>
      <c r="J88" s="23"/>
      <c r="M88" t="s">
        <v>40</v>
      </c>
    </row>
    <row r="89" spans="1:14" x14ac:dyDescent="0.3">
      <c r="A89" t="s">
        <v>33</v>
      </c>
      <c r="B89" s="42"/>
      <c r="C89" s="42"/>
      <c r="D89" s="41">
        <v>3</v>
      </c>
      <c r="E89" s="41">
        <v>3</v>
      </c>
      <c r="F89" s="41">
        <v>3</v>
      </c>
      <c r="G89" s="41">
        <v>3</v>
      </c>
      <c r="H89" s="41">
        <v>3</v>
      </c>
      <c r="I89" s="41">
        <v>3</v>
      </c>
      <c r="J89" s="23"/>
      <c r="M89" t="s">
        <v>40</v>
      </c>
    </row>
    <row r="90" spans="1:14" x14ac:dyDescent="0.3">
      <c r="A90" t="s">
        <v>34</v>
      </c>
      <c r="B90" s="42"/>
      <c r="C90" s="42"/>
      <c r="D90" s="41">
        <v>100</v>
      </c>
      <c r="E90" s="41">
        <v>100</v>
      </c>
      <c r="F90" s="41">
        <v>100</v>
      </c>
      <c r="G90" s="41">
        <v>100</v>
      </c>
      <c r="H90" s="41">
        <v>100</v>
      </c>
      <c r="I90" s="41">
        <v>100</v>
      </c>
      <c r="J90" s="23"/>
      <c r="M90" t="s">
        <v>40</v>
      </c>
    </row>
    <row r="91" spans="1:14" x14ac:dyDescent="0.3">
      <c r="A91" t="s">
        <v>35</v>
      </c>
      <c r="B91" s="42"/>
      <c r="C91" s="42"/>
      <c r="D91" s="41">
        <v>50</v>
      </c>
      <c r="E91" s="41">
        <v>50</v>
      </c>
      <c r="F91" s="41">
        <v>50</v>
      </c>
      <c r="G91" s="41">
        <v>50</v>
      </c>
      <c r="H91" s="41">
        <v>50</v>
      </c>
      <c r="I91" s="41">
        <v>50</v>
      </c>
      <c r="J91" s="23"/>
      <c r="M91" t="s">
        <v>40</v>
      </c>
    </row>
    <row r="92" spans="1:14" x14ac:dyDescent="0.3">
      <c r="A92" t="s">
        <v>36</v>
      </c>
      <c r="B92" s="42"/>
      <c r="C92" s="42"/>
      <c r="D92" s="41">
        <v>0.1</v>
      </c>
      <c r="E92" s="41">
        <v>0.1</v>
      </c>
      <c r="F92" s="41">
        <v>0.1</v>
      </c>
      <c r="G92" s="41">
        <v>0.1</v>
      </c>
      <c r="H92" s="41">
        <v>0.1</v>
      </c>
      <c r="I92" s="41">
        <v>0.1</v>
      </c>
      <c r="J92" s="23"/>
      <c r="M92" t="s">
        <v>40</v>
      </c>
    </row>
    <row r="93" spans="1:14" x14ac:dyDescent="0.3">
      <c r="A93" t="s">
        <v>37</v>
      </c>
      <c r="B93" s="42"/>
      <c r="C93" s="42"/>
      <c r="D93" s="41"/>
      <c r="E93" s="41"/>
      <c r="F93" s="41"/>
      <c r="G93" s="41"/>
      <c r="H93" s="41"/>
      <c r="I93" s="41"/>
      <c r="J93" s="23"/>
    </row>
    <row r="94" spans="1:14" x14ac:dyDescent="0.3">
      <c r="A94" t="s">
        <v>38</v>
      </c>
      <c r="B94" s="42"/>
      <c r="C94" s="42"/>
      <c r="D94" s="41"/>
      <c r="E94" s="41"/>
      <c r="F94" s="41"/>
      <c r="G94" s="41"/>
      <c r="H94" s="41"/>
      <c r="I94" s="41"/>
      <c r="J94" s="23"/>
    </row>
    <row r="95" spans="1:14" x14ac:dyDescent="0.3">
      <c r="A95" s="4"/>
      <c r="B95" s="13"/>
      <c r="C95" s="13"/>
      <c r="D95" s="13"/>
      <c r="E95" s="13"/>
      <c r="F95" s="51"/>
      <c r="G95" s="13"/>
      <c r="H95" s="13"/>
      <c r="I95" s="13"/>
      <c r="J95" s="23"/>
    </row>
    <row r="96" spans="1:14" x14ac:dyDescent="0.3">
      <c r="A96" s="4" t="s">
        <v>70</v>
      </c>
      <c r="B96" s="13"/>
      <c r="C96" s="13"/>
      <c r="D96" s="13"/>
      <c r="E96" s="13"/>
      <c r="F96" s="13"/>
      <c r="G96" s="13"/>
      <c r="H96" s="13"/>
      <c r="I96" s="13"/>
      <c r="J96" s="23"/>
    </row>
    <row r="97" spans="1:13" x14ac:dyDescent="0.3">
      <c r="A97" t="s">
        <v>31</v>
      </c>
      <c r="B97" s="13"/>
      <c r="C97" s="13"/>
      <c r="D97" s="13">
        <v>87.6</v>
      </c>
      <c r="E97" s="13">
        <v>87.6</v>
      </c>
      <c r="F97" s="13">
        <v>87.6</v>
      </c>
      <c r="G97" s="13">
        <v>87.6</v>
      </c>
      <c r="H97" s="13">
        <v>87.6</v>
      </c>
      <c r="I97" s="13">
        <v>87.6</v>
      </c>
      <c r="J97" s="23"/>
      <c r="L97" s="50"/>
      <c r="M97" t="s">
        <v>40</v>
      </c>
    </row>
    <row r="98" spans="1:13" x14ac:dyDescent="0.3">
      <c r="A98" t="s">
        <v>33</v>
      </c>
      <c r="B98" s="13"/>
      <c r="C98" s="13"/>
      <c r="D98" s="13">
        <v>525.59999999999991</v>
      </c>
      <c r="E98" s="13">
        <v>525.59999999999991</v>
      </c>
      <c r="F98" s="13">
        <v>525.59999999999991</v>
      </c>
      <c r="G98" s="13">
        <v>525.59999999999991</v>
      </c>
      <c r="H98" s="13">
        <v>525.59999999999991</v>
      </c>
      <c r="I98" s="13">
        <v>525.59999999999991</v>
      </c>
      <c r="J98" s="23"/>
      <c r="L98" s="50"/>
      <c r="M98" t="s">
        <v>40</v>
      </c>
    </row>
    <row r="99" spans="1:13" x14ac:dyDescent="0.3">
      <c r="A99" t="s">
        <v>34</v>
      </c>
      <c r="B99" s="13"/>
      <c r="C99" s="13"/>
      <c r="D99" s="13">
        <v>17520</v>
      </c>
      <c r="E99" s="13">
        <v>17520</v>
      </c>
      <c r="F99" s="13">
        <v>17520</v>
      </c>
      <c r="G99" s="13">
        <v>17520</v>
      </c>
      <c r="H99" s="13">
        <v>17520</v>
      </c>
      <c r="I99" s="13">
        <v>17520</v>
      </c>
      <c r="J99" s="23"/>
      <c r="L99" s="50"/>
      <c r="M99" t="s">
        <v>40</v>
      </c>
    </row>
    <row r="100" spans="1:13" x14ac:dyDescent="0.3">
      <c r="A100" t="s">
        <v>35</v>
      </c>
      <c r="B100" s="13"/>
      <c r="C100" s="13"/>
      <c r="D100" s="13">
        <v>8760</v>
      </c>
      <c r="E100" s="13">
        <v>8760</v>
      </c>
      <c r="F100" s="13">
        <v>8760</v>
      </c>
      <c r="G100" s="13">
        <v>8760</v>
      </c>
      <c r="H100" s="13">
        <v>8760</v>
      </c>
      <c r="I100" s="13">
        <v>8760</v>
      </c>
      <c r="J100" s="23"/>
      <c r="L100" s="50"/>
      <c r="M100" t="s">
        <v>40</v>
      </c>
    </row>
    <row r="101" spans="1:13" x14ac:dyDescent="0.3">
      <c r="A101" t="s">
        <v>36</v>
      </c>
      <c r="B101" s="13"/>
      <c r="C101" s="13"/>
      <c r="D101" s="13">
        <v>219</v>
      </c>
      <c r="E101" s="13">
        <v>219</v>
      </c>
      <c r="F101" s="13">
        <v>219</v>
      </c>
      <c r="G101" s="13">
        <v>219</v>
      </c>
      <c r="H101" s="13">
        <v>219</v>
      </c>
      <c r="I101" s="13">
        <v>219</v>
      </c>
      <c r="J101" s="23"/>
      <c r="L101" s="50"/>
      <c r="M101" t="s">
        <v>40</v>
      </c>
    </row>
    <row r="102" spans="1:13" x14ac:dyDescent="0.3">
      <c r="A102" t="s">
        <v>37</v>
      </c>
      <c r="B102" s="13"/>
      <c r="C102" s="13"/>
      <c r="D102" s="13">
        <v>0</v>
      </c>
      <c r="E102" s="13">
        <v>0</v>
      </c>
      <c r="F102" s="13">
        <v>0</v>
      </c>
      <c r="G102" s="13">
        <v>0</v>
      </c>
      <c r="H102" s="13">
        <v>0</v>
      </c>
      <c r="I102" s="13">
        <v>0</v>
      </c>
      <c r="J102" s="23"/>
    </row>
    <row r="103" spans="1:13" x14ac:dyDescent="0.3">
      <c r="A103" t="s">
        <v>38</v>
      </c>
      <c r="B103" s="13"/>
      <c r="C103" s="13"/>
      <c r="D103" s="13">
        <v>0</v>
      </c>
      <c r="E103" s="13">
        <v>0</v>
      </c>
      <c r="F103" s="13">
        <v>0</v>
      </c>
      <c r="G103" s="13">
        <v>0</v>
      </c>
      <c r="H103" s="13">
        <v>0</v>
      </c>
      <c r="I103" s="13">
        <v>0</v>
      </c>
      <c r="J103" s="23"/>
    </row>
    <row r="104" spans="1:13" x14ac:dyDescent="0.3">
      <c r="A104" s="4"/>
      <c r="B104" s="13"/>
      <c r="C104" s="13"/>
      <c r="D104" s="13"/>
      <c r="E104" s="13"/>
      <c r="F104" s="13"/>
      <c r="G104" s="13"/>
      <c r="H104" s="13"/>
      <c r="I104" s="13"/>
      <c r="J104" s="23"/>
    </row>
    <row r="105" spans="1:13" x14ac:dyDescent="0.3">
      <c r="A105" s="4" t="s">
        <v>71</v>
      </c>
      <c r="B105" s="13"/>
      <c r="C105" s="13"/>
      <c r="D105" s="13"/>
      <c r="E105" s="13"/>
      <c r="F105" s="13"/>
      <c r="G105" s="13"/>
      <c r="H105" s="13"/>
      <c r="I105" s="13"/>
      <c r="J105" s="23"/>
    </row>
    <row r="106" spans="1:13" x14ac:dyDescent="0.3">
      <c r="A106" t="s">
        <v>31</v>
      </c>
      <c r="B106" s="13">
        <v>0</v>
      </c>
      <c r="C106" s="13">
        <v>0</v>
      </c>
      <c r="D106" s="13">
        <v>30659.999999999996</v>
      </c>
      <c r="E106" s="13">
        <v>74460</v>
      </c>
      <c r="F106" s="13">
        <v>87600</v>
      </c>
      <c r="G106" s="13">
        <v>87600</v>
      </c>
      <c r="H106" s="13">
        <v>87600</v>
      </c>
      <c r="I106" s="13">
        <v>87600</v>
      </c>
      <c r="J106" s="23"/>
      <c r="L106" s="7"/>
      <c r="M106" t="s">
        <v>40</v>
      </c>
    </row>
    <row r="107" spans="1:13" x14ac:dyDescent="0.3">
      <c r="A107" t="s">
        <v>33</v>
      </c>
      <c r="B107" s="13">
        <v>0</v>
      </c>
      <c r="C107" s="13">
        <v>0</v>
      </c>
      <c r="D107" s="13">
        <v>788.39999999999986</v>
      </c>
      <c r="E107" s="13">
        <v>2627.9999999999995</v>
      </c>
      <c r="F107" s="13">
        <v>4993.1999999999989</v>
      </c>
      <c r="G107" s="13">
        <v>7358.3999999999987</v>
      </c>
      <c r="H107" s="13">
        <v>9460.7999999999993</v>
      </c>
      <c r="I107" s="13">
        <v>10511.999999999998</v>
      </c>
      <c r="J107" s="23"/>
      <c r="L107" s="7"/>
      <c r="M107" t="s">
        <v>40</v>
      </c>
    </row>
    <row r="108" spans="1:13" x14ac:dyDescent="0.3">
      <c r="A108" t="s">
        <v>34</v>
      </c>
      <c r="B108" s="13">
        <v>0</v>
      </c>
      <c r="C108" s="13">
        <v>0</v>
      </c>
      <c r="D108" s="13">
        <v>35040</v>
      </c>
      <c r="E108" s="13">
        <v>113880</v>
      </c>
      <c r="F108" s="13">
        <v>192720</v>
      </c>
      <c r="G108" s="13">
        <v>258420</v>
      </c>
      <c r="H108" s="13">
        <v>319740</v>
      </c>
      <c r="I108" s="13">
        <v>350400</v>
      </c>
      <c r="J108" s="23"/>
      <c r="L108" s="7"/>
      <c r="M108" t="s">
        <v>40</v>
      </c>
    </row>
    <row r="109" spans="1:13" x14ac:dyDescent="0.3">
      <c r="A109" t="s">
        <v>35</v>
      </c>
      <c r="B109" s="13">
        <v>0</v>
      </c>
      <c r="C109" s="13">
        <v>0</v>
      </c>
      <c r="D109" s="13">
        <v>13140</v>
      </c>
      <c r="E109" s="13">
        <v>48180</v>
      </c>
      <c r="F109" s="13">
        <v>87600</v>
      </c>
      <c r="G109" s="13">
        <v>122640</v>
      </c>
      <c r="H109" s="13">
        <v>157680</v>
      </c>
      <c r="I109" s="13">
        <v>175200</v>
      </c>
      <c r="J109" s="23"/>
      <c r="L109" s="7"/>
      <c r="M109" t="s">
        <v>40</v>
      </c>
    </row>
    <row r="110" spans="1:13" x14ac:dyDescent="0.3">
      <c r="A110" t="s">
        <v>36</v>
      </c>
      <c r="B110" s="13">
        <v>0</v>
      </c>
      <c r="C110" s="13">
        <v>0</v>
      </c>
      <c r="D110" s="13">
        <v>5475</v>
      </c>
      <c r="E110" s="13">
        <v>10950</v>
      </c>
      <c r="F110" s="13">
        <v>10950</v>
      </c>
      <c r="G110" s="13">
        <v>10950</v>
      </c>
      <c r="H110" s="13">
        <v>10950</v>
      </c>
      <c r="I110" s="13">
        <v>10950</v>
      </c>
      <c r="J110" s="23"/>
      <c r="M110" t="s">
        <v>40</v>
      </c>
    </row>
    <row r="111" spans="1:13" x14ac:dyDescent="0.3">
      <c r="A111" t="s">
        <v>37</v>
      </c>
      <c r="B111" s="13">
        <v>0</v>
      </c>
      <c r="C111" s="13">
        <v>0</v>
      </c>
      <c r="D111" s="13">
        <v>0</v>
      </c>
      <c r="E111" s="13">
        <v>0</v>
      </c>
      <c r="F111" s="13">
        <v>0</v>
      </c>
      <c r="G111" s="13">
        <v>0</v>
      </c>
      <c r="H111" s="13">
        <v>0</v>
      </c>
      <c r="I111" s="13">
        <v>0</v>
      </c>
      <c r="J111" s="23"/>
    </row>
    <row r="112" spans="1:13" x14ac:dyDescent="0.3">
      <c r="A112" t="s">
        <v>38</v>
      </c>
      <c r="B112" s="13">
        <v>0</v>
      </c>
      <c r="C112" s="13">
        <v>0</v>
      </c>
      <c r="D112" s="13">
        <v>0</v>
      </c>
      <c r="E112" s="13">
        <v>0</v>
      </c>
      <c r="F112" s="13">
        <v>0</v>
      </c>
      <c r="G112" s="13">
        <v>0</v>
      </c>
      <c r="H112" s="13">
        <v>0</v>
      </c>
      <c r="I112" s="13">
        <v>0</v>
      </c>
      <c r="J112" s="23"/>
    </row>
    <row r="113" spans="1:13" x14ac:dyDescent="0.3">
      <c r="B113" s="13"/>
      <c r="C113" s="13"/>
      <c r="D113" s="13"/>
      <c r="E113" s="13"/>
      <c r="F113" s="13"/>
      <c r="G113" s="13"/>
      <c r="H113" s="13"/>
      <c r="I113" s="13"/>
      <c r="J113" s="23"/>
    </row>
    <row r="114" spans="1:13" x14ac:dyDescent="0.3">
      <c r="A114" s="43" t="s">
        <v>72</v>
      </c>
      <c r="B114" s="44"/>
      <c r="C114" s="44"/>
      <c r="D114" s="44"/>
      <c r="E114" s="44"/>
      <c r="F114" s="44"/>
      <c r="G114" s="44"/>
      <c r="H114" s="44"/>
      <c r="I114" s="44"/>
      <c r="J114" s="45"/>
    </row>
    <row r="115" spans="1:13" x14ac:dyDescent="0.3">
      <c r="A115" s="4"/>
      <c r="B115" s="13"/>
      <c r="C115" s="13"/>
      <c r="D115" s="13"/>
      <c r="E115" s="13"/>
      <c r="F115" s="13"/>
      <c r="G115" s="13"/>
      <c r="H115" s="13"/>
      <c r="I115" s="13"/>
      <c r="J115" s="23"/>
    </row>
    <row r="116" spans="1:13" s="38" customFormat="1" x14ac:dyDescent="0.3">
      <c r="A116" s="38" t="s">
        <v>73</v>
      </c>
      <c r="B116" s="21"/>
      <c r="C116" s="21"/>
      <c r="D116" s="21"/>
      <c r="E116" s="21"/>
      <c r="F116" s="21"/>
      <c r="G116" s="21"/>
      <c r="H116" s="21"/>
      <c r="I116" s="21"/>
      <c r="J116" s="39"/>
      <c r="L116" s="40"/>
    </row>
    <row r="117" spans="1:13" x14ac:dyDescent="0.3">
      <c r="A117" s="38" t="s">
        <v>20</v>
      </c>
      <c r="B117" s="53">
        <v>0</v>
      </c>
      <c r="C117" s="53">
        <v>32.072982679180882</v>
      </c>
      <c r="D117" s="53">
        <v>32.072982679180882</v>
      </c>
      <c r="E117" s="53">
        <v>32.072982679180882</v>
      </c>
      <c r="F117" s="53">
        <v>32.072982679180882</v>
      </c>
      <c r="G117" s="53">
        <v>32.072982679180882</v>
      </c>
      <c r="H117" s="53">
        <v>32.072982679180882</v>
      </c>
      <c r="I117" s="53">
        <v>32.072982679180882</v>
      </c>
      <c r="J117" s="39"/>
      <c r="K117" s="38"/>
      <c r="L117" s="40"/>
      <c r="M117" t="s">
        <v>74</v>
      </c>
    </row>
    <row r="118" spans="1:13" x14ac:dyDescent="0.3">
      <c r="A118" s="55" t="s">
        <v>21</v>
      </c>
      <c r="B118" s="63">
        <v>0</v>
      </c>
      <c r="C118" s="63">
        <v>65.633185017770757</v>
      </c>
      <c r="D118" s="63">
        <v>65.633185017770757</v>
      </c>
      <c r="E118" s="63">
        <v>65.633185017770757</v>
      </c>
      <c r="F118" s="63">
        <v>65.633185017770757</v>
      </c>
      <c r="G118" s="63">
        <v>65.633185017770757</v>
      </c>
      <c r="H118" s="63">
        <v>65.633185017770757</v>
      </c>
      <c r="I118" s="63">
        <v>65.633185017770757</v>
      </c>
      <c r="J118" s="39"/>
      <c r="K118" s="38"/>
      <c r="L118" s="40"/>
      <c r="M118" t="s">
        <v>74</v>
      </c>
    </row>
    <row r="119" spans="1:13" x14ac:dyDescent="0.3">
      <c r="A119" s="38" t="s">
        <v>75</v>
      </c>
      <c r="B119" s="53">
        <v>0</v>
      </c>
      <c r="C119" s="53">
        <v>52.679178717934363</v>
      </c>
      <c r="D119" s="53">
        <v>52.679178717934363</v>
      </c>
      <c r="E119" s="53">
        <v>52.679178717934363</v>
      </c>
      <c r="F119" s="53">
        <v>52.679178717934363</v>
      </c>
      <c r="G119" s="53">
        <v>52.679178717934363</v>
      </c>
      <c r="H119" s="53">
        <v>52.679178717934363</v>
      </c>
      <c r="I119" s="53">
        <v>52.679178717934363</v>
      </c>
      <c r="J119" s="39"/>
      <c r="K119" s="38"/>
      <c r="L119" s="40"/>
      <c r="M119" t="s">
        <v>74</v>
      </c>
    </row>
    <row r="120" spans="1:13" s="38" customFormat="1" x14ac:dyDescent="0.3">
      <c r="B120" s="21"/>
      <c r="C120" s="21"/>
      <c r="D120" s="21"/>
      <c r="E120" s="21"/>
      <c r="F120" s="21"/>
      <c r="G120" s="21"/>
      <c r="H120" s="21"/>
      <c r="I120" s="21"/>
      <c r="J120" s="39"/>
      <c r="L120" s="40"/>
    </row>
    <row r="121" spans="1:13" x14ac:dyDescent="0.3">
      <c r="A121" s="4" t="s">
        <v>76</v>
      </c>
      <c r="J121" s="24"/>
    </row>
    <row r="122" spans="1:13" x14ac:dyDescent="0.3">
      <c r="A122" t="s">
        <v>31</v>
      </c>
      <c r="B122" s="46">
        <v>0</v>
      </c>
      <c r="C122" s="46">
        <v>0</v>
      </c>
      <c r="D122" s="46">
        <v>1615143.6194918675</v>
      </c>
      <c r="E122" s="46">
        <v>3922491.6473373924</v>
      </c>
      <c r="F122" s="46">
        <v>4614696.0556910504</v>
      </c>
      <c r="G122" s="46">
        <v>4614696.0556910504</v>
      </c>
      <c r="H122" s="46">
        <v>4614696.0556910504</v>
      </c>
      <c r="I122" s="46">
        <v>4614696.0556910504</v>
      </c>
      <c r="J122" s="23">
        <v>19381723.433902413</v>
      </c>
    </row>
    <row r="123" spans="1:13" x14ac:dyDescent="0.3">
      <c r="A123" t="s">
        <v>33</v>
      </c>
      <c r="B123" s="46">
        <v>0</v>
      </c>
      <c r="C123" s="46">
        <v>0</v>
      </c>
      <c r="D123" s="46">
        <v>41532.264501219448</v>
      </c>
      <c r="E123" s="46">
        <v>138440.88167073147</v>
      </c>
      <c r="F123" s="46">
        <v>263037.67517438979</v>
      </c>
      <c r="G123" s="46">
        <v>387634.46867804817</v>
      </c>
      <c r="H123" s="46">
        <v>498387.17401463341</v>
      </c>
      <c r="I123" s="46">
        <v>553763.52668292588</v>
      </c>
      <c r="J123" s="23">
        <v>1329032.4640390221</v>
      </c>
    </row>
    <row r="124" spans="1:13" x14ac:dyDescent="0.3">
      <c r="A124" t="s">
        <v>77</v>
      </c>
      <c r="B124" s="46">
        <v>0</v>
      </c>
      <c r="C124" s="46">
        <v>0</v>
      </c>
      <c r="D124" s="46">
        <v>1845878.4222764201</v>
      </c>
      <c r="E124" s="46">
        <v>5999104.8723983653</v>
      </c>
      <c r="F124" s="46">
        <v>10152331.32252031</v>
      </c>
      <c r="G124" s="46">
        <v>13613353.364288598</v>
      </c>
      <c r="H124" s="46">
        <v>16843640.603272334</v>
      </c>
      <c r="I124" s="46">
        <v>18458784.222764201</v>
      </c>
      <c r="J124" s="23">
        <v>48454308.584756032</v>
      </c>
    </row>
    <row r="125" spans="1:13" x14ac:dyDescent="0.3">
      <c r="A125" t="s">
        <v>78</v>
      </c>
      <c r="B125" s="46">
        <v>0</v>
      </c>
      <c r="C125" s="46">
        <v>0</v>
      </c>
      <c r="D125" s="46">
        <v>692204.40835365758</v>
      </c>
      <c r="E125" s="46">
        <v>2538082.8306300775</v>
      </c>
      <c r="F125" s="46">
        <v>4614696.0556910504</v>
      </c>
      <c r="G125" s="46">
        <v>6460574.47796747</v>
      </c>
      <c r="H125" s="46">
        <v>8306452.9002438905</v>
      </c>
      <c r="I125" s="46">
        <v>9229392.1113821007</v>
      </c>
      <c r="J125" s="23">
        <v>22612010.672886144</v>
      </c>
    </row>
    <row r="126" spans="1:13" x14ac:dyDescent="0.3">
      <c r="A126" t="s">
        <v>79</v>
      </c>
      <c r="B126" s="46">
        <v>0</v>
      </c>
      <c r="C126" s="46">
        <v>0</v>
      </c>
      <c r="D126" s="46">
        <v>288418.50348069065</v>
      </c>
      <c r="E126" s="46">
        <v>576837.0069613813</v>
      </c>
      <c r="F126" s="46">
        <v>576837.0069613813</v>
      </c>
      <c r="G126" s="46">
        <v>576837.0069613813</v>
      </c>
      <c r="H126" s="46">
        <v>576837.0069613813</v>
      </c>
      <c r="I126" s="46">
        <v>576837.0069613813</v>
      </c>
      <c r="J126" s="23">
        <v>2595766.5313262157</v>
      </c>
      <c r="M126" t="s">
        <v>80</v>
      </c>
    </row>
    <row r="127" spans="1:13" x14ac:dyDescent="0.3">
      <c r="A127" t="s">
        <v>37</v>
      </c>
      <c r="B127" s="46">
        <v>0</v>
      </c>
      <c r="C127" s="46">
        <v>0</v>
      </c>
      <c r="D127" s="46">
        <v>0</v>
      </c>
      <c r="E127" s="46">
        <v>0</v>
      </c>
      <c r="F127" s="46">
        <v>0</v>
      </c>
      <c r="G127" s="46">
        <v>0</v>
      </c>
      <c r="H127" s="46">
        <v>0</v>
      </c>
      <c r="I127" s="46">
        <v>0</v>
      </c>
      <c r="J127" s="23">
        <v>0</v>
      </c>
    </row>
    <row r="128" spans="1:13" x14ac:dyDescent="0.3">
      <c r="A128" t="s">
        <v>38</v>
      </c>
      <c r="B128" s="46">
        <v>0</v>
      </c>
      <c r="C128" s="46">
        <v>0</v>
      </c>
      <c r="D128" s="46">
        <v>0</v>
      </c>
      <c r="E128" s="46">
        <v>0</v>
      </c>
      <c r="F128" s="46">
        <v>0</v>
      </c>
      <c r="G128" s="46">
        <v>0</v>
      </c>
      <c r="H128" s="46">
        <v>0</v>
      </c>
      <c r="I128" s="46">
        <v>0</v>
      </c>
      <c r="J128" s="23">
        <v>0</v>
      </c>
    </row>
    <row r="129" spans="1:13" s="1" customFormat="1" ht="15" thickBot="1" x14ac:dyDescent="0.35">
      <c r="A129" s="5" t="s">
        <v>81</v>
      </c>
      <c r="B129" s="47">
        <v>0</v>
      </c>
      <c r="C129" s="47">
        <v>0</v>
      </c>
      <c r="D129" s="47">
        <v>4483177.2181038549</v>
      </c>
      <c r="E129" s="47">
        <v>13174957.238997947</v>
      </c>
      <c r="F129" s="47">
        <v>20221598.116038181</v>
      </c>
      <c r="G129" s="47">
        <v>25653095.37358655</v>
      </c>
      <c r="H129" s="47">
        <v>30840013.74018329</v>
      </c>
      <c r="I129" s="47">
        <v>33433472.923481662</v>
      </c>
      <c r="J129" s="48">
        <v>94372841.686909825</v>
      </c>
      <c r="L129" s="49"/>
      <c r="M129" t="s">
        <v>82</v>
      </c>
    </row>
    <row r="130" spans="1:13" s="1" customFormat="1" x14ac:dyDescent="0.3">
      <c r="A130" s="4"/>
      <c r="B130" s="64"/>
      <c r="C130" s="64"/>
      <c r="D130" s="64"/>
      <c r="E130" s="64"/>
      <c r="F130" s="64"/>
      <c r="G130" s="64"/>
      <c r="H130" s="13"/>
      <c r="I130" s="13"/>
      <c r="J130" s="23"/>
      <c r="L130" s="49"/>
      <c r="M130"/>
    </row>
    <row r="131" spans="1:13" s="1" customFormat="1" x14ac:dyDescent="0.3">
      <c r="A131" s="4" t="s">
        <v>83</v>
      </c>
      <c r="B131"/>
      <c r="C131"/>
      <c r="D131"/>
      <c r="E131"/>
      <c r="F131"/>
      <c r="G131"/>
      <c r="H131"/>
      <c r="I131"/>
      <c r="J131" s="24"/>
      <c r="L131" s="49"/>
      <c r="M131"/>
    </row>
    <row r="132" spans="1:13" s="1" customFormat="1" x14ac:dyDescent="0.3">
      <c r="A132" t="s">
        <v>31</v>
      </c>
      <c r="B132" s="46"/>
      <c r="C132" s="46"/>
      <c r="D132" s="46">
        <v>495143.61949186749</v>
      </c>
      <c r="E132" s="46">
        <v>3442491.6473373924</v>
      </c>
      <c r="F132" s="46">
        <v>4614696.0556910504</v>
      </c>
      <c r="G132" s="46">
        <v>4614696.0556910504</v>
      </c>
      <c r="H132" s="46">
        <v>4614696.0556910504</v>
      </c>
      <c r="I132" s="46">
        <v>4614696.0556910504</v>
      </c>
      <c r="J132" s="23">
        <v>17781723.433902413</v>
      </c>
      <c r="L132" s="49"/>
      <c r="M132"/>
    </row>
    <row r="133" spans="1:13" s="1" customFormat="1" x14ac:dyDescent="0.3">
      <c r="A133" t="s">
        <v>33</v>
      </c>
      <c r="B133" s="46"/>
      <c r="C133" s="46"/>
      <c r="D133" s="46">
        <v>-438467.73549878056</v>
      </c>
      <c r="E133" s="46">
        <v>-501559.11832926853</v>
      </c>
      <c r="F133" s="46">
        <v>-536962.32482561027</v>
      </c>
      <c r="G133" s="46">
        <v>-252365.53132195183</v>
      </c>
      <c r="H133" s="46">
        <v>-141612.82598536659</v>
      </c>
      <c r="I133" s="46">
        <v>553763.52668292588</v>
      </c>
      <c r="J133" s="23">
        <v>-1870967.5359609779</v>
      </c>
      <c r="L133" s="49"/>
      <c r="M133"/>
    </row>
    <row r="134" spans="1:13" s="1" customFormat="1" x14ac:dyDescent="0.3">
      <c r="A134" t="s">
        <v>77</v>
      </c>
      <c r="B134" s="46"/>
      <c r="C134" s="46"/>
      <c r="D134" s="46">
        <v>645878.42227642005</v>
      </c>
      <c r="E134" s="46">
        <v>4499104.8723983653</v>
      </c>
      <c r="F134" s="46">
        <v>8952331.3225203101</v>
      </c>
      <c r="G134" s="46">
        <v>12563353.364288598</v>
      </c>
      <c r="H134" s="46">
        <v>15793640.603272334</v>
      </c>
      <c r="I134" s="46">
        <v>18458784.222764201</v>
      </c>
      <c r="J134" s="23">
        <v>42454308.584756032</v>
      </c>
      <c r="L134" s="49"/>
      <c r="M134"/>
    </row>
    <row r="135" spans="1:13" s="1" customFormat="1" x14ac:dyDescent="0.3">
      <c r="A135" t="s">
        <v>78</v>
      </c>
      <c r="B135" s="46"/>
      <c r="C135" s="46"/>
      <c r="D135" s="46">
        <v>212204.40835365758</v>
      </c>
      <c r="E135" s="46">
        <v>1738082.8306300775</v>
      </c>
      <c r="F135" s="46">
        <v>3974696.0556910504</v>
      </c>
      <c r="G135" s="46">
        <v>5820574.47796747</v>
      </c>
      <c r="H135" s="46">
        <v>7666452.9002438905</v>
      </c>
      <c r="I135" s="46">
        <v>9229392.1113821007</v>
      </c>
      <c r="J135" s="23">
        <v>19412010.672886144</v>
      </c>
      <c r="L135" s="49"/>
      <c r="M135"/>
    </row>
    <row r="136" spans="1:13" s="1" customFormat="1" x14ac:dyDescent="0.3">
      <c r="A136" t="s">
        <v>79</v>
      </c>
      <c r="B136" s="46"/>
      <c r="C136" s="46"/>
      <c r="D136" s="46">
        <v>38418.503480690648</v>
      </c>
      <c r="E136" s="46">
        <v>576837.0069613813</v>
      </c>
      <c r="F136" s="46">
        <v>576837.0069613813</v>
      </c>
      <c r="G136" s="46">
        <v>576837.0069613813</v>
      </c>
      <c r="H136" s="46">
        <v>576837.0069613813</v>
      </c>
      <c r="I136" s="46">
        <v>576837.0069613813</v>
      </c>
      <c r="J136" s="23">
        <v>2345766.5313262157</v>
      </c>
      <c r="L136" s="49"/>
      <c r="M136"/>
    </row>
    <row r="137" spans="1:13" s="1" customFormat="1" x14ac:dyDescent="0.3">
      <c r="A137" t="s">
        <v>84</v>
      </c>
      <c r="B137" s="46"/>
      <c r="C137" s="46"/>
      <c r="D137" s="46">
        <v>-275000</v>
      </c>
      <c r="E137" s="46">
        <v>0</v>
      </c>
      <c r="F137" s="46">
        <v>0</v>
      </c>
      <c r="G137" s="46">
        <v>0</v>
      </c>
      <c r="H137" s="46">
        <v>0</v>
      </c>
      <c r="I137" s="46">
        <v>0</v>
      </c>
      <c r="J137" s="23">
        <v>-275000</v>
      </c>
      <c r="L137" s="49"/>
      <c r="M137"/>
    </row>
    <row r="138" spans="1:13" s="1" customFormat="1" x14ac:dyDescent="0.3">
      <c r="A138" t="s">
        <v>38</v>
      </c>
      <c r="B138" s="46"/>
      <c r="C138" s="46"/>
      <c r="D138" s="46">
        <v>-606375</v>
      </c>
      <c r="E138" s="46">
        <v>0</v>
      </c>
      <c r="F138" s="46">
        <v>0</v>
      </c>
      <c r="G138" s="46">
        <v>0</v>
      </c>
      <c r="H138" s="46">
        <v>0</v>
      </c>
      <c r="I138" s="46">
        <v>0</v>
      </c>
      <c r="J138" s="23">
        <v>-606375</v>
      </c>
      <c r="L138" s="49"/>
      <c r="M138"/>
    </row>
    <row r="139" spans="1:13" s="1" customFormat="1" ht="15" thickBot="1" x14ac:dyDescent="0.35">
      <c r="A139" s="5" t="s">
        <v>85</v>
      </c>
      <c r="B139" s="47">
        <v>0</v>
      </c>
      <c r="C139" s="47">
        <v>0</v>
      </c>
      <c r="D139" s="47">
        <v>71802.21810385515</v>
      </c>
      <c r="E139" s="47">
        <v>9754957.2389979474</v>
      </c>
      <c r="F139" s="47">
        <v>17581598.116038181</v>
      </c>
      <c r="G139" s="47">
        <v>23323095.37358655</v>
      </c>
      <c r="H139" s="47">
        <v>28510013.74018329</v>
      </c>
      <c r="I139" s="47">
        <v>33433472.923481662</v>
      </c>
      <c r="J139" s="48">
        <v>79241466.686909825</v>
      </c>
      <c r="L139" s="49"/>
      <c r="M139"/>
    </row>
    <row r="140" spans="1:13" s="1" customFormat="1" x14ac:dyDescent="0.3">
      <c r="A140" s="4"/>
      <c r="B140" s="64"/>
      <c r="C140" s="64"/>
      <c r="D140" s="64"/>
      <c r="E140" s="64"/>
      <c r="F140" s="64"/>
      <c r="G140" s="64"/>
      <c r="H140" s="64"/>
      <c r="I140" s="64"/>
      <c r="J140" s="65"/>
      <c r="L140" s="49"/>
      <c r="M140"/>
    </row>
    <row r="141" spans="1:13" x14ac:dyDescent="0.3">
      <c r="A141" t="s">
        <v>86</v>
      </c>
      <c r="B141" s="13"/>
      <c r="C141" s="13"/>
      <c r="D141" s="13">
        <v>-675000</v>
      </c>
      <c r="E141" s="13">
        <v>-675000</v>
      </c>
      <c r="F141" s="13">
        <v>-675000</v>
      </c>
      <c r="G141" s="13">
        <v>-675000</v>
      </c>
      <c r="H141" s="13">
        <v>-675000</v>
      </c>
      <c r="I141" s="13">
        <v>-675000</v>
      </c>
      <c r="J141" s="66">
        <v>-3375000</v>
      </c>
    </row>
    <row r="142" spans="1:13" x14ac:dyDescent="0.3">
      <c r="D142" s="7"/>
      <c r="H142" s="13"/>
      <c r="I142" s="13"/>
      <c r="J142" s="23"/>
    </row>
    <row r="143" spans="1:13" s="1" customFormat="1" ht="15" thickBot="1" x14ac:dyDescent="0.35">
      <c r="A143" s="5" t="s">
        <v>87</v>
      </c>
      <c r="B143" s="47"/>
      <c r="C143" s="47"/>
      <c r="D143" s="47">
        <v>-603197.78189614508</v>
      </c>
      <c r="E143" s="47">
        <v>9079957.2389979474</v>
      </c>
      <c r="F143" s="47">
        <v>16906598.116038181</v>
      </c>
      <c r="G143" s="47">
        <v>22648095.37358655</v>
      </c>
      <c r="H143" s="47">
        <v>27835013.74018329</v>
      </c>
      <c r="I143" s="47">
        <v>32758472.923481662</v>
      </c>
      <c r="J143" s="48">
        <v>75866466.686909825</v>
      </c>
      <c r="L143" s="68">
        <v>0</v>
      </c>
      <c r="M143" s="67" t="s">
        <v>88</v>
      </c>
    </row>
    <row r="144" spans="1:13" x14ac:dyDescent="0.3">
      <c r="D144" s="7"/>
    </row>
    <row r="145" spans="1:9" x14ac:dyDescent="0.3">
      <c r="A145" s="4" t="s">
        <v>89</v>
      </c>
    </row>
    <row r="146" spans="1:9" x14ac:dyDescent="0.3">
      <c r="A146" s="12" t="s">
        <v>90</v>
      </c>
      <c r="B146" s="96" t="s">
        <v>91</v>
      </c>
      <c r="C146" s="96"/>
      <c r="D146" s="96"/>
      <c r="E146" s="96"/>
      <c r="F146" s="96"/>
      <c r="G146" s="96"/>
      <c r="H146" s="96"/>
      <c r="I146" s="82"/>
    </row>
    <row r="147" spans="1:9" x14ac:dyDescent="0.3">
      <c r="A147" s="12" t="s">
        <v>92</v>
      </c>
      <c r="B147" s="96" t="s">
        <v>93</v>
      </c>
      <c r="C147" s="96"/>
      <c r="D147" s="96"/>
      <c r="E147" s="96"/>
      <c r="F147" s="96"/>
      <c r="G147" s="96"/>
      <c r="H147" s="96"/>
      <c r="I147" s="82"/>
    </row>
    <row r="148" spans="1:9" ht="13.35" customHeight="1" x14ac:dyDescent="0.3">
      <c r="A148" s="12" t="s">
        <v>94</v>
      </c>
      <c r="B148" s="96" t="s">
        <v>95</v>
      </c>
      <c r="C148" s="96"/>
      <c r="D148" s="96"/>
      <c r="E148" s="96"/>
      <c r="F148" s="96"/>
      <c r="G148" s="96"/>
      <c r="H148" s="96"/>
      <c r="I148" s="82"/>
    </row>
    <row r="149" spans="1:9" ht="44.4" customHeight="1" x14ac:dyDescent="0.3">
      <c r="A149" s="12" t="s">
        <v>109</v>
      </c>
      <c r="B149" s="97" t="s">
        <v>97</v>
      </c>
      <c r="C149" s="97"/>
      <c r="D149" s="97"/>
      <c r="E149" s="97"/>
      <c r="F149" s="97"/>
      <c r="G149" s="97"/>
      <c r="H149" s="97"/>
      <c r="I149" s="83"/>
    </row>
    <row r="150" spans="1:9" ht="45.6" customHeight="1" x14ac:dyDescent="0.3">
      <c r="A150" s="12" t="s">
        <v>98</v>
      </c>
      <c r="B150" s="97" t="s">
        <v>99</v>
      </c>
      <c r="C150" s="97"/>
      <c r="D150" s="97"/>
      <c r="E150" s="97"/>
      <c r="F150" s="97"/>
      <c r="G150" s="97"/>
      <c r="H150" s="97"/>
      <c r="I150" s="83"/>
    </row>
    <row r="151" spans="1:9" x14ac:dyDescent="0.3">
      <c r="A151" s="12" t="s">
        <v>100</v>
      </c>
      <c r="B151" s="96" t="s">
        <v>101</v>
      </c>
      <c r="C151" s="96"/>
      <c r="D151" s="96"/>
      <c r="E151" s="96"/>
      <c r="F151" s="96"/>
      <c r="G151" s="96"/>
      <c r="H151" s="96"/>
      <c r="I151" s="82"/>
    </row>
    <row r="152" spans="1:9" x14ac:dyDescent="0.3">
      <c r="A152" s="12" t="s">
        <v>102</v>
      </c>
      <c r="B152" s="96" t="s">
        <v>103</v>
      </c>
      <c r="C152" s="96"/>
      <c r="D152" s="96"/>
      <c r="E152" s="96"/>
      <c r="F152" s="96"/>
      <c r="G152" s="96"/>
      <c r="H152" s="96"/>
      <c r="I152" s="82"/>
    </row>
    <row r="153" spans="1:9" x14ac:dyDescent="0.3">
      <c r="A153" s="12" t="s">
        <v>104</v>
      </c>
      <c r="B153" s="96" t="s">
        <v>105</v>
      </c>
      <c r="C153" s="96"/>
      <c r="D153" s="96"/>
      <c r="E153" s="96"/>
      <c r="F153" s="96"/>
      <c r="G153" s="96"/>
      <c r="H153" s="96"/>
      <c r="I153" s="82"/>
    </row>
    <row r="154" spans="1:9" x14ac:dyDescent="0.3">
      <c r="A154" s="12" t="s">
        <v>106</v>
      </c>
      <c r="B154" s="96" t="s">
        <v>107</v>
      </c>
      <c r="C154" s="96"/>
      <c r="D154" s="96"/>
      <c r="E154" s="96"/>
      <c r="F154" s="96"/>
      <c r="G154" s="96"/>
      <c r="H154" s="96"/>
      <c r="I154" s="82"/>
    </row>
  </sheetData>
  <mergeCells count="9">
    <mergeCell ref="B151:H151"/>
    <mergeCell ref="B152:H152"/>
    <mergeCell ref="B153:H153"/>
    <mergeCell ref="B154:H154"/>
    <mergeCell ref="B146:H146"/>
    <mergeCell ref="B147:H147"/>
    <mergeCell ref="B148:H148"/>
    <mergeCell ref="B149:H149"/>
    <mergeCell ref="B150:H150"/>
  </mergeCells>
  <phoneticPr fontId="3" type="noConversion"/>
  <pageMargins left="0.7" right="0.7" top="0.75" bottom="0.75" header="0.3" footer="0.3"/>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3E2C-5CCB-4B86-9BFC-7E527E98DFE1}">
  <dimension ref="A1:R89"/>
  <sheetViews>
    <sheetView workbookViewId="0">
      <selection activeCell="O59" sqref="O59"/>
    </sheetView>
  </sheetViews>
  <sheetFormatPr defaultRowHeight="14.4" x14ac:dyDescent="0.3"/>
  <cols>
    <col min="1" max="1" width="26.5546875" customWidth="1"/>
    <col min="2" max="2" width="17.5546875" customWidth="1"/>
    <col min="15" max="15" width="14.88671875" customWidth="1"/>
    <col min="16" max="16" width="10.44140625" bestFit="1" customWidth="1"/>
    <col min="17" max="17" width="14.44140625" customWidth="1"/>
  </cols>
  <sheetData>
    <row r="1" spans="1:1" x14ac:dyDescent="0.3">
      <c r="A1" s="54" t="s">
        <v>5</v>
      </c>
    </row>
    <row r="43" spans="13:13" x14ac:dyDescent="0.3">
      <c r="M43">
        <v>28.76</v>
      </c>
    </row>
    <row r="50" spans="13:18" x14ac:dyDescent="0.3">
      <c r="P50" t="s">
        <v>6</v>
      </c>
      <c r="Q50" s="73" t="s">
        <v>7</v>
      </c>
      <c r="R50" s="73" t="s">
        <v>8</v>
      </c>
    </row>
    <row r="51" spans="13:18" x14ac:dyDescent="0.3">
      <c r="O51" t="s">
        <v>9</v>
      </c>
      <c r="P51" s="69">
        <v>4806</v>
      </c>
      <c r="Q51" s="71">
        <f>P51/P$55</f>
        <v>0.38599309292426309</v>
      </c>
      <c r="R51" s="3"/>
    </row>
    <row r="52" spans="13:18" x14ac:dyDescent="0.3">
      <c r="O52" t="s">
        <v>10</v>
      </c>
      <c r="P52" s="69">
        <v>1484</v>
      </c>
      <c r="Q52" s="71">
        <f t="shared" ref="Q52:Q54" si="0">P52/P$55</f>
        <v>0.11918721387840334</v>
      </c>
      <c r="R52" s="71">
        <f>P52/SUM(P$52:P$54)</f>
        <v>0.19411379986919555</v>
      </c>
    </row>
    <row r="53" spans="13:18" x14ac:dyDescent="0.3">
      <c r="O53" t="s">
        <v>11</v>
      </c>
      <c r="P53" s="69">
        <v>2326</v>
      </c>
      <c r="Q53" s="71">
        <f t="shared" si="0"/>
        <v>0.18681230423259176</v>
      </c>
      <c r="R53" s="71">
        <f t="shared" ref="R53:R54" si="1">P53/SUM(P$52:P$54)</f>
        <v>0.30425114453891433</v>
      </c>
    </row>
    <row r="54" spans="13:18" x14ac:dyDescent="0.3">
      <c r="M54" s="60">
        <f>(R52*42.14)+(R53*49.54)+(R54*70.97)</f>
        <v>58.853597122302162</v>
      </c>
      <c r="O54" t="s">
        <v>12</v>
      </c>
      <c r="P54" s="69">
        <v>3835</v>
      </c>
      <c r="Q54" s="71">
        <f t="shared" si="0"/>
        <v>0.30800738896474178</v>
      </c>
      <c r="R54" s="71">
        <f t="shared" si="1"/>
        <v>0.50163505559189014</v>
      </c>
    </row>
    <row r="55" spans="13:18" x14ac:dyDescent="0.3">
      <c r="P55" s="70">
        <f>SUM(P51:P54)</f>
        <v>12451</v>
      </c>
      <c r="Q55" s="72">
        <f>SUM(Q51:Q54)</f>
        <v>1</v>
      </c>
      <c r="R55" s="72">
        <f>SUM(R52:R54)</f>
        <v>1</v>
      </c>
    </row>
    <row r="56" spans="13:18" x14ac:dyDescent="0.3">
      <c r="P56" s="69"/>
    </row>
    <row r="57" spans="13:18" x14ac:dyDescent="0.3">
      <c r="P57" s="69"/>
    </row>
    <row r="58" spans="13:18" x14ac:dyDescent="0.3">
      <c r="P58" s="69"/>
    </row>
    <row r="59" spans="13:18" x14ac:dyDescent="0.3">
      <c r="P59" s="69"/>
    </row>
    <row r="60" spans="13:18" x14ac:dyDescent="0.3">
      <c r="P60" s="69"/>
    </row>
    <row r="61" spans="13:18" x14ac:dyDescent="0.3">
      <c r="P61" s="69"/>
    </row>
    <row r="62" spans="13:18" x14ac:dyDescent="0.3">
      <c r="P62" s="69"/>
    </row>
    <row r="63" spans="13:18" x14ac:dyDescent="0.3">
      <c r="P63" s="69"/>
    </row>
    <row r="64" spans="13:18" x14ac:dyDescent="0.3">
      <c r="P64" s="69"/>
    </row>
    <row r="65" spans="3:16" x14ac:dyDescent="0.3">
      <c r="P65" s="69"/>
    </row>
    <row r="66" spans="3:16" x14ac:dyDescent="0.3">
      <c r="P66" s="69"/>
    </row>
    <row r="67" spans="3:16" x14ac:dyDescent="0.3">
      <c r="P67" s="69"/>
    </row>
    <row r="68" spans="3:16" x14ac:dyDescent="0.3">
      <c r="P68" s="69"/>
    </row>
    <row r="69" spans="3:16" x14ac:dyDescent="0.3">
      <c r="P69" s="69"/>
    </row>
    <row r="70" spans="3:16" x14ac:dyDescent="0.3">
      <c r="P70" s="69"/>
    </row>
    <row r="71" spans="3:16" x14ac:dyDescent="0.3">
      <c r="P71" s="69"/>
    </row>
    <row r="72" spans="3:16" x14ac:dyDescent="0.3">
      <c r="P72" s="69"/>
    </row>
    <row r="73" spans="3:16" x14ac:dyDescent="0.3">
      <c r="P73" s="69"/>
    </row>
    <row r="74" spans="3:16" x14ac:dyDescent="0.3">
      <c r="P74" s="69"/>
    </row>
    <row r="75" spans="3:16" x14ac:dyDescent="0.3">
      <c r="P75" s="69"/>
    </row>
    <row r="76" spans="3:16" x14ac:dyDescent="0.3">
      <c r="P76" s="69"/>
    </row>
    <row r="77" spans="3:16" x14ac:dyDescent="0.3">
      <c r="P77" s="69"/>
    </row>
    <row r="78" spans="3:16" x14ac:dyDescent="0.3">
      <c r="P78" s="69"/>
    </row>
    <row r="79" spans="3:16" x14ac:dyDescent="0.3">
      <c r="P79" s="69"/>
    </row>
    <row r="80" spans="3:16" x14ac:dyDescent="0.3">
      <c r="C80" s="49" t="s">
        <v>13</v>
      </c>
    </row>
    <row r="81" spans="1:13" x14ac:dyDescent="0.3">
      <c r="A81" s="38" t="s">
        <v>14</v>
      </c>
      <c r="B81" s="38"/>
      <c r="C81" s="52">
        <v>4806</v>
      </c>
      <c r="D81" s="74">
        <f>C81/C83</f>
        <v>0.38599309292426309</v>
      </c>
      <c r="E81" s="58"/>
      <c r="F81" s="58"/>
      <c r="G81" s="58"/>
      <c r="H81" s="58"/>
      <c r="I81" s="58"/>
      <c r="J81" s="57"/>
      <c r="K81" s="38"/>
      <c r="L81" s="40"/>
    </row>
    <row r="82" spans="1:13" x14ac:dyDescent="0.3">
      <c r="A82" s="55" t="s">
        <v>15</v>
      </c>
      <c r="B82" s="55"/>
      <c r="C82" s="56">
        <f>SUM(P52:P54)</f>
        <v>7645</v>
      </c>
      <c r="D82" s="75">
        <f>C82/C83</f>
        <v>0.61400690707573691</v>
      </c>
      <c r="E82" s="58"/>
      <c r="F82" s="58"/>
      <c r="G82" s="58"/>
      <c r="H82" s="58"/>
      <c r="I82" s="58"/>
      <c r="J82" s="57"/>
      <c r="K82" s="38"/>
      <c r="L82" s="40"/>
    </row>
    <row r="83" spans="1:13" x14ac:dyDescent="0.3">
      <c r="A83" s="38" t="s">
        <v>16</v>
      </c>
      <c r="B83" s="38"/>
      <c r="C83" s="52">
        <f>SUM(C81:C82)</f>
        <v>12451</v>
      </c>
      <c r="D83" s="76">
        <f>SUM(D81:D82)</f>
        <v>1</v>
      </c>
      <c r="E83" s="58"/>
      <c r="F83" s="58"/>
      <c r="G83" s="58"/>
      <c r="H83" s="58"/>
      <c r="I83" s="58"/>
      <c r="J83" s="57"/>
      <c r="K83" s="38"/>
      <c r="L83" s="40"/>
    </row>
    <row r="86" spans="1:13" x14ac:dyDescent="0.3">
      <c r="A86" s="57" t="s">
        <v>17</v>
      </c>
      <c r="C86" s="49" t="s">
        <v>18</v>
      </c>
      <c r="D86" s="49" t="s">
        <v>19</v>
      </c>
    </row>
    <row r="87" spans="1:13" x14ac:dyDescent="0.3">
      <c r="A87" s="38" t="s">
        <v>20</v>
      </c>
      <c r="C87" s="60">
        <f>M43</f>
        <v>28.76</v>
      </c>
      <c r="D87" s="2">
        <v>32.072982679180882</v>
      </c>
    </row>
    <row r="88" spans="1:13" s="59" customFormat="1" x14ac:dyDescent="0.3">
      <c r="A88" s="55" t="s">
        <v>21</v>
      </c>
      <c r="C88" s="61">
        <f>M54</f>
        <v>58.853597122302162</v>
      </c>
      <c r="D88" s="62">
        <v>65.633185017770757</v>
      </c>
      <c r="M88"/>
    </row>
    <row r="89" spans="1:13" x14ac:dyDescent="0.3">
      <c r="A89" t="s">
        <v>22</v>
      </c>
      <c r="C89" s="60">
        <f>(C87*$D$81)+(C88*$D$82)</f>
        <v>47.237676491848049</v>
      </c>
      <c r="D89" s="60">
        <f>(D87*$D$81)+(D88*$D$82)</f>
        <v>52.679178717934363</v>
      </c>
    </row>
  </sheetData>
  <phoneticPr fontId="3" type="noConversion"/>
  <hyperlinks>
    <hyperlink ref="A1" r:id="rId1" display="https://www.aer.gov.au/system/files/AER - Values of customer reliability  update summary - December 2022.pdf" xr:uid="{390C041A-4007-4C43-95CE-D244E35F6231}"/>
  </hyperlinks>
  <pageMargins left="0.7" right="0.7" top="0.75" bottom="0.75" header="0.3" footer="0.3"/>
  <pageSetup paperSize="9" orientation="portrait" r:id="rId2"/>
  <ignoredErrors>
    <ignoredError sqref="C82"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853d85d-552a-45e5-ad9d-b3f83c98e320" xsi:nil="true"/>
    <lcf76f155ced4ddcb4097134ff3c332f xmlns="932545b7-43c1-4c02-bb28-ebe8c535fd25">
      <Terms xmlns="http://schemas.microsoft.com/office/infopath/2007/PartnerControls"/>
    </lcf76f155ced4ddcb4097134ff3c332f>
    <Status xmlns="932545b7-43c1-4c02-bb28-ebe8c535fd25">AC done</Status>
    <DocumentStatus xmlns="932545b7-43c1-4c02-bb28-ebe8c535fd25">Submitted</DocumentStatus>
    <SharedWithUsers xmlns="4dbedddb-8287-4e51-a936-62a216b952f9">
      <UserInfo>
        <DisplayName>Mary-Clare Crowley</DisplayName>
        <AccountId>30</AccountId>
        <AccountType/>
      </UserInfo>
      <UserInfo>
        <DisplayName>David Weatherley</DisplayName>
        <AccountId>15</AccountId>
        <AccountType/>
      </UserInfo>
      <UserInfo>
        <DisplayName>Adam Causley</DisplayName>
        <AccountId>136</AccountId>
        <AccountType/>
      </UserInfo>
      <UserInfo>
        <DisplayName>Sam Peake</DisplayName>
        <AccountId>51</AccountId>
        <AccountType/>
      </UserInfo>
      <UserInfo>
        <DisplayName>Ian Fitzpatrick</DisplayName>
        <AccountId>85</AccountId>
        <AccountType/>
      </UserInfo>
      <UserInfo>
        <DisplayName>Stephen Ashton</DisplayName>
        <AccountId>255</AccountId>
        <AccountType/>
      </UserInfo>
      <UserInfo>
        <DisplayName>Steve Holm</DisplayName>
        <AccountId>649</AccountId>
        <AccountType/>
      </UserInfo>
      <UserInfo>
        <DisplayName>Justine Langdon</DisplayName>
        <AccountId>13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FA9DE739E3CE45A330A71DE6231D95" ma:contentTypeVersion="21" ma:contentTypeDescription="Create a new document." ma:contentTypeScope="" ma:versionID="707e6cc18402e2afc0712d5b7821b71b">
  <xsd:schema xmlns:xsd="http://www.w3.org/2001/XMLSchema" xmlns:xs="http://www.w3.org/2001/XMLSchema" xmlns:p="http://schemas.microsoft.com/office/2006/metadata/properties" xmlns:ns2="932545b7-43c1-4c02-bb28-ebe8c535fd25" xmlns:ns3="4dbedddb-8287-4e51-a936-62a216b952f9" xmlns:ns4="1853d85d-552a-45e5-ad9d-b3f83c98e320" targetNamespace="http://schemas.microsoft.com/office/2006/metadata/properties" ma:root="true" ma:fieldsID="f4bc014cafaacd97bdadf88a4631aac5" ns2:_="" ns3:_="" ns4:_="">
    <xsd:import namespace="932545b7-43c1-4c02-bb28-ebe8c535fd25"/>
    <xsd:import namespace="4dbedddb-8287-4e51-a936-62a216b952f9"/>
    <xsd:import namespace="1853d85d-552a-45e5-ad9d-b3f83c98e320"/>
    <xsd:element name="properties">
      <xsd:complexType>
        <xsd:sequence>
          <xsd:element name="documentManagement">
            <xsd:complexType>
              <xsd:all>
                <xsd:element ref="ns2:Status" minOccurs="0"/>
                <xsd:element ref="ns2:DocumentStatu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545b7-43c1-4c02-bb28-ebe8c535fd25" elementFormDefault="qualified">
    <xsd:import namespace="http://schemas.microsoft.com/office/2006/documentManagement/types"/>
    <xsd:import namespace="http://schemas.microsoft.com/office/infopath/2007/PartnerControls"/>
    <xsd:element name="Status" ma:index="2" nillable="true" ma:displayName="content" ma:description="chapter 1, 2 and 3" ma:format="Dropdown" ma:internalName="Status" ma:readOnly="false">
      <xsd:simpleType>
        <xsd:restriction base="dms:Text">
          <xsd:maxLength value="255"/>
        </xsd:restriction>
      </xsd:simpleType>
    </xsd:element>
    <xsd:element name="DocumentStatus" ma:index="4" nillable="true" ma:displayName="Document Status" ma:default="Under Review - can be edited" ma:description="Document Status" ma:format="Dropdown" ma:internalName="DocumentStatus" ma:readOnly="false">
      <xsd:simpleType>
        <xsd:restriction base="dms:Choice">
          <xsd:enumeration value="Drafting In Progress"/>
          <xsd:enumeration value="Under Review - can be edited"/>
          <xsd:enumeration value="Submitted"/>
          <xsd:enumeration value="Editor Group Review Complete - do not edit"/>
          <xsd:enumeration value="Finalised"/>
          <xsd:enumeration value="Final Ref Doc"/>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OCR" ma:index="12" nillable="true" ma:displayName="Extracted Text" ma:hidden="true" ma:internalName="MediaServiceOCR"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56b384c-9940-4a30-bae3-2bf88f964286"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hidden="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bedddb-8287-4e51-a936-62a216b952f9" elementFormDefault="qualified">
    <xsd:import namespace="http://schemas.microsoft.com/office/2006/documentManagement/types"/>
    <xsd:import namespace="http://schemas.microsoft.com/office/infopath/2007/PartnerControls"/>
    <xsd:element name="SharedWithUsers" ma:index="1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53d85d-552a-45e5-ad9d-b3f83c98e3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1246f73-06c0-4b10-b60e-a96a1cb2e391}" ma:internalName="TaxCatchAll" ma:readOnly="false" ma:showField="CatchAllData" ma:web="4dbedddb-8287-4e51-a936-62a216b952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E1F2A7-AC0F-44EA-90E0-A2895549C1F0}">
  <ds:schemaRefs>
    <ds:schemaRef ds:uri="http://schemas.microsoft.com/sharepoint/v3/contenttype/forms"/>
  </ds:schemaRefs>
</ds:datastoreItem>
</file>

<file path=customXml/itemProps2.xml><?xml version="1.0" encoding="utf-8"?>
<ds:datastoreItem xmlns:ds="http://schemas.openxmlformats.org/officeDocument/2006/customXml" ds:itemID="{1EF02005-EB32-4DAC-9CB0-38791E42F0BD}">
  <ds:schemaRefs>
    <ds:schemaRef ds:uri="1853d85d-552a-45e5-ad9d-b3f83c98e320"/>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 ds:uri="http://purl.org/dc/dcmitype/"/>
    <ds:schemaRef ds:uri="4dbedddb-8287-4e51-a936-62a216b952f9"/>
    <ds:schemaRef ds:uri="932545b7-43c1-4c02-bb28-ebe8c535fd25"/>
    <ds:schemaRef ds:uri="http://schemas.microsoft.com/office/2006/metadata/properties"/>
  </ds:schemaRefs>
</ds:datastoreItem>
</file>

<file path=customXml/itemProps3.xml><?xml version="1.0" encoding="utf-8"?>
<ds:datastoreItem xmlns:ds="http://schemas.openxmlformats.org/officeDocument/2006/customXml" ds:itemID="{7F493835-8461-471E-8AA5-BC5C290EC9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 Model - Option B</vt:lpstr>
      <vt:lpstr>CR Model - Option C</vt:lpstr>
      <vt:lpstr>VCR</vt:lpstr>
      <vt:lpstr>'CR Model - Option B'!Print_Area</vt:lpstr>
      <vt:lpstr>'CR Model - Option 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Weatherley</dc:creator>
  <cp:keywords/>
  <dc:description/>
  <cp:lastModifiedBy>Mary-Clare Crowley</cp:lastModifiedBy>
  <cp:revision/>
  <dcterms:created xsi:type="dcterms:W3CDTF">2022-07-05T02:50:06Z</dcterms:created>
  <dcterms:modified xsi:type="dcterms:W3CDTF">2023-01-25T04:34:30Z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0x01010096FA9DE739E3CE45A330A71DE6231D95</vt:lpwstr>
  </property>
  <property fmtid="{D5CDD505-2E9C-101B-9397-08002B2CF9AE}" pid="3" name="MediaServiceImageTags">
    <vt:lpwstr/>
  </property>
</Properties>
</file>